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s="1"/>
  <c r="J75" i="24"/>
  <c r="G75" i="24"/>
  <c r="F75" i="24"/>
  <c r="E75" i="24"/>
  <c r="L74" i="24"/>
  <c r="H74" i="24" s="1"/>
  <c r="I74" i="24" s="1"/>
  <c r="G74" i="24"/>
  <c r="F74" i="24"/>
  <c r="E74" i="24"/>
  <c r="L73" i="24"/>
  <c r="H73" i="24" s="1"/>
  <c r="G73" i="24"/>
  <c r="F73" i="24"/>
  <c r="E73" i="24"/>
  <c r="L72" i="24"/>
  <c r="H72" i="24" s="1"/>
  <c r="I72" i="24" s="1"/>
  <c r="K72" i="24"/>
  <c r="J72" i="24"/>
  <c r="G72" i="24"/>
  <c r="F72" i="24"/>
  <c r="E72" i="24"/>
  <c r="L71" i="24"/>
  <c r="H71" i="24" s="1"/>
  <c r="I71" i="24" s="1"/>
  <c r="J71" i="24"/>
  <c r="G71" i="24"/>
  <c r="F71" i="24"/>
  <c r="E71" i="24"/>
  <c r="L70" i="24"/>
  <c r="H70" i="24" s="1"/>
  <c r="I70" i="24" s="1"/>
  <c r="G70" i="24"/>
  <c r="F70" i="24"/>
  <c r="E70" i="24"/>
  <c r="L69" i="24"/>
  <c r="H69" i="24" s="1"/>
  <c r="G69" i="24"/>
  <c r="F69" i="24"/>
  <c r="E69" i="24"/>
  <c r="L68" i="24"/>
  <c r="H68" i="24" s="1"/>
  <c r="I68" i="24" s="1"/>
  <c r="K68" i="24"/>
  <c r="J68" i="24"/>
  <c r="G68" i="24"/>
  <c r="F68" i="24"/>
  <c r="E68" i="24"/>
  <c r="L67" i="24"/>
  <c r="H67" i="24" s="1"/>
  <c r="I67" i="24" s="1"/>
  <c r="J67" i="24"/>
  <c r="G67" i="24"/>
  <c r="F67" i="24"/>
  <c r="E67" i="24"/>
  <c r="L66" i="24"/>
  <c r="H66" i="24" s="1"/>
  <c r="I66" i="24" s="1"/>
  <c r="G66" i="24"/>
  <c r="F66" i="24"/>
  <c r="E66" i="24"/>
  <c r="L65" i="24"/>
  <c r="H65" i="24" s="1"/>
  <c r="G65" i="24"/>
  <c r="F65" i="24"/>
  <c r="E65" i="24"/>
  <c r="L64" i="24"/>
  <c r="H64" i="24" s="1"/>
  <c r="I64" i="24" s="1"/>
  <c r="K64" i="24"/>
  <c r="J64" i="24"/>
  <c r="G64" i="24"/>
  <c r="F64" i="24"/>
  <c r="E64" i="24"/>
  <c r="L63" i="24"/>
  <c r="H63" i="24" s="1"/>
  <c r="I63" i="24" s="1"/>
  <c r="J63" i="24"/>
  <c r="G63" i="24"/>
  <c r="F63" i="24"/>
  <c r="E63" i="24"/>
  <c r="L62" i="24"/>
  <c r="H62" i="24" s="1"/>
  <c r="I62" i="24" s="1"/>
  <c r="G62" i="24"/>
  <c r="F62" i="24"/>
  <c r="E62" i="24"/>
  <c r="L61" i="24"/>
  <c r="H61" i="24" s="1"/>
  <c r="G61" i="24"/>
  <c r="F61" i="24"/>
  <c r="E61" i="24"/>
  <c r="L60" i="24"/>
  <c r="H60" i="24" s="1"/>
  <c r="I60" i="24" s="1"/>
  <c r="K60" i="24"/>
  <c r="J60" i="24"/>
  <c r="G60" i="24"/>
  <c r="F60" i="24"/>
  <c r="E60" i="24"/>
  <c r="L59" i="24"/>
  <c r="H59" i="24" s="1"/>
  <c r="I59" i="24" s="1"/>
  <c r="J59" i="24"/>
  <c r="G59" i="24"/>
  <c r="F59" i="24"/>
  <c r="E59" i="24"/>
  <c r="L58" i="24"/>
  <c r="H58" i="24" s="1"/>
  <c r="I58" i="24" s="1"/>
  <c r="G58" i="24"/>
  <c r="F58" i="24"/>
  <c r="E58" i="24"/>
  <c r="L57" i="24"/>
  <c r="H57" i="24" s="1"/>
  <c r="G57" i="24"/>
  <c r="F57" i="24"/>
  <c r="E57" i="24"/>
  <c r="L56" i="24"/>
  <c r="H56" i="24" s="1"/>
  <c r="I56" i="24" s="1"/>
  <c r="K56" i="24"/>
  <c r="J56" i="24"/>
  <c r="G56" i="24"/>
  <c r="F56" i="24"/>
  <c r="E56" i="24"/>
  <c r="L55" i="24"/>
  <c r="H55" i="24" s="1"/>
  <c r="I55" i="24" s="1"/>
  <c r="J55" i="24"/>
  <c r="G55" i="24"/>
  <c r="F55" i="24"/>
  <c r="E55" i="24"/>
  <c r="L54" i="24"/>
  <c r="H54" i="24" s="1"/>
  <c r="I54" i="24" s="1"/>
  <c r="G54" i="24"/>
  <c r="F54" i="24"/>
  <c r="E54" i="24"/>
  <c r="L53" i="24"/>
  <c r="H53" i="24" s="1"/>
  <c r="G53" i="24"/>
  <c r="F53" i="24"/>
  <c r="E53" i="24"/>
  <c r="L52" i="24"/>
  <c r="H52" i="24" s="1"/>
  <c r="I52" i="24" s="1"/>
  <c r="K52" i="24"/>
  <c r="J52" i="24"/>
  <c r="G52" i="24"/>
  <c r="F52" i="24"/>
  <c r="E52" i="24"/>
  <c r="L51" i="24"/>
  <c r="H51" i="24" s="1"/>
  <c r="I51" i="24" s="1"/>
  <c r="J51" i="24"/>
  <c r="G51" i="24"/>
  <c r="F51" i="24"/>
  <c r="E51" i="24"/>
  <c r="L44" i="24"/>
  <c r="I44" i="24"/>
  <c r="H44" i="24"/>
  <c r="G44" i="24"/>
  <c r="C44" i="24"/>
  <c r="M44" i="24" s="1"/>
  <c r="B44" i="24"/>
  <c r="D44" i="24" s="1"/>
  <c r="M43" i="24"/>
  <c r="K43" i="24"/>
  <c r="H43" i="24"/>
  <c r="F43" i="24"/>
  <c r="E43" i="24"/>
  <c r="D43" i="24"/>
  <c r="C43" i="24"/>
  <c r="L43" i="24" s="1"/>
  <c r="B43" i="24"/>
  <c r="J43" i="24" s="1"/>
  <c r="L42" i="24"/>
  <c r="I42" i="24"/>
  <c r="H42" i="24"/>
  <c r="G42" i="24"/>
  <c r="C42" i="24"/>
  <c r="M42" i="24" s="1"/>
  <c r="B42" i="24"/>
  <c r="D42" i="24" s="1"/>
  <c r="K41" i="24"/>
  <c r="H41" i="24"/>
  <c r="F41" i="24"/>
  <c r="E41" i="24"/>
  <c r="D41" i="24"/>
  <c r="C41" i="24"/>
  <c r="M41" i="24" s="1"/>
  <c r="B41" i="24"/>
  <c r="J41" i="24" s="1"/>
  <c r="L40" i="24"/>
  <c r="I40" i="24"/>
  <c r="H40" i="24"/>
  <c r="G40" i="24"/>
  <c r="C40" i="24"/>
  <c r="M40" i="24" s="1"/>
  <c r="B40" i="24"/>
  <c r="D40" i="24" s="1"/>
  <c r="M36" i="24"/>
  <c r="L36" i="24"/>
  <c r="K36" i="24"/>
  <c r="J36" i="24"/>
  <c r="I36" i="24"/>
  <c r="H36" i="24"/>
  <c r="G36" i="24"/>
  <c r="F36" i="24"/>
  <c r="E36" i="24"/>
  <c r="D36" i="24"/>
  <c r="L57" i="15"/>
  <c r="K57" i="15"/>
  <c r="C38" i="24"/>
  <c r="C37" i="24"/>
  <c r="E37" i="24" s="1"/>
  <c r="C35" i="24"/>
  <c r="I35" i="24" s="1"/>
  <c r="C34" i="24"/>
  <c r="C33" i="24"/>
  <c r="C32" i="24"/>
  <c r="M32" i="24" s="1"/>
  <c r="C31" i="24"/>
  <c r="I31" i="24" s="1"/>
  <c r="C30" i="24"/>
  <c r="C29" i="24"/>
  <c r="C28" i="24"/>
  <c r="C27" i="24"/>
  <c r="C26" i="24"/>
  <c r="C25" i="24"/>
  <c r="C24" i="24"/>
  <c r="M24" i="24" s="1"/>
  <c r="C23" i="24"/>
  <c r="C22" i="24"/>
  <c r="C21" i="24"/>
  <c r="C20" i="24"/>
  <c r="M20" i="24" s="1"/>
  <c r="C19" i="24"/>
  <c r="I19" i="24" s="1"/>
  <c r="C18" i="24"/>
  <c r="C17" i="24"/>
  <c r="C16" i="24"/>
  <c r="C15" i="24"/>
  <c r="I15" i="24" s="1"/>
  <c r="C9" i="24"/>
  <c r="C8" i="24"/>
  <c r="C7" i="24"/>
  <c r="B38" i="24"/>
  <c r="B37" i="24"/>
  <c r="B35" i="24"/>
  <c r="B34" i="24"/>
  <c r="B33" i="24"/>
  <c r="B32" i="24"/>
  <c r="B31" i="24"/>
  <c r="J31" i="24" s="1"/>
  <c r="B30" i="24"/>
  <c r="F30" i="24" s="1"/>
  <c r="B29" i="24"/>
  <c r="B28" i="24"/>
  <c r="B27" i="24"/>
  <c r="B26" i="24"/>
  <c r="B25" i="24"/>
  <c r="B24" i="24"/>
  <c r="B23" i="24"/>
  <c r="B22" i="24"/>
  <c r="B21" i="24"/>
  <c r="B20" i="24"/>
  <c r="B19" i="24"/>
  <c r="B18" i="24"/>
  <c r="B17" i="24"/>
  <c r="B16" i="24"/>
  <c r="B15" i="24"/>
  <c r="J15" i="24" s="1"/>
  <c r="B9" i="24"/>
  <c r="B8" i="24"/>
  <c r="B7" i="24"/>
  <c r="J7" i="24" s="1"/>
  <c r="K8" i="24" l="1"/>
  <c r="J8" i="24"/>
  <c r="D8" i="24"/>
  <c r="F8" i="24"/>
  <c r="H8" i="24"/>
  <c r="F19" i="24"/>
  <c r="H19" i="24"/>
  <c r="K19" i="24"/>
  <c r="D19" i="24"/>
  <c r="J19" i="24"/>
  <c r="K26" i="24"/>
  <c r="J26" i="24"/>
  <c r="D26" i="24"/>
  <c r="H26" i="24"/>
  <c r="F26" i="24"/>
  <c r="F25" i="24"/>
  <c r="H25" i="24"/>
  <c r="K25" i="24"/>
  <c r="J25" i="24"/>
  <c r="D25" i="24"/>
  <c r="F29" i="24"/>
  <c r="H29" i="24"/>
  <c r="K29" i="24"/>
  <c r="J29" i="24"/>
  <c r="D29" i="24"/>
  <c r="H37" i="24"/>
  <c r="J37" i="24"/>
  <c r="K37" i="24"/>
  <c r="D37" i="24"/>
  <c r="F37" i="24"/>
  <c r="G9" i="24"/>
  <c r="M9" i="24"/>
  <c r="E9" i="24"/>
  <c r="I9" i="24"/>
  <c r="L9" i="24"/>
  <c r="F9" i="24"/>
  <c r="H9" i="24"/>
  <c r="K9" i="24"/>
  <c r="J9" i="24"/>
  <c r="D9" i="24"/>
  <c r="K20" i="24"/>
  <c r="J20" i="24"/>
  <c r="D20" i="24"/>
  <c r="F20" i="24"/>
  <c r="H20" i="24"/>
  <c r="F33" i="24"/>
  <c r="H33" i="24"/>
  <c r="K33" i="24"/>
  <c r="J33" i="24"/>
  <c r="D33" i="24"/>
  <c r="D38" i="24"/>
  <c r="K38" i="24"/>
  <c r="J38" i="24"/>
  <c r="F38" i="24"/>
  <c r="H38" i="24"/>
  <c r="C14" i="24"/>
  <c r="C6" i="24"/>
  <c r="G21" i="24"/>
  <c r="M21" i="24"/>
  <c r="E21" i="24"/>
  <c r="I21" i="24"/>
  <c r="L21" i="24"/>
  <c r="C45" i="24"/>
  <c r="C39" i="24"/>
  <c r="F27" i="24"/>
  <c r="H27" i="24"/>
  <c r="K27" i="24"/>
  <c r="D27" i="24"/>
  <c r="J27" i="24"/>
  <c r="I8" i="24"/>
  <c r="L8" i="24"/>
  <c r="G8" i="24"/>
  <c r="E8" i="24"/>
  <c r="M8" i="24"/>
  <c r="I18" i="24"/>
  <c r="L18" i="24"/>
  <c r="M18" i="24"/>
  <c r="G18" i="24"/>
  <c r="E18" i="24"/>
  <c r="G25" i="24"/>
  <c r="M25" i="24"/>
  <c r="E25" i="24"/>
  <c r="I25" i="24"/>
  <c r="L25" i="24"/>
  <c r="F17" i="24"/>
  <c r="H17" i="24"/>
  <c r="K17" i="24"/>
  <c r="J17" i="24"/>
  <c r="D17" i="24"/>
  <c r="F21" i="24"/>
  <c r="H21" i="24"/>
  <c r="K21" i="24"/>
  <c r="J21" i="24"/>
  <c r="D21" i="24"/>
  <c r="K34" i="24"/>
  <c r="J34" i="24"/>
  <c r="D34" i="24"/>
  <c r="H34" i="24"/>
  <c r="F34" i="24"/>
  <c r="I22" i="24"/>
  <c r="L22" i="24"/>
  <c r="M22" i="24"/>
  <c r="G22" i="24"/>
  <c r="E22" i="24"/>
  <c r="G29" i="24"/>
  <c r="M29" i="24"/>
  <c r="E29" i="24"/>
  <c r="I29" i="24"/>
  <c r="L29" i="24"/>
  <c r="K28" i="24"/>
  <c r="J28" i="24"/>
  <c r="D28" i="24"/>
  <c r="F28" i="24"/>
  <c r="H28" i="24"/>
  <c r="I26" i="24"/>
  <c r="L26" i="24"/>
  <c r="M26" i="24"/>
  <c r="G26" i="24"/>
  <c r="E26" i="24"/>
  <c r="G33" i="24"/>
  <c r="M33" i="24"/>
  <c r="E33" i="24"/>
  <c r="I33" i="24"/>
  <c r="L33" i="24"/>
  <c r="G17" i="24"/>
  <c r="M17" i="24"/>
  <c r="E17" i="24"/>
  <c r="I17" i="24"/>
  <c r="L17" i="24"/>
  <c r="K18" i="24"/>
  <c r="J18" i="24"/>
  <c r="D18" i="24"/>
  <c r="H18" i="24"/>
  <c r="F18" i="24"/>
  <c r="F35" i="24"/>
  <c r="H35" i="24"/>
  <c r="K35" i="24"/>
  <c r="D35" i="24"/>
  <c r="J35" i="24"/>
  <c r="I30" i="24"/>
  <c r="L30" i="24"/>
  <c r="M30" i="24"/>
  <c r="G30" i="24"/>
  <c r="E30" i="24"/>
  <c r="K24" i="24"/>
  <c r="J24" i="24"/>
  <c r="D24" i="24"/>
  <c r="F24" i="24"/>
  <c r="H24" i="24"/>
  <c r="G7" i="24"/>
  <c r="M7" i="24"/>
  <c r="E7" i="24"/>
  <c r="L7" i="24"/>
  <c r="G27" i="24"/>
  <c r="M27" i="24"/>
  <c r="E27" i="24"/>
  <c r="L27" i="24"/>
  <c r="I65" i="24"/>
  <c r="J65" i="24"/>
  <c r="K65" i="24"/>
  <c r="G19" i="24"/>
  <c r="M19" i="24"/>
  <c r="E19" i="24"/>
  <c r="L19" i="24"/>
  <c r="I28" i="24"/>
  <c r="L28" i="24"/>
  <c r="G28" i="24"/>
  <c r="E28" i="24"/>
  <c r="I34" i="24"/>
  <c r="L34" i="24"/>
  <c r="M34" i="24"/>
  <c r="G34" i="24"/>
  <c r="M38" i="24"/>
  <c r="E38" i="24"/>
  <c r="L38" i="24"/>
  <c r="G38" i="24"/>
  <c r="I57" i="24"/>
  <c r="J57" i="24"/>
  <c r="K57" i="24"/>
  <c r="K32" i="24"/>
  <c r="J32" i="24"/>
  <c r="D32" i="24"/>
  <c r="F32" i="24"/>
  <c r="H32" i="24"/>
  <c r="B14" i="24"/>
  <c r="B6" i="24"/>
  <c r="K22" i="24"/>
  <c r="J22" i="24"/>
  <c r="D22" i="24"/>
  <c r="H22" i="24"/>
  <c r="K30" i="24"/>
  <c r="J30" i="24"/>
  <c r="D30" i="24"/>
  <c r="H30" i="24"/>
  <c r="B45" i="24"/>
  <c r="B39" i="24"/>
  <c r="G31" i="24"/>
  <c r="M31" i="24"/>
  <c r="E31" i="24"/>
  <c r="L31" i="24"/>
  <c r="I69" i="24"/>
  <c r="J69" i="24"/>
  <c r="K69" i="24"/>
  <c r="K16" i="24"/>
  <c r="J16" i="24"/>
  <c r="D16" i="24"/>
  <c r="F16" i="24"/>
  <c r="H16" i="24"/>
  <c r="I16" i="24"/>
  <c r="L16" i="24"/>
  <c r="G16" i="24"/>
  <c r="E16" i="24"/>
  <c r="I20" i="24"/>
  <c r="L20" i="24"/>
  <c r="G20" i="24"/>
  <c r="E20" i="24"/>
  <c r="I7" i="24"/>
  <c r="M16" i="24"/>
  <c r="I27" i="24"/>
  <c r="G23" i="24"/>
  <c r="M23" i="24"/>
  <c r="E23" i="24"/>
  <c r="L23" i="24"/>
  <c r="I32" i="24"/>
  <c r="L32" i="24"/>
  <c r="G32" i="24"/>
  <c r="E32" i="24"/>
  <c r="G35" i="24"/>
  <c r="M35" i="24"/>
  <c r="E35" i="24"/>
  <c r="L35" i="24"/>
  <c r="F22" i="24"/>
  <c r="I61" i="24"/>
  <c r="J61" i="24"/>
  <c r="K61" i="24"/>
  <c r="F15" i="24"/>
  <c r="H15" i="24"/>
  <c r="K15" i="24"/>
  <c r="D15" i="24"/>
  <c r="F31" i="24"/>
  <c r="H31" i="24"/>
  <c r="K31" i="24"/>
  <c r="D31" i="24"/>
  <c r="I23" i="24"/>
  <c r="M28" i="24"/>
  <c r="E34" i="24"/>
  <c r="I38" i="24"/>
  <c r="I73" i="24"/>
  <c r="J73" i="24"/>
  <c r="K73" i="24"/>
  <c r="F7" i="24"/>
  <c r="H7" i="24"/>
  <c r="K7" i="24"/>
  <c r="D7" i="24"/>
  <c r="F23" i="24"/>
  <c r="H23" i="24"/>
  <c r="K23" i="24"/>
  <c r="D23" i="24"/>
  <c r="G15" i="24"/>
  <c r="M15" i="24"/>
  <c r="E15" i="24"/>
  <c r="L15" i="24"/>
  <c r="I24" i="24"/>
  <c r="L24" i="24"/>
  <c r="G24" i="24"/>
  <c r="E24" i="24"/>
  <c r="I37" i="24"/>
  <c r="G37" i="24"/>
  <c r="M37" i="24"/>
  <c r="L37" i="24"/>
  <c r="J23" i="24"/>
  <c r="I53" i="24"/>
  <c r="J53" i="24"/>
  <c r="K53" i="24"/>
  <c r="K51" i="24"/>
  <c r="K55" i="24"/>
  <c r="K59" i="24"/>
  <c r="K63" i="24"/>
  <c r="K67" i="24"/>
  <c r="K71" i="24"/>
  <c r="K75" i="24"/>
  <c r="L41" i="24"/>
  <c r="J54" i="24"/>
  <c r="J58" i="24"/>
  <c r="J62" i="24"/>
  <c r="J66" i="24"/>
  <c r="J70" i="24"/>
  <c r="J74" i="24"/>
  <c r="J77" i="24" s="1"/>
  <c r="I77" i="24"/>
  <c r="I43" i="24"/>
  <c r="G43" i="24"/>
  <c r="K54" i="24"/>
  <c r="K58" i="24"/>
  <c r="K62" i="24"/>
  <c r="K66" i="24"/>
  <c r="K70" i="24"/>
  <c r="K74" i="24"/>
  <c r="I41" i="24"/>
  <c r="G41" i="24"/>
  <c r="F40" i="24"/>
  <c r="F42" i="24"/>
  <c r="F44" i="24"/>
  <c r="J40" i="24"/>
  <c r="J42" i="24"/>
  <c r="J44" i="24"/>
  <c r="K40" i="24"/>
  <c r="K42" i="24"/>
  <c r="K44" i="24"/>
  <c r="E40" i="24"/>
  <c r="E42" i="24"/>
  <c r="E44" i="24"/>
  <c r="J79" i="24" l="1"/>
  <c r="I39" i="24"/>
  <c r="G39" i="24"/>
  <c r="M39" i="24"/>
  <c r="L39" i="24"/>
  <c r="E39" i="24"/>
  <c r="I14" i="24"/>
  <c r="L14" i="24"/>
  <c r="M14" i="24"/>
  <c r="G14" i="24"/>
  <c r="E14" i="24"/>
  <c r="I45" i="24"/>
  <c r="G45" i="24"/>
  <c r="M45" i="24"/>
  <c r="E45" i="24"/>
  <c r="L45" i="24"/>
  <c r="H39" i="24"/>
  <c r="F39" i="24"/>
  <c r="J39" i="24"/>
  <c r="K39" i="24"/>
  <c r="D39" i="24"/>
  <c r="H45" i="24"/>
  <c r="F45" i="24"/>
  <c r="J45" i="24"/>
  <c r="K45" i="24"/>
  <c r="D45" i="24"/>
  <c r="I79" i="24"/>
  <c r="K77" i="24"/>
  <c r="I78" i="24" s="1"/>
  <c r="K6" i="24"/>
  <c r="J6" i="24"/>
  <c r="D6" i="24"/>
  <c r="H6" i="24"/>
  <c r="F6" i="24"/>
  <c r="K14" i="24"/>
  <c r="J14" i="24"/>
  <c r="D14" i="24"/>
  <c r="H14" i="24"/>
  <c r="F14" i="24"/>
  <c r="I6" i="24"/>
  <c r="L6" i="24"/>
  <c r="M6" i="24"/>
  <c r="G6" i="24"/>
  <c r="E6" i="24"/>
  <c r="I82" i="24" l="1"/>
  <c r="K79" i="24"/>
  <c r="K78" i="24"/>
  <c r="J78" i="24"/>
  <c r="I81" i="24" s="1"/>
  <c r="I83" i="24" l="1"/>
</calcChain>
</file>

<file path=xl/sharedStrings.xml><?xml version="1.0" encoding="utf-8"?>
<sst xmlns="http://schemas.openxmlformats.org/spreadsheetml/2006/main" count="1653" uniqueCount="520">
  <si>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</si>
  <si>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</si>
  <si>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</si>
  <si>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</si>
  <si>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</si>
  <si>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</si>
  <si>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</si>
  <si>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</si>
  <si>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</si>
  <si>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</si>
  <si>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</si>
  <si>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</si>
  <si>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</si>
  <si>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Erfurt, Stadt (16051)</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</si>
  <si>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</si>
  <si>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</si>
  <si>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</si>
  <si>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</si>
  <si>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</si>
  <si>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</si>
  <si>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</si>
  <si>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</si>
  <si>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</si>
  <si>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</si>
  <si>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</si>
  <si>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</si>
  <si>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</si>
  <si>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</si>
  <si>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</si>
  <si>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</si>
  <si>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</si>
  <si>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</si>
  <si>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</si>
  <si>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</si>
  <si>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</si>
  <si>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</si>
  <si>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</si>
  <si>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</si>
  <si>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</si>
  <si>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</si>
  <si>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</si>
  <si>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</si>
  <si>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</si>
  <si>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</si>
  <si>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</si>
  <si>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</si>
  <si>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</si>
  <si>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</si>
  <si>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</si>
  <si>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</si>
  <si>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</si>
  <si>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</si>
  <si>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</si>
  <si>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</si>
  <si>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</si>
  <si>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</si>
  <si>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</si>
  <si>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</si>
  <si>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</si>
  <si>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</si>
  <si>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</si>
  <si>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</si>
  <si>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</si>
  <si>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</si>
  <si>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</si>
  <si>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</si>
  <si>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</si>
  <si>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</si>
  <si>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</si>
  <si>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</si>
  <si>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</si>
  <si>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</si>
  <si>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</si>
  <si>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</si>
  <si>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</si>
  <si>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</si>
  <si>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</si>
  <si>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</si>
  <si>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</si>
  <si>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</si>
  <si>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</si>
  <si>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</si>
  <si>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</si>
  <si>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</si>
  <si>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</si>
  <si>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</si>
  <si>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</si>
  <si>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</si>
  <si>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</si>
  <si>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</si>
  <si>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</si>
  <si>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</si>
  <si>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Erfurt, Stadt (16051);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</si>
  <si>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</si>
  <si>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</si>
  <si>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</si>
  <si>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</si>
  <si>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</si>
  <si>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</si>
  <si>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</si>
  <si>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</si>
  <si>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</si>
  <si>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</si>
  <si>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</si>
  <si>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</si>
  <si>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</si>
  <si>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</si>
  <si>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</si>
  <si>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</si>
  <si>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</si>
  <si>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</si>
  <si>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</si>
  <si>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</si>
  <si>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</si>
  <si>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</si>
  <si>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</si>
  <si>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</si>
  <si>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</si>
  <si>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</si>
  <si>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</si>
  <si>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</si>
  <si>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</si>
  <si>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</si>
  <si>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</si>
  <si>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</si>
  <si>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</si>
  <si>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</si>
  <si>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</si>
  <si>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</si>
  <si>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Thüringen</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</si>
  <si>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</si>
  <si>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</si>
  <si>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</si>
  <si>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</si>
  <si>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</si>
  <si>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</si>
  <si>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</si>
  <si>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</si>
  <si>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</si>
  <si>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</si>
  <si>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</si>
  <si>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</si>
  <si>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</si>
  <si>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</si>
  <si>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</si>
  <si>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</si>
  <si>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</si>
  <si>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</si>
  <si>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</si>
  <si>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</si>
  <si>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</si>
  <si>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</si>
  <si>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</si>
  <si>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</si>
  <si>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</si>
  <si>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</si>
  <si>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</si>
  <si>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</si>
  <si>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</si>
  <si>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</si>
  <si>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</si>
  <si>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</si>
  <si>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</si>
  <si>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</si>
  <si>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</si>
  <si>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</si>
  <si>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</si>
  <si>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</si>
  <si>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</si>
  <si>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</si>
  <si>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</si>
  <si>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</si>
  <si>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</si>
  <si>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</si>
  <si>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</si>
  <si>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</si>
  <si>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</si>
  <si>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</si>
  <si>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</si>
  <si>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</si>
  <si>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</si>
  <si>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</si>
  <si>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</si>
  <si>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Erfurt, Stadt (16051)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</si>
  <si>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</si>
  <si>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</si>
  <si>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</si>
  <si>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</si>
  <si>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</si>
  <si>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</si>
  <si>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</si>
  <si>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</si>
  <si>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</si>
  <si>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</si>
  <si>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</si>
  <si>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</si>
  <si>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</si>
  <si>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</si>
  <si>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</si>
  <si>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</si>
  <si>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</si>
  <si>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</si>
  <si>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</si>
  <si>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</si>
  <si>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</si>
  <si>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</si>
  <si>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</si>
  <si>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</si>
  <si>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</si>
  <si>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</si>
  <si>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</si>
  <si>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</si>
  <si>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</si>
  <si>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</si>
  <si>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</si>
  <si>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</si>
  <si>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</si>
  <si>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</si>
  <si>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</si>
  <si>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</si>
  <si>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</si>
  <si>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</si>
  <si>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</si>
  <si>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</si>
  <si>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</si>
  <si>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</si>
  <si>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</si>
  <si>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</si>
  <si>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</si>
  <si>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</si>
  <si>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</si>
  <si>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</si>
  <si>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</si>
  <si>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</si>
  <si>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</si>
  <si>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</si>
  <si>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</si>
  <si>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</si>
  <si>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</si>
  <si>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</si>
  <si>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</si>
  <si>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</si>
  <si>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</si>
  <si>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</si>
  <si>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</si>
  <si>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</si>
  <si>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</si>
  <si>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</si>
  <si>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</si>
  <si>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</si>
  <si>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</si>
  <si>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</si>
  <si>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</si>
  <si>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</si>
  <si>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</si>
  <si>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</si>
  <si>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</si>
  <si>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</si>
  <si>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</si>
  <si>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</si>
  <si>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</si>
  <si>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</si>
  <si>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</si>
  <si>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</si>
  <si>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</si>
  <si>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</si>
  <si>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</si>
  <si>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</si>
  <si>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</si>
  <si>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</si>
  <si>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</si>
  <si>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</si>
  <si>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</si>
  <si>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</si>
  <si>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</si>
  <si>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</si>
  <si>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</si>
  <si>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</si>
  <si>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</si>
  <si>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</si>
  <si>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</si>
  <si>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</si>
  <si>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</si>
  <si>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</si>
  <si>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</si>
  <si>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</si>
  <si>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</si>
  <si>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</si>
  <si>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</si>
  <si>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</si>
  <si>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</si>
  <si>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</si>
  <si>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</si>
  <si>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</si>
  <si>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</si>
  <si>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</si>
  <si>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</si>
  <si>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</si>
  <si>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</si>
  <si>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</si>
  <si>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</si>
  <si>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</si>
  <si>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</si>
  <si>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</si>
  <si>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</si>
  <si>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</si>
  <si>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</si>
  <si>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</si>
  <si>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</si>
  <si>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</si>
  <si>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</si>
  <si>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</si>
  <si>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</si>
  <si>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</si>
  <si>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</si>
  <si>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</si>
  <si>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</si>
  <si>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</si>
  <si>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</si>
  <si>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</si>
  <si>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</si>
  <si>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</si>
  <si>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</si>
  <si>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</si>
  <si>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</si>
  <si>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</si>
  <si>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</si>
  <si>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</si>
  <si>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</si>
  <si>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</si>
  <si>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</si>
  <si>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</si>
  <si>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</si>
  <si>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</si>
  <si>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</si>
  <si>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</si>
  <si>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</si>
  <si>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</si>
  <si>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</si>
  <si>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</si>
  <si>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</si>
  <si>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</si>
  <si>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</si>
  <si>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</si>
  <si>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</si>
  <si>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</si>
  <si>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</si>
  <si>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</si>
  <si>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</si>
  <si>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</si>
  <si>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</si>
  <si>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</si>
  <si>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</si>
  <si>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</si>
  <si>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</si>
  <si>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</si>
  <si>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</si>
  <si>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</si>
  <si>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</si>
  <si>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</si>
  <si>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</si>
  <si>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</si>
  <si>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</si>
  <si>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</si>
  <si>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</si>
  <si>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</si>
  <si>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</si>
  <si>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</si>
  <si>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</si>
  <si>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</si>
  <si>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</si>
  <si>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</si>
  <si>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</si>
  <si>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Erfurt, Stadt (16051);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</si>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</sst>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{35750654-2C98-4D7B-8AB4-2B3C76328039}</c15:txfldGUID>
                      <c15:f>Daten_Diagramme!$D$6</c15:f>
                      <c15:dlblFieldTableCache>
                        <c:ptCount val="1"/>
                        <c:pt idx="0">
                          <c:v>1.8</c:v>
                        </c:pt>
                      </c15:dlblFieldTableCache>
                    </c15:dlblFTEntry>
                  </c15:dlblFieldTable>
                  <c15:showDataLabelsRange val="0"/>
                </c:ext>
                <c:ext xmlns:c16="http://schemas.microsoft.com/office/drawing/2014/chart" uri="{C3380CC4-5D6E-409C-BE32-E72D297353CC}">
                  <c16:uniqueId val="{00000000-E0EA-4498-9225-36E7EF7A0E1E}"/>
                </c:ext>
              </c:extLst>
            </c:dLbl>
            <c:dLbl>
              <c:idx val="1"/>
              <c:tx>
                <c:strRef>
                  <c:f>Daten_Diagramme!$D$7</c:f>
                  <c:strCache>
                    <c:ptCount val="1"/>
                    <c:pt idx="0">
                      <c:v>-0.5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{824AC4B2-9F7B-4169-99EB-A26586399E8C}</c15:txfldGUID>
                      <c15:f>Daten_Diagramme!$D$7</c15:f>
                      <c15:dlblFieldTableCache>
                        <c:ptCount val="1"/>
                        <c:pt idx="0">
                          <c:v>-0.5</c:v>
                        </c:pt>
                      </c15:dlblFieldTableCache>
                    </c15:dlblFTEntry>
                  </c15:dlblFieldTable>
                  <c15:showDataLabelsRange val="0"/>
                </c:ext>
                <c:ext xmlns:c16="http://schemas.microsoft.com/office/drawing/2014/chart" uri="{C3380CC4-5D6E-409C-BE32-E72D297353CC}">
                  <c16:uniqueId val="{00000001-E0EA-4498-9225-36E7EF7A0E1E}"/>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{582CD169-2623-4118-B556-EB90087520F7}</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E0EA-4498-9225-36E7EF7A0E1E}"/>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{F7B34E8A-B40F-4E86-994E-DDECD040809B}</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E0EA-4498-9225-36E7EF7A0E1E}"/>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1.7716842946803526</c:v>
                </c:pt>
                <c:pt idx="1">
                  <c:v>-0.4752160751981519</c:v>
                </c:pt>
                <c:pt idx="2">
                  <c:v>0.95490282911153723</c:v>
                </c:pt>
                <c:pt idx="3">
                  <c:v>1.0875687030768</c:v>
                </c:pt>
              </c:numCache>
            </c:numRef>
          </c:val>
          <c:extLst>
            <c:ext xmlns:c16="http://schemas.microsoft.com/office/drawing/2014/chart" uri="{C3380CC4-5D6E-409C-BE32-E72D297353CC}">
              <c16:uniqueId val="{00000004-E0EA-4498-9225-36E7EF7A0E1E}"/>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{F6D20A5A-A961-4526-A334-5A419765B59E}</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E0EA-4498-9225-36E7EF7A0E1E}"/>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{8FD73923-A3B1-40D7-8B16-F79A6BBCBDA7}</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E0EA-4498-9225-36E7EF7A0E1E}"/>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{2783A5F3-F99B-40D5-B29F-5BFD4BF20B27}</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E0EA-4498-9225-36E7EF7A0E1E}"/>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{39C61E23-5F43-44C6-BFA8-C3136F30A7B6}</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E0EA-4498-9225-36E7EF7A0E1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E0EA-4498-9225-36E7EF7A0E1E}"/>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0EA-4498-9225-36E7EF7A0E1E}"/>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{EA525101-6548-4D88-BBEE-2C629C5D86B3}</c15:txfldGUID>
                      <c15:f>Daten_Diagramme!$E$6</c15:f>
                      <c15:dlblFieldTableCache>
                        <c:ptCount val="1"/>
                        <c:pt idx="0">
                          <c:v>-1.7</c:v>
                        </c:pt>
                      </c15:dlblFieldTableCache>
                    </c15:dlblFTEntry>
                  </c15:dlblFieldTable>
                  <c15:showDataLabelsRange val="0"/>
                </c:ext>
                <c:ext xmlns:c16="http://schemas.microsoft.com/office/drawing/2014/chart" uri="{C3380CC4-5D6E-409C-BE32-E72D297353CC}">
                  <c16:uniqueId val="{00000000-90E8-453F-9A96-12EAA38817F1}"/>
                </c:ext>
              </c:extLst>
            </c:dLbl>
            <c:dLbl>
              <c:idx val="1"/>
              <c:tx>
                <c:strRef>
                  <c:f>Daten_Diagramme!$E$7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{1352F69B-58C5-446D-BF7D-F4E0D0F0D88F}</c15:txfldGUID>
                      <c15:f>Daten_Diagramme!$E$7</c15:f>
                      <c15:dlblFieldTableCache>
                        <c:ptCount val="1"/>
                        <c:pt idx="0">
                          <c:v>-3.4</c:v>
                        </c:pt>
                      </c15:dlblFieldTableCache>
                    </c15:dlblFTEntry>
                  </c15:dlblFieldTable>
                  <c15:showDataLabelsRange val="0"/>
                </c:ext>
                <c:ext xmlns:c16="http://schemas.microsoft.com/office/drawing/2014/chart" uri="{C3380CC4-5D6E-409C-BE32-E72D297353CC}">
                  <c16:uniqueId val="{00000001-90E8-453F-9A96-12EAA38817F1}"/>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{71F27928-F6B1-4E79-9427-A88600214BEE}</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90E8-453F-9A96-12EAA38817F1}"/>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{D033FF4F-9AFE-4A03-92C8-7C58DF13FDD4}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90E8-453F-9A96-12EAA38817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-1.7462866318747492</c:v>
                </c:pt>
                <c:pt idx="1">
                  <c:v>-3.3695878434637803</c:v>
                </c:pt>
                <c:pt idx="2">
                  <c:v>-3.6279896103654186</c:v>
                </c:pt>
                <c:pt idx="3">
                  <c:v>-2.8655893304673015</c:v>
                </c:pt>
              </c:numCache>
            </c:numRef>
          </c:val>
          <c:extLst>
            <c:ext xmlns:c16="http://schemas.microsoft.com/office/drawing/2014/chart" uri="{C3380CC4-5D6E-409C-BE32-E72D297353CC}">
              <c16:uniqueId val="{00000004-90E8-453F-9A96-12EAA38817F1}"/>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{118E8736-01F6-4755-8F03-73CA7B961DDA}</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90E8-453F-9A96-12EAA38817F1}"/>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{D3367098-4042-44E3-A7F0-CF517127C88F}</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90E8-453F-9A96-12EAA38817F1}"/>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{23CF9C9B-48C5-4744-8C4B-593B564C1AEA}</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90E8-453F-9A96-12EAA38817F1}"/>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{3526CF0D-309A-480E-8E5D-4A4A71166E15}</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90E8-453F-9A96-12EAA38817F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90E8-453F-9A96-12EAA38817F1}"/>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90E8-453F-9A96-12EAA38817F1}"/>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{30ECA185-6777-4C37-9C5C-840A2E18BCFE}</c15:txfldGUID>
                      <c15:f>Daten_Diagramme!$D$14</c15:f>
                      <c15:dlblFieldTableCache>
                        <c:ptCount val="1"/>
                        <c:pt idx="0">
                          <c:v>1.8</c:v>
                        </c:pt>
                      </c15:dlblFieldTableCache>
                    </c15:dlblFTEntry>
                  </c15:dlblFieldTable>
                  <c15:showDataLabelsRange val="0"/>
                </c:ext>
                <c:ext xmlns:c16="http://schemas.microsoft.com/office/drawing/2014/chart" uri="{C3380CC4-5D6E-409C-BE32-E72D297353CC}">
                  <c16:uniqueId val="{00000000-C127-4897-9729-3125A863B7FF}"/>
                </c:ext>
              </c:extLst>
            </c:dLbl>
            <c:dLbl>
              <c:idx val="1"/>
              <c:tx>
                <c:strRef>
                  <c:f>Daten_Diagramme!$D$15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{D921B3F8-5E57-4BA8-B84B-8E217D48B628}</c15:txfldGUID>
                      <c15:f>Daten_Diagramme!$D$15</c15:f>
                      <c15:dlblFieldTableCache>
                        <c:ptCount val="1"/>
                        <c:pt idx="0">
                          <c:v>-5.1</c:v>
                        </c:pt>
                      </c15:dlblFieldTableCache>
                    </c15:dlblFTEntry>
                  </c15:dlblFieldTable>
                  <c15:showDataLabelsRange val="0"/>
                </c:ext>
                <c:ext xmlns:c16="http://schemas.microsoft.com/office/drawing/2014/chart" uri="{C3380CC4-5D6E-409C-BE32-E72D297353CC}">
                  <c16:uniqueId val="{00000001-C127-4897-9729-3125A863B7FF}"/>
                </c:ext>
              </c:extLst>
            </c:dLbl>
            <c:dLbl>
              <c:idx val="2"/>
              <c:tx>
                <c:strRef>
                  <c:f>Daten_Diagramme!$D$16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{604647D3-5344-4773-AA90-C4B94247A2BB}</c15:txfldGUID>
                      <c15:f>Daten_Diagramme!$D$16</c15:f>
                      <c15:dlblFieldTableCache>
                        <c:ptCount val="1"/>
                        <c:pt idx="0">
                          <c:v>2.9</c:v>
                        </c:pt>
                      </c15:dlblFieldTableCache>
                    </c15:dlblFTEntry>
                  </c15:dlblFieldTable>
                  <c15:showDataLabelsRange val="0"/>
                </c:ext>
                <c:ext xmlns:c16="http://schemas.microsoft.com/office/drawing/2014/chart" uri="{C3380CC4-5D6E-409C-BE32-E72D297353CC}">
                  <c16:uniqueId val="{00000002-C127-4897-9729-3125A863B7FF}"/>
                </c:ext>
              </c:extLst>
            </c:dLbl>
            <c:dLbl>
              <c:idx val="3"/>
              <c:tx>
                <c:strRef>
                  <c:f>Daten_Diagramme!$D$17</c:f>
                  <c:strCache>
                    <c:ptCount val="1"/>
                    <c:pt idx="0">
                      <c:v>-12.5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{FB8FC019-BB4B-4619-B3E5-EB8FABB578E4}</c15:txfldGUID>
                      <c15:f>Daten_Diagramme!$D$17</c15:f>
                      <c15:dlblFieldTableCache>
                        <c:ptCount val="1"/>
                        <c:pt idx="0">
                          <c:v>-12.5</c:v>
                        </c:pt>
                      </c15:dlblFieldTableCache>
                    </c15:dlblFTEntry>
                  </c15:dlblFieldTable>
                  <c15:showDataLabelsRange val="0"/>
                </c:ext>
                <c:ext xmlns:c16="http://schemas.microsoft.com/office/drawing/2014/chart" uri="{C3380CC4-5D6E-409C-BE32-E72D297353CC}">
                  <c16:uniqueId val="{00000003-C127-4897-9729-3125A863B7FF}"/>
                </c:ext>
              </c:extLst>
            </c:dLbl>
            <c:dLbl>
              <c:idx val="4"/>
              <c:tx>
                <c:strRef>
                  <c:f>Daten_Diagramme!$D$18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{6626AD7D-E50C-4123-B1D9-A1CA2BDFE153}</c15:txfldGUID>
                      <c15:f>Daten_Diagramme!$D$18</c15:f>
                      <c15:dlblFieldTableCache>
                        <c:ptCount val="1"/>
                        <c:pt idx="0">
                          <c:v>-2.1</c:v>
                        </c:pt>
                      </c15:dlblFieldTableCache>
                    </c15:dlblFTEntry>
                  </c15:dlblFieldTable>
                  <c15:showDataLabelsRange val="0"/>
                </c:ext>
                <c:ext xmlns:c16="http://schemas.microsoft.com/office/drawing/2014/chart" uri="{C3380CC4-5D6E-409C-BE32-E72D297353CC}">
                  <c16:uniqueId val="{00000004-C127-4897-9729-3125A863B7FF}"/>
                </c:ext>
              </c:extLst>
            </c:dLbl>
            <c:dLbl>
              <c:idx val="5"/>
              <c:tx>
                <c:strRef>
                  <c:f>Daten_Diagramme!$D$19</c:f>
                  <c:strCache>
                    <c:ptCount val="1"/>
                    <c:pt idx="0">
                      <c:v>-17.6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{DCBA9CB9-1303-4FE4-B2C4-BA68B4DA4CB7}</c15:txfldGUID>
                      <c15:f>Daten_Diagramme!$D$19</c15:f>
                      <c15:dlblFieldTableCache>
                        <c:ptCount val="1"/>
                        <c:pt idx="0">
                          <c:v>-17.6</c:v>
                        </c:pt>
                      </c15:dlblFieldTableCache>
                    </c15:dlblFTEntry>
                  </c15:dlblFieldTable>
                  <c15:showDataLabelsRange val="0"/>
                </c:ext>
                <c:ext xmlns:c16="http://schemas.microsoft.com/office/drawing/2014/chart" uri="{C3380CC4-5D6E-409C-BE32-E72D297353CC}">
                  <c16:uniqueId val="{00000005-C127-4897-9729-3125A863B7FF}"/>
                </c:ext>
              </c:extLst>
            </c:dLbl>
            <c:dLbl>
              <c:idx val="6"/>
              <c:tx>
                <c:strRef>
                  <c:f>Daten_Diagramme!$D$20</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{BD5BC070-364B-4759-B9BE-3F92A5F80D37}</c15:txfldGUID>
                      <c15:f>Daten_Diagramme!$D$20</c15:f>
                      <c15:dlblFieldTableCache>
                        <c:ptCount val="1"/>
                        <c:pt idx="0">
                          <c:v>6.9</c:v>
                        </c:pt>
                      </c15:dlblFieldTableCache>
                    </c15:dlblFTEntry>
                  </c15:dlblFieldTable>
                  <c15:showDataLabelsRange val="0"/>
                </c:ext>
                <c:ext xmlns:c16="http://schemas.microsoft.com/office/drawing/2014/chart" uri="{C3380CC4-5D6E-409C-BE32-E72D297353CC}">
                  <c16:uniqueId val="{00000006-C127-4897-9729-3125A863B7FF}"/>
                </c:ext>
              </c:extLst>
            </c:dLbl>
            <c:dLbl>
              <c:idx val="7"/>
              <c:tx>
                <c:strRef>
                  <c:f>Daten_Diagramme!$D$21</c:f>
                  <c:strCache>
                    <c:ptCount val="1"/>
                    <c:pt idx="0">
                      <c:v>10.9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{885D7A9B-7DD2-45C5-9411-6F395682E19B}</c15:txfldGUID>
                      <c15:f>Daten_Diagramme!$D$21</c15:f>
                      <c15:dlblFieldTableCache>
                        <c:ptCount val="1"/>
                        <c:pt idx="0">
                          <c:v>10.9</c:v>
                        </c:pt>
                      </c15:dlblFieldTableCache>
                    </c15:dlblFTEntry>
                  </c15:dlblFieldTable>
                  <c15:showDataLabelsRange val="0"/>
                </c:ext>
                <c:ext xmlns:c16="http://schemas.microsoft.com/office/drawing/2014/chart" uri="{C3380CC4-5D6E-409C-BE32-E72D297353CC}">
                  <c16:uniqueId val="{00000007-C127-4897-9729-3125A863B7FF}"/>
                </c:ext>
              </c:extLst>
            </c:dLbl>
            <c:dLbl>
              <c:idx val="8"/>
              <c:tx>
                <c:strRef>
                  <c:f>Daten_Diagramme!$D$22</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{250789B6-D29E-48E2-9A95-3D2F0FC0F96E}</c15:txfldGUID>
                      <c15:f>Daten_Diagramme!$D$22</c15:f>
                      <c15:dlblFieldTableCache>
                        <c:ptCount val="1"/>
                        <c:pt idx="0">
                          <c:v>-0.6</c:v>
                        </c:pt>
                      </c15:dlblFieldTableCache>
                    </c15:dlblFTEntry>
                  </c15:dlblFieldTable>
                  <c15:showDataLabelsRange val="0"/>
                </c:ext>
                <c:ext xmlns:c16="http://schemas.microsoft.com/office/drawing/2014/chart" uri="{C3380CC4-5D6E-409C-BE32-E72D297353CC}">
                  <c16:uniqueId val="{00000008-C127-4897-9729-3125A863B7FF}"/>
                </c:ext>
              </c:extLst>
            </c:dLbl>
            <c:dLbl>
              <c:idx val="9"/>
              <c:tx>
                <c:strRef>
                  <c:f>Daten_Diagramme!$D$23</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{8486CC80-8E69-42CB-87BB-D5DFB801999D}</c15:txfldGUID>
                      <c15:f>Daten_Diagramme!$D$23</c15:f>
                      <c15:dlblFieldTableCache>
                        <c:ptCount val="1"/>
                        <c:pt idx="0">
                          <c:v>4.3</c:v>
                        </c:pt>
                      </c15:dlblFieldTableCache>
                    </c15:dlblFTEntry>
                  </c15:dlblFieldTable>
                  <c15:showDataLabelsRange val="0"/>
                </c:ext>
                <c:ext xmlns:c16="http://schemas.microsoft.com/office/drawing/2014/chart" uri="{C3380CC4-5D6E-409C-BE32-E72D297353CC}">
                  <c16:uniqueId val="{00000009-C127-4897-9729-3125A863B7FF}"/>
                </c:ext>
              </c:extLst>
            </c:dLbl>
            <c:dLbl>
              <c:idx val="10"/>
              <c:tx>
                <c:strRef>
                  <c:f>Daten_Diagramme!$D$24</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{B553561E-4AC6-4CFF-9748-CBF4986B8D04}</c15:txfldGUID>
                      <c15:f>Daten_Diagramme!$D$24</c15:f>
                      <c15:dlblFieldTableCache>
                        <c:ptCount val="1"/>
                        <c:pt idx="0">
                          <c:v>-0.1</c:v>
                        </c:pt>
                      </c15:dlblFieldTableCache>
                    </c15:dlblFTEntry>
                  </c15:dlblFieldTable>
                  <c15:showDataLabelsRange val="0"/>
                </c:ext>
                <c:ext xmlns:c16="http://schemas.microsoft.com/office/drawing/2014/chart" uri="{C3380CC4-5D6E-409C-BE32-E72D297353CC}">
                  <c16:uniqueId val="{0000000A-C127-4897-9729-3125A863B7FF}"/>
                </c:ext>
              </c:extLst>
            </c:dLbl>
            <c:dLbl>
              <c:idx val="11"/>
              <c:tx>
                <c:strRef>
                  <c:f>Daten_Diagramme!$D$25</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{278B7024-DFC6-4E78-A68B-89ABA278FD4C}</c15:txfldGUID>
                      <c15:f>Daten_Diagramme!$D$25</c15:f>
                      <c15:dlblFieldTableCache>
                        <c:ptCount val="1"/>
                        <c:pt idx="0">
                          <c:v>4.8</c:v>
                        </c:pt>
                      </c15:dlblFieldTableCache>
                    </c15:dlblFTEntry>
                  </c15:dlblFieldTable>
                  <c15:showDataLabelsRange val="0"/>
                </c:ext>
                <c:ext xmlns:c16="http://schemas.microsoft.com/office/drawing/2014/chart" uri="{C3380CC4-5D6E-409C-BE32-E72D297353CC}">
                  <c16:uniqueId val="{0000000B-C127-4897-9729-3125A863B7FF}"/>
                </c:ext>
              </c:extLst>
            </c:dLbl>
            <c:dLbl>
              <c:idx val="12"/>
              <c:tx>
                <c:strRef>
                  <c:f>Daten_Diagramme!$D$26</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{F286C264-D64A-46D1-AD00-6C07A17C6C6E}</c15:txfldGUID>
                      <c15:f>Daten_Diagramme!$D$26</c15:f>
                      <c15:dlblFieldTableCache>
                        <c:ptCount val="1"/>
                        <c:pt idx="0">
                          <c:v>-2.5</c:v>
                        </c:pt>
                      </c15:dlblFieldTableCache>
                    </c15:dlblFTEntry>
                  </c15:dlblFieldTable>
                  <c15:showDataLabelsRange val="0"/>
                </c:ext>
                <c:ext xmlns:c16="http://schemas.microsoft.com/office/drawing/2014/chart" uri="{C3380CC4-5D6E-409C-BE32-E72D297353CC}">
                  <c16:uniqueId val="{0000000C-C127-4897-9729-3125A863B7FF}"/>
                </c:ext>
              </c:extLst>
            </c:dLbl>
            <c:dLbl>
              <c:idx val="13"/>
              <c:tx>
                <c:strRef>
                  <c:f>Daten_Diagramme!$D$27</c:f>
                  <c:strCache>
                    <c:ptCount val="1"/>
                    <c:pt idx="0">
                      <c:v>15.6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{63315A99-71CB-4889-A29F-96D428A06CA1}</c15:txfldGUID>
                      <c15:f>Daten_Diagramme!$D$27</c15:f>
                      <c15:dlblFieldTableCache>
                        <c:ptCount val="1"/>
                        <c:pt idx="0">
                          <c:v>15.6</c:v>
                        </c:pt>
                      </c15:dlblFieldTableCache>
                    </c15:dlblFTEntry>
                  </c15:dlblFieldTable>
                  <c15:showDataLabelsRange val="0"/>
                </c:ext>
                <c:ext xmlns:c16="http://schemas.microsoft.com/office/drawing/2014/chart" uri="{C3380CC4-5D6E-409C-BE32-E72D297353CC}">
                  <c16:uniqueId val="{0000000D-C127-4897-9729-3125A863B7FF}"/>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{2697115F-7773-4035-B7C7-0856DAC5EB32}</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C127-4897-9729-3125A863B7FF}"/>
                </c:ext>
              </c:extLst>
            </c:dLbl>
            <c:dLbl>
              <c:idx val="15"/>
              <c:tx>
                <c:strRef>
                  <c:f>Daten_Diagramme!$D$29</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{4768E4FF-52E9-4BD8-A171-AF8053A0839B}</c15:txfldGUID>
                      <c15:f>Daten_Diagramme!$D$29</c15:f>
                      <c15:dlblFieldTableCache>
                        <c:ptCount val="1"/>
                        <c:pt idx="0">
                          <c:v>1.4</c:v>
                        </c:pt>
                      </c15:dlblFieldTableCache>
                    </c15:dlblFTEntry>
                  </c15:dlblFieldTable>
                  <c15:showDataLabelsRange val="0"/>
                </c:ext>
                <c:ext xmlns:c16="http://schemas.microsoft.com/office/drawing/2014/chart" uri="{C3380CC4-5D6E-409C-BE32-E72D297353CC}">
                  <c16:uniqueId val="{0000000F-C127-4897-9729-3125A863B7FF}"/>
                </c:ext>
              </c:extLst>
            </c:dLbl>
            <c:dLbl>
              <c:idx val="16"/>
              <c:tx>
                <c:strRef>
                  <c:f>Daten_Diagramme!$D$30</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{8749AA12-C536-4253-804C-8CB13B7FDA1F}</c15:txfldGUID>
                      <c15:f>Daten_Diagramme!$D$30</c15:f>
                      <c15:dlblFieldTableCache>
                        <c:ptCount val="1"/>
                        <c:pt idx="0">
                          <c:v>0.2</c:v>
                        </c:pt>
                      </c15:dlblFieldTableCache>
                    </c15:dlblFTEntry>
                  </c15:dlblFieldTable>
                  <c15:showDataLabelsRange val="0"/>
                </c:ext>
                <c:ext xmlns:c16="http://schemas.microsoft.com/office/drawing/2014/chart" uri="{C3380CC4-5D6E-409C-BE32-E72D297353CC}">
                  <c16:uniqueId val="{00000010-C127-4897-9729-3125A863B7FF}"/>
                </c:ext>
              </c:extLst>
            </c:dLbl>
            <c:dLbl>
              <c:idx val="17"/>
              <c:tx>
                <c:strRef>
                  <c:f>Daten_Diagramme!$D$31</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{86076F51-6155-4B2F-8A5B-F21253EB90D8}</c15:txfldGUID>
                      <c15:f>Daten_Diagramme!$D$31</c15:f>
                      <c15:dlblFieldTableCache>
                        <c:ptCount val="1"/>
                        <c:pt idx="0">
                          <c:v>3.7</c:v>
                        </c:pt>
                      </c15:dlblFieldTableCache>
                    </c15:dlblFTEntry>
                  </c15:dlblFieldTable>
                  <c15:showDataLabelsRange val="0"/>
                </c:ext>
                <c:ext xmlns:c16="http://schemas.microsoft.com/office/drawing/2014/chart" uri="{C3380CC4-5D6E-409C-BE32-E72D297353CC}">
                  <c16:uniqueId val="{00000011-C127-4897-9729-3125A863B7FF}"/>
                </c:ext>
              </c:extLst>
            </c:dLbl>
            <c:dLbl>
              <c:idx val="18"/>
              <c:tx>
                <c:strRef>
                  <c:f>Daten_Diagramme!$D$32</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{4DEE8BD6-D863-4EA3-900B-362ABE8D3211}</c15:txfldGUID>
                      <c15:f>Daten_Diagramme!$D$32</c15:f>
                      <c15:dlblFieldTableCache>
                        <c:ptCount val="1"/>
                        <c:pt idx="0">
                          <c:v>5.3</c:v>
                        </c:pt>
                      </c15:dlblFieldTableCache>
                    </c15:dlblFTEntry>
                  </c15:dlblFieldTable>
                  <c15:showDataLabelsRange val="0"/>
                </c:ext>
                <c:ext xmlns:c16="http://schemas.microsoft.com/office/drawing/2014/chart" uri="{C3380CC4-5D6E-409C-BE32-E72D297353CC}">
                  <c16:uniqueId val="{00000012-C127-4897-9729-3125A863B7FF}"/>
                </c:ext>
              </c:extLst>
            </c:dLbl>
            <c:dLbl>
              <c:idx val="19"/>
              <c:tx>
                <c:strRef>
                  <c:f>Daten_Diagramme!$D$33</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{0E58D1AC-87B2-4E26-9289-18B8E0B380E9}</c15:txfldGUID>
                      <c15:f>Daten_Diagramme!$D$33</c15:f>
                      <c15:dlblFieldTableCache>
                        <c:ptCount val="1"/>
                        <c:pt idx="0">
                          <c:v>-1.6</c:v>
                        </c:pt>
                      </c15:dlblFieldTableCache>
                    </c15:dlblFTEntry>
                  </c15:dlblFieldTable>
                  <c15:showDataLabelsRange val="0"/>
                </c:ext>
                <c:ext xmlns:c16="http://schemas.microsoft.com/office/drawing/2014/chart" uri="{C3380CC4-5D6E-409C-BE32-E72D297353CC}">
                  <c16:uniqueId val="{00000013-C127-4897-9729-3125A863B7FF}"/>
                </c:ext>
              </c:extLst>
            </c:dLbl>
            <c:dLbl>
              <c:idx val="20"/>
              <c:tx>
                <c:strRef>
                  <c:f>Daten_Diagramme!$D$34</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{03775377-6194-4D9B-8BEF-61744DDB416E}</c15:txfldGUID>
                      <c15:f>Daten_Diagramme!$D$34</c15:f>
                      <c15:dlblFieldTableCache>
                        <c:ptCount val="1"/>
                        <c:pt idx="0">
                          <c:v>-1.8</c:v>
                        </c:pt>
                      </c15:dlblFieldTableCache>
                    </c15:dlblFTEntry>
                  </c15:dlblFieldTable>
                  <c15:showDataLabelsRange val="0"/>
                </c:ext>
                <c:ext xmlns:c16="http://schemas.microsoft.com/office/drawing/2014/chart" uri="{C3380CC4-5D6E-409C-BE32-E72D297353CC}">
                  <c16:uniqueId val="{00000014-C127-4897-9729-3125A863B7FF}"/>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{B2EA230F-42EF-4C92-9CF0-27B5E60482A5}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C127-4897-9729-3125A863B7F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{27B05BAF-6534-4791-BF6C-9D92613DA039}</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C127-4897-9729-3125A863B7FF}"/>
                </c:ext>
              </c:extLst>
            </c:dLbl>
            <c:dLbl>
              <c:idx val="23"/>
              <c:tx>
                <c:strRef>
                  <c:f>Daten_Diagramme!$D$37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{D36E3328-ED49-4487-8491-24453045DEDE}</c15:txfldGUID>
                      <c15:f>Daten_Diagramme!$D$37</c15:f>
                      <c15:dlblFieldTableCache>
                        <c:ptCount val="1"/>
                        <c:pt idx="0">
                          <c:v>-5.1</c:v>
                        </c:pt>
                      </c15:dlblFieldTableCache>
                    </c15:dlblFTEntry>
                  </c15:dlblFieldTable>
                  <c15:showDataLabelsRange val="0"/>
                </c:ext>
                <c:ext xmlns:c16="http://schemas.microsoft.com/office/drawing/2014/chart" uri="{C3380CC4-5D6E-409C-BE32-E72D297353CC}">
                  <c16:uniqueId val="{00000017-C127-4897-9729-3125A863B7FF}"/>
                </c:ext>
              </c:extLst>
            </c:dLbl>
            <c:dLbl>
              <c:idx val="24"/>
              <c:layout>
                <c:manualLayout>
                  <c:x val="4.7769028871392123E-3"/>
                  <c:y val="-4.6876052205785108E-5"/>
                </c:manualLayout>
              </c:layout>
              <c:tx>
                <c:strRef>
                  <c:f>Daten_Diagramme!$D$38</c:f>
                  <c:strCache>
                    <c:ptCount val="1"/>
                    <c:pt idx="0">
                      <c:v>-1.7</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{55A3D27B-453B-427D-A25A-522E395182F7}</c15:txfldGUID>
                      <c15:f>Daten_Diagramme!$D$38</c15:f>
                      <c15:dlblFieldTableCache>
                        <c:ptCount val="1"/>
                        <c:pt idx="0">
                          <c:v>-1.7</c:v>
                        </c:pt>
                      </c15:dlblFieldTableCache>
                    </c15:dlblFTEntry>
                  </c15:dlblFieldTable>
                  <c15:showDataLabelsRange val="0"/>
                </c:ext>
                <c:ext xmlns:c16="http://schemas.microsoft.com/office/drawing/2014/chart" uri="{C3380CC4-5D6E-409C-BE32-E72D297353CC}">
                  <c16:uniqueId val="{00000018-C127-4897-9729-3125A863B7FF}"/>
                </c:ext>
              </c:extLst>
            </c:dLbl>
            <c:dLbl>
              <c:idx val="25"/>
              <c:tx>
                <c:strRef>
                  <c:f>Daten_Diagramme!$D$39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{9411E607-0AAD-441F-B581-13066E5D6541}</c15:txfldGUID>
                      <c15:f>Daten_Diagramme!$D$39</c15:f>
                      <c15:dlblFieldTableCache>
                        <c:ptCount val="1"/>
                        <c:pt idx="0">
                          <c:v>2.4</c:v>
                        </c:pt>
                      </c15:dlblFieldTableCache>
                    </c15:dlblFTEntry>
                  </c15:dlblFieldTable>
                  <c15:showDataLabelsRange val="0"/>
                </c:ext>
                <c:ext xmlns:c16="http://schemas.microsoft.com/office/drawing/2014/chart" uri="{C3380CC4-5D6E-409C-BE32-E72D297353CC}">
                  <c16:uniqueId val="{00000019-C127-4897-9729-3125A863B7F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{0DB39BF7-6470-4DEB-B425-4367F99BC6BB}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C127-4897-9729-3125A863B7F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{41A46FB7-088F-4DD0-8A96-A2DC8CC8F80B}</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C127-4897-9729-3125A863B7F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{2691D174-A186-4CF8-96A2-36D0EC32C34F}</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C127-4897-9729-3125A863B7F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{53499420-A3F5-4772-9C66-10ACF56F632C}</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C127-4897-9729-3125A863B7F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{B0F294AC-ACAE-45B6-9324-CB3A6525700D}</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C127-4897-9729-3125A863B7FF}"/>
                </c:ext>
              </c:extLst>
            </c:dLbl>
            <c:dLbl>
              <c:idx val="31"/>
              <c:tx>
                <c:strRef>
                  <c:f>Daten_Diagramme!$D$45</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{0E22B307-0D95-455A-B583-8DA3459BB0C4}</c15:txfldGUID>
                      <c15:f>Daten_Diagramme!$D$45</c15:f>
                      <c15:dlblFieldTableCache>
                        <c:ptCount val="1"/>
                        <c:pt idx="0">
                          <c:v>2.4</c:v>
                        </c:pt>
                      </c15:dlblFieldTableCache>
                    </c15:dlblFTEntry>
                  </c15:dlblFieldTable>
                  <c15:showDataLabelsRange val="0"/>
                </c:ext>
                <c:ext xmlns:c16="http://schemas.microsoft.com/office/drawing/2014/chart" uri="{C3380CC4-5D6E-409C-BE32-E72D297353CC}">
                  <c16:uniqueId val="{0000001F-C127-4897-9729-3125A863B7F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1.7716842946803526</c:v>
                </c:pt>
                <c:pt idx="1">
                  <c:v>-5.1413881748071981</c:v>
                </c:pt>
                <c:pt idx="2">
                  <c:v>2.8862478777589136</c:v>
                </c:pt>
                <c:pt idx="3">
                  <c:v>-12.458240534521158</c:v>
                </c:pt>
                <c:pt idx="4">
                  <c:v>-2.0694259012016021</c:v>
                </c:pt>
                <c:pt idx="5">
                  <c:v>-17.629832096837173</c:v>
                </c:pt>
                <c:pt idx="6">
                  <c:v>6.9148936170212769</c:v>
                </c:pt>
                <c:pt idx="7">
                  <c:v>10.909814851682262</c:v>
                </c:pt>
                <c:pt idx="8">
                  <c:v>-0.573869795319773</c:v>
                </c:pt>
                <c:pt idx="9">
                  <c:v>4.3150099686698944</c:v>
                </c:pt>
                <c:pt idx="10">
                  <c:v>-0.12095554883580284</c:v>
                </c:pt>
                <c:pt idx="11">
                  <c:v>4.8226164079822613</c:v>
                </c:pt>
                <c:pt idx="12">
                  <c:v>-2.4869109947643979</c:v>
                </c:pt>
                <c:pt idx="13">
                  <c:v>15.56849524977015</c:v>
                </c:pt>
                <c:pt idx="14">
                  <c:v>-0.82099907493061974</c:v>
                </c:pt>
                <c:pt idx="15">
                  <c:v>1.4272970561998215</c:v>
                </c:pt>
                <c:pt idx="16">
                  <c:v>0.16365036580670003</c:v>
                </c:pt>
                <c:pt idx="17">
                  <c:v>3.7080774681152575</c:v>
                </c:pt>
                <c:pt idx="18">
                  <c:v>5.3089102763117042</c:v>
                </c:pt>
                <c:pt idx="19">
                  <c:v>-1.6476552598225602</c:v>
                </c:pt>
                <c:pt idx="20">
                  <c:v>-1.7589082638362397</c:v>
                </c:pt>
                <c:pt idx="21">
                  <c:v>0</c:v>
                </c:pt>
                <c:pt idx="23">
                  <c:v>-5.1413881748071981</c:v>
                </c:pt>
                <c:pt idx="24">
                  <c:v>-1.7291446673706441</c:v>
                </c:pt>
                <c:pt idx="25">
                  <c:v>2.3691601809566691</c:v>
                </c:pt>
              </c:numCache>
            </c:numRef>
          </c:val>
          <c:extLst>
            <c:ext xmlns:c16="http://schemas.microsoft.com/office/drawing/2014/chart" uri="{C3380CC4-5D6E-409C-BE32-E72D297353CC}">
              <c16:uniqueId val="{00000020-C127-4897-9729-3125A863B7F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{0D2649CF-D538-4D13-944D-88AF28700CD6}</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C127-4897-9729-3125A863B7F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{5C4B6E63-D588-4D02-BCB2-AB066BF82E97}</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C127-4897-9729-3125A863B7F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{469DE9F8-519B-45DA-9486-2BD42D9A514D}</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C127-4897-9729-3125A863B7F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{E7687425-6843-46F7-9DF9-87FDC09CDA4A}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C127-4897-9729-3125A863B7F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{689A0CB2-537A-41D7-B93C-C4691A2CF3C9}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C127-4897-9729-3125A863B7F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{EACA719A-C4CB-4548-88F1-2A2CDC080F84}</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C127-4897-9729-3125A863B7F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{6E4FB615-9BAB-4E55-A572-0EDE459D10B2}</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C127-4897-9729-3125A863B7F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{D365C42E-5BFF-4982-88FD-08D3C712ADF0}</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C127-4897-9729-3125A863B7F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{D5DD0FBC-CAF2-4ABB-A86A-EB68D15EC32D}</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C127-4897-9729-3125A863B7F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{6844EAA0-B7C7-4D15-A861-DC7E72478B62}</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C127-4897-9729-3125A863B7F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{02C739EF-F40B-4146-BD89-4E7C153B129A}</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C127-4897-9729-3125A863B7F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{BBF5334F-A277-4796-BF1A-84B6961C5FD0}</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C127-4897-9729-3125A863B7F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{2FA80617-05DD-4579-BC75-EE632EA804DF}</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C127-4897-9729-3125A863B7F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{BF73D4B3-BE43-40EC-A29B-945E1E4951AA}</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C127-4897-9729-3125A863B7F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{D64246A6-960F-44F2-A62F-A0E7FC80CAE2}</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C127-4897-9729-3125A863B7F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{B3A6D861-488A-46D3-8C4E-FE944B9E2CB1}</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C127-4897-9729-3125A863B7F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{8190BCD6-FE7F-4999-B5EF-0C055F1B7670}</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C127-4897-9729-3125A863B7F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{9D5FF960-B95D-4EB3-85A5-BFB30882D986}</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C127-4897-9729-3125A863B7F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{E044A542-0F35-4F35-89E6-E6A8D8E4CA32}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C127-4897-9729-3125A863B7F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{78378BCA-6757-48A2-B536-BD9F7E377AA6}</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C127-4897-9729-3125A863B7F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{A01D92EF-BF3E-4233-8D02-52272896E74F}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C127-4897-9729-3125A863B7F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{096B1146-A6B5-4B59-A11D-BE3A1B6A7003}</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C127-4897-9729-3125A863B7F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{05700C8E-859D-429C-8B58-6BC3EA900B5E}</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C127-4897-9729-3125A863B7F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{C671E9BE-BF85-4F63-B9AE-F1BCAA7E1DEB}</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C127-4897-9729-3125A863B7F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{8A39D6DA-3352-4EB1-B0E6-5CE34399F492}</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C127-4897-9729-3125A863B7F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{4109336B-9E7E-4D85-888E-C0C8694C4AFC}</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C127-4897-9729-3125A863B7F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{D7C133E5-6F0A-4A85-9BB3-543B725B6767}</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C127-4897-9729-3125A863B7F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{28CA96D0-CB77-49E5-8E45-95E0640A7F2A}</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C127-4897-9729-3125A863B7F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{E9F08494-8E03-4DE7-B882-20166F26593A}</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C127-4897-9729-3125A863B7F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{7BCD2C1E-691C-43C2-AB5A-3B73BDD8FBDD}</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C127-4897-9729-3125A863B7F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{E2C68672-7146-4856-9310-4FD71F6176DF}</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C127-4897-9729-3125A863B7F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{2A14DE86-0F12-4CC5-B86C-4608D677820B}</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C127-4897-9729-3125A863B7F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C127-4897-9729-3125A863B7F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C127-4897-9729-3125A863B7F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{09634AB5-8CAB-4E9F-9DF1-19C65D343284}</c15:txfldGUID>
                      <c15:f>Daten_Diagramme!$E$14</c15:f>
                      <c15:dlblFieldTableCache>
                        <c:ptCount val="1"/>
                        <c:pt idx="0">
                          <c:v>-1.7</c:v>
                        </c:pt>
                      </c15:dlblFieldTableCache>
                    </c15:dlblFTEntry>
                  </c15:dlblFieldTable>
                  <c15:showDataLabelsRange val="0"/>
                </c:ext>
                <c:ext xmlns:c16="http://schemas.microsoft.com/office/drawing/2014/chart" uri="{C3380CC4-5D6E-409C-BE32-E72D297353CC}">
                  <c16:uniqueId val="{00000000-EE04-482E-B423-55C7DD544E8E}"/>
                </c:ext>
              </c:extLst>
            </c:dLbl>
            <c:dLbl>
              <c:idx val="1"/>
              <c:tx>
                <c:strRef>
                  <c:f>Daten_Diagramme!$E$15</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{E5B2B7CF-98D4-46EB-9B9D-1479BDAEFB28}</c15:txfldGUID>
                      <c15:f>Daten_Diagramme!$E$15</c15:f>
                      <c15:dlblFieldTableCache>
                        <c:ptCount val="1"/>
                        <c:pt idx="0">
                          <c:v>-3.4</c:v>
                        </c:pt>
                      </c15:dlblFieldTableCache>
                    </c15:dlblFTEntry>
                  </c15:dlblFieldTable>
                  <c15:showDataLabelsRange val="0"/>
                </c:ext>
                <c:ext xmlns:c16="http://schemas.microsoft.com/office/drawing/2014/chart" uri="{C3380CC4-5D6E-409C-BE32-E72D297353CC}">
                  <c16:uniqueId val="{00000001-EE04-482E-B423-55C7DD544E8E}"/>
                </c:ext>
              </c:extLst>
            </c:dLbl>
            <c:dLbl>
              <c:idx val="2"/>
              <c:tx>
                <c:strRef>
                  <c:f>Daten_Diagramme!$E$16</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{E180489E-300E-4DB9-80B4-A756BCEB16D7}</c15:txfldGUID>
                      <c15:f>Daten_Diagramme!$E$16</c15:f>
                      <c15:dlblFieldTableCache>
                        <c:ptCount val="1"/>
                        <c:pt idx="0">
                          <c:v>6.3</c:v>
                        </c:pt>
                      </c15:dlblFieldTableCache>
                    </c15:dlblFTEntry>
                  </c15:dlblFieldTable>
                  <c15:showDataLabelsRange val="0"/>
                </c:ext>
                <c:ext xmlns:c16="http://schemas.microsoft.com/office/drawing/2014/chart" uri="{C3380CC4-5D6E-409C-BE32-E72D297353CC}">
                  <c16:uniqueId val="{00000002-EE04-482E-B423-55C7DD544E8E}"/>
                </c:ext>
              </c:extLst>
            </c:dLbl>
            <c:dLbl>
              <c:idx val="3"/>
              <c:tx>
                <c:strRef>
                  <c:f>Daten_Diagramme!$E$17</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{5C094A74-136B-43CC-A7CF-42CA833CE413}</c15:txfldGUID>
                      <c15:f>Daten_Diagramme!$E$17</c15:f>
                      <c15:dlblFieldTableCache>
                        <c:ptCount val="1"/>
                        <c:pt idx="0">
                          <c:v>3.0</c:v>
                        </c:pt>
                      </c15:dlblFieldTableCache>
                    </c15:dlblFTEntry>
                  </c15:dlblFieldTable>
                  <c15:showDataLabelsRange val="0"/>
                </c:ext>
                <c:ext xmlns:c16="http://schemas.microsoft.com/office/drawing/2014/chart" uri="{C3380CC4-5D6E-409C-BE32-E72D297353CC}">
                  <c16:uniqueId val="{00000003-EE04-482E-B423-55C7DD544E8E}"/>
                </c:ext>
              </c:extLst>
            </c:dLbl>
            <c:dLbl>
              <c:idx val="4"/>
              <c:tx>
                <c:strRef>
                  <c:f>Daten_Diagramme!$E$18</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{9F4466BF-88C0-4B2E-8737-FE43D39E5395}</c15:txfldGUID>
                      <c15:f>Daten_Diagramme!$E$18</c15:f>
                      <c15:dlblFieldTableCache>
                        <c:ptCount val="1"/>
                        <c:pt idx="0">
                          <c:v>0.9</c:v>
                        </c:pt>
                      </c15:dlblFieldTableCache>
                    </c15:dlblFTEntry>
                  </c15:dlblFieldTable>
                  <c15:showDataLabelsRange val="0"/>
                </c:ext>
                <c:ext xmlns:c16="http://schemas.microsoft.com/office/drawing/2014/chart" uri="{C3380CC4-5D6E-409C-BE32-E72D297353CC}">
                  <c16:uniqueId val="{00000004-EE04-482E-B423-55C7DD544E8E}"/>
                </c:ext>
              </c:extLst>
            </c:dLbl>
            <c:dLbl>
              <c:idx val="5"/>
              <c:tx>
                <c:strRef>
                  <c:f>Daten_Diagramme!$E$19</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{9EECD4C8-690A-42DB-B960-A956692DEE41}</c15:txfldGUID>
                      <c15:f>Daten_Diagramme!$E$19</c15:f>
                      <c15:dlblFieldTableCache>
                        <c:ptCount val="1"/>
                        <c:pt idx="0">
                          <c:v>-1.5</c:v>
                        </c:pt>
                      </c15:dlblFieldTableCache>
                    </c15:dlblFTEntry>
                  </c15:dlblFieldTable>
                  <c15:showDataLabelsRange val="0"/>
                </c:ext>
                <c:ext xmlns:c16="http://schemas.microsoft.com/office/drawing/2014/chart" uri="{C3380CC4-5D6E-409C-BE32-E72D297353CC}">
                  <c16:uniqueId val="{00000005-EE04-482E-B423-55C7DD544E8E}"/>
                </c:ext>
              </c:extLst>
            </c:dLbl>
            <c:dLbl>
              <c:idx val="6"/>
              <c:tx>
                <c:strRef>
                  <c:f>Daten_Diagramme!$E$20</c:f>
                  <c:strCache>
                    <c:ptCount val="1"/>
                    <c:pt idx="0">
                      <c:v>48.0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{310BFD9E-C4F1-422D-AC02-372B7EE04422}</c15:txfldGUID>
                      <c15:f>Daten_Diagramme!$E$20</c15:f>
                      <c15:dlblFieldTableCache>
                        <c:ptCount val="1"/>
                        <c:pt idx="0">
                          <c:v>48.0</c:v>
                        </c:pt>
                      </c15:dlblFieldTableCache>
                    </c15:dlblFTEntry>
                  </c15:dlblFieldTable>
                  <c15:showDataLabelsRange val="0"/>
                </c:ext>
                <c:ext xmlns:c16="http://schemas.microsoft.com/office/drawing/2014/chart" uri="{C3380CC4-5D6E-409C-BE32-E72D297353CC}">
                  <c16:uniqueId val="{00000006-EE04-482E-B423-55C7DD544E8E}"/>
                </c:ext>
              </c:extLst>
            </c:dLbl>
            <c:dLbl>
              <c:idx val="7"/>
              <c:tx>
                <c:strRef>
                  <c:f>Daten_Diagramme!$E$21</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{5C308DB3-EB9A-48BC-84D1-865EAFA6246E}</c15:txfldGUID>
                      <c15:f>Daten_Diagramme!$E$21</c15:f>
                      <c15:dlblFieldTableCache>
                        <c:ptCount val="1"/>
                        <c:pt idx="0">
                          <c:v>-0.3</c:v>
                        </c:pt>
                      </c15:dlblFieldTableCache>
                    </c15:dlblFTEntry>
                  </c15:dlblFieldTable>
                  <c15:showDataLabelsRange val="0"/>
                </c:ext>
                <c:ext xmlns:c16="http://schemas.microsoft.com/office/drawing/2014/chart" uri="{C3380CC4-5D6E-409C-BE32-E72D297353CC}">
                  <c16:uniqueId val="{00000007-EE04-482E-B423-55C7DD544E8E}"/>
                </c:ext>
              </c:extLst>
            </c:dLbl>
            <c:dLbl>
              <c:idx val="8"/>
              <c:tx>
                <c:strRef>
                  <c:f>Daten_Diagramme!$E$22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{999AE019-DBF2-41B8-9615-825B3B37EF26}</c15:txfldGUID>
                      <c15:f>Daten_Diagramme!$E$22</c15:f>
                      <c15:dlblFieldTableCache>
                        <c:ptCount val="1"/>
                        <c:pt idx="0">
                          <c:v>1.9</c:v>
                        </c:pt>
                      </c15:dlblFieldTableCache>
                    </c15:dlblFTEntry>
                  </c15:dlblFieldTable>
                  <c15:showDataLabelsRange val="0"/>
                </c:ext>
                <c:ext xmlns:c16="http://schemas.microsoft.com/office/drawing/2014/chart" uri="{C3380CC4-5D6E-409C-BE32-E72D297353CC}">
                  <c16:uniqueId val="{00000008-EE04-482E-B423-55C7DD544E8E}"/>
                </c:ext>
              </c:extLst>
            </c:dLbl>
            <c:dLbl>
              <c:idx val="9"/>
              <c:tx>
                <c:strRef>
                  <c:f>Daten_Diagramme!$E$23</c:f>
                  <c:strCache>
                    <c:ptCount val="1"/>
                    <c:pt idx="0">
                      <c:v>-3.9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{39F822B1-0706-40DD-8AFD-C1081270B4F2}</c15:txfldGUID>
                      <c15:f>Daten_Diagramme!$E$23</c15:f>
                      <c15:dlblFieldTableCache>
                        <c:ptCount val="1"/>
                        <c:pt idx="0">
                          <c:v>-3.9</c:v>
                        </c:pt>
                      </c15:dlblFieldTableCache>
                    </c15:dlblFTEntry>
                  </c15:dlblFieldTable>
                  <c15:showDataLabelsRange val="0"/>
                </c:ext>
                <c:ext xmlns:c16="http://schemas.microsoft.com/office/drawing/2014/chart" uri="{C3380CC4-5D6E-409C-BE32-E72D297353CC}">
                  <c16:uniqueId val="{00000009-EE04-482E-B423-55C7DD544E8E}"/>
                </c:ext>
              </c:extLst>
            </c:dLbl>
            <c:dLbl>
              <c:idx val="10"/>
              <c:tx>
                <c:strRef>
                  <c:f>Daten_Diagramme!$E$24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{FD5CD2C1-5514-4F1E-BD0E-CAC9EB1F7297}</c15:txfldGUID>
                      <c15:f>Daten_Diagramme!$E$24</c15:f>
                      <c15:dlblFieldTableCache>
                        <c:ptCount val="1"/>
                        <c:pt idx="0">
                          <c:v>-4.2</c:v>
                        </c:pt>
                      </c15:dlblFieldTableCache>
                    </c15:dlblFTEntry>
                  </c15:dlblFieldTable>
                  <c15:showDataLabelsRange val="0"/>
                </c:ext>
                <c:ext xmlns:c16="http://schemas.microsoft.com/office/drawing/2014/chart" uri="{C3380CC4-5D6E-409C-BE32-E72D297353CC}">
                  <c16:uniqueId val="{0000000A-EE04-482E-B423-55C7DD544E8E}"/>
                </c:ext>
              </c:extLst>
            </c:dLbl>
            <c:dLbl>
              <c:idx val="11"/>
              <c:tx>
                <c:strRef>
                  <c:f>Daten_Diagramme!$E$25</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{52E2BE7D-91CD-4407-AF4B-DB5BAF77C643}</c15:txfldGUID>
                      <c15:f>Daten_Diagramme!$E$25</c15:f>
                      <c15:dlblFieldTableCache>
                        <c:ptCount val="1"/>
                        <c:pt idx="0">
                          <c:v>0.9</c:v>
                        </c:pt>
                      </c15:dlblFieldTableCache>
                    </c15:dlblFTEntry>
                  </c15:dlblFieldTable>
                  <c15:showDataLabelsRange val="0"/>
                </c:ext>
                <c:ext xmlns:c16="http://schemas.microsoft.com/office/drawing/2014/chart" uri="{C3380CC4-5D6E-409C-BE32-E72D297353CC}">
                  <c16:uniqueId val="{0000000B-EE04-482E-B423-55C7DD544E8E}"/>
                </c:ext>
              </c:extLst>
            </c:dLbl>
            <c:dLbl>
              <c:idx val="12"/>
              <c:tx>
                <c:strRef>
                  <c:f>Daten_Diagramme!$E$26</c:f>
                  <c:strCache>
                    <c:ptCount val="1"/>
                    <c:pt idx="0">
                      <c:v>9.0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{BD74768A-2DD1-474F-8E19-D8B40DAE5D8F}</c15:txfldGUID>
                      <c15:f>Daten_Diagramme!$E$26</c15:f>
                      <c15:dlblFieldTableCache>
                        <c:ptCount val="1"/>
                        <c:pt idx="0">
                          <c:v>9.0</c:v>
                        </c:pt>
                      </c15:dlblFieldTableCache>
                    </c15:dlblFTEntry>
                  </c15:dlblFieldTable>
                  <c15:showDataLabelsRange val="0"/>
                </c:ext>
                <c:ext xmlns:c16="http://schemas.microsoft.com/office/drawing/2014/chart" uri="{C3380CC4-5D6E-409C-BE32-E72D297353CC}">
                  <c16:uniqueId val="{0000000C-EE04-482E-B423-55C7DD544E8E}"/>
                </c:ext>
              </c:extLst>
            </c:dLbl>
            <c:dLbl>
              <c:idx val="13"/>
              <c:tx>
                <c:strRef>
                  <c:f>Daten_Diagramme!$E$27</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{68601DAE-E7C9-4EA2-AE01-B0122C77DB2B}</c15:txfldGUID>
                      <c15:f>Daten_Diagramme!$E$27</c15:f>
                      <c15:dlblFieldTableCache>
                        <c:ptCount val="1"/>
                        <c:pt idx="0">
                          <c:v>5.0</c:v>
                        </c:pt>
                      </c15:dlblFieldTableCache>
                    </c15:dlblFTEntry>
                  </c15:dlblFieldTable>
                  <c15:showDataLabelsRange val="0"/>
                </c:ext>
                <c:ext xmlns:c16="http://schemas.microsoft.com/office/drawing/2014/chart" uri="{C3380CC4-5D6E-409C-BE32-E72D297353CC}">
                  <c16:uniqueId val="{0000000D-EE04-482E-B423-55C7DD544E8E}"/>
                </c:ext>
              </c:extLst>
            </c:dLbl>
            <c:dLbl>
              <c:idx val="14"/>
              <c:tx>
                <c:strRef>
                  <c:f>Daten_Diagramme!$E$28</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{45E9F069-01BE-4844-8151-592B455954A9}</c15:txfldGUID>
                      <c15:f>Daten_Diagramme!$E$28</c15:f>
                      <c15:dlblFieldTableCache>
                        <c:ptCount val="1"/>
                        <c:pt idx="0">
                          <c:v>-4.4</c:v>
                        </c:pt>
                      </c15:dlblFieldTableCache>
                    </c15:dlblFTEntry>
                  </c15:dlblFieldTable>
                  <c15:showDataLabelsRange val="0"/>
                </c:ext>
                <c:ext xmlns:c16="http://schemas.microsoft.com/office/drawing/2014/chart" uri="{C3380CC4-5D6E-409C-BE32-E72D297353CC}">
                  <c16:uniqueId val="{0000000E-EE04-482E-B423-55C7DD544E8E}"/>
                </c:ext>
              </c:extLst>
            </c:dLbl>
            <c:dLbl>
              <c:idx val="15"/>
              <c:tx>
                <c:strRef>
                  <c:f>Daten_Diagramme!$E$29</c:f>
                  <c:strCache>
                    <c:ptCount val="1"/>
                    <c:pt idx="0">
                      <c:v>-12.4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{973CC635-5176-4AE6-9DAE-5D7D9C5305C1}</c15:txfldGUID>
                      <c15:f>Daten_Diagramme!$E$29</c15:f>
                      <c15:dlblFieldTableCache>
                        <c:ptCount val="1"/>
                        <c:pt idx="0">
                          <c:v>-12.4</c:v>
                        </c:pt>
                      </c15:dlblFieldTableCache>
                    </c15:dlblFTEntry>
                  </c15:dlblFieldTable>
                  <c15:showDataLabelsRange val="0"/>
                </c:ext>
                <c:ext xmlns:c16="http://schemas.microsoft.com/office/drawing/2014/chart" uri="{C3380CC4-5D6E-409C-BE32-E72D297353CC}">
                  <c16:uniqueId val="{0000000F-EE04-482E-B423-55C7DD544E8E}"/>
                </c:ext>
              </c:extLst>
            </c:dLbl>
            <c:dLbl>
              <c:idx val="16"/>
              <c:tx>
                <c:strRef>
                  <c:f>Daten_Diagramme!$E$30</c:f>
                  <c:strCache>
                    <c:ptCount val="1"/>
                    <c:pt idx="0">
                      <c:v>-23.1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{663AAE34-F669-4B7D-889B-F28036B1F020}</c15:txfldGUID>
                      <c15:f>Daten_Diagramme!$E$30</c15:f>
                      <c15:dlblFieldTableCache>
                        <c:ptCount val="1"/>
                        <c:pt idx="0">
                          <c:v>-23.1</c:v>
                        </c:pt>
                      </c15:dlblFieldTableCache>
                    </c15:dlblFTEntry>
                  </c15:dlblFieldTable>
                  <c15:showDataLabelsRange val="0"/>
                </c:ext>
                <c:ext xmlns:c16="http://schemas.microsoft.com/office/drawing/2014/chart" uri="{C3380CC4-5D6E-409C-BE32-E72D297353CC}">
                  <c16:uniqueId val="{00000010-EE04-482E-B423-55C7DD544E8E}"/>
                </c:ext>
              </c:extLst>
            </c:dLbl>
            <c:dLbl>
              <c:idx val="17"/>
              <c:tx>
                <c:strRef>
                  <c:f>Daten_Diagramme!$E$31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{D98A7D71-BEFE-492B-86DF-A97D6B106165}</c15:txfldGUID>
                      <c15:f>Daten_Diagramme!$E$31</c15:f>
                      <c15:dlblFieldTableCache>
                        <c:ptCount val="1"/>
                        <c:pt idx="0">
                          <c:v>4.5</c:v>
                        </c:pt>
                      </c15:dlblFieldTableCache>
                    </c15:dlblFTEntry>
                  </c15:dlblFieldTable>
                  <c15:showDataLabelsRange val="0"/>
                </c:ext>
                <c:ext xmlns:c16="http://schemas.microsoft.com/office/drawing/2014/chart" uri="{C3380CC4-5D6E-409C-BE32-E72D297353CC}">
                  <c16:uniqueId val="{00000011-EE04-482E-B423-55C7DD544E8E}"/>
                </c:ext>
              </c:extLst>
            </c:dLbl>
            <c:dLbl>
              <c:idx val="18"/>
              <c:tx>
                <c:strRef>
                  <c:f>Daten_Diagramme!$E$32</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{2677E1AA-CE82-47F1-AFB0-0554F0CA3FC0}</c15:txfldGUID>
                      <c15:f>Daten_Diagramme!$E$32</c15:f>
                      <c15:dlblFieldTableCache>
                        <c:ptCount val="1"/>
                        <c:pt idx="0">
                          <c:v>3.5</c:v>
                        </c:pt>
                      </c15:dlblFieldTableCache>
                    </c15:dlblFTEntry>
                  </c15:dlblFieldTable>
                  <c15:showDataLabelsRange val="0"/>
                </c:ext>
                <c:ext xmlns:c16="http://schemas.microsoft.com/office/drawing/2014/chart" uri="{C3380CC4-5D6E-409C-BE32-E72D297353CC}">
                  <c16:uniqueId val="{00000012-EE04-482E-B423-55C7DD544E8E}"/>
                </c:ext>
              </c:extLst>
            </c:dLbl>
            <c:dLbl>
              <c:idx val="19"/>
              <c:tx>
                <c:strRef>
                  <c:f>Daten_Diagramme!$E$33</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{860F9EF2-0F31-4F67-BA19-99CFDEE1F886}</c15:txfldGUID>
                      <c15:f>Daten_Diagramme!$E$33</c15:f>
                      <c15:dlblFieldTableCache>
                        <c:ptCount val="1"/>
                        <c:pt idx="0">
                          <c:v>5.7</c:v>
                        </c:pt>
                      </c15:dlblFieldTableCache>
                    </c15:dlblFTEntry>
                  </c15:dlblFieldTable>
                  <c15:showDataLabelsRange val="0"/>
                </c:ext>
                <c:ext xmlns:c16="http://schemas.microsoft.com/office/drawing/2014/chart" uri="{C3380CC4-5D6E-409C-BE32-E72D297353CC}">
                  <c16:uniqueId val="{00000013-EE04-482E-B423-55C7DD544E8E}"/>
                </c:ext>
              </c:extLst>
            </c:dLbl>
            <c:dLbl>
              <c:idx val="20"/>
              <c:tx>
                <c:strRef>
                  <c:f>Daten_Diagramme!$E$34</c:f>
                  <c:strCache>
                    <c:ptCount val="1"/>
                    <c:pt idx="0">
                      <c:v>-8.3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{937A97BB-410B-4EB5-BB21-9034B4D5F28C}</c15:txfldGUID>
                      <c15:f>Daten_Diagramme!$E$34</c15:f>
                      <c15:dlblFieldTableCache>
                        <c:ptCount val="1"/>
                        <c:pt idx="0">
                          <c:v>-8.3</c:v>
                        </c:pt>
                      </c15:dlblFieldTableCache>
                    </c15:dlblFTEntry>
                  </c15:dlblFieldTable>
                  <c15:showDataLabelsRange val="0"/>
                </c:ext>
                <c:ext xmlns:c16="http://schemas.microsoft.com/office/drawing/2014/chart" uri="{C3380CC4-5D6E-409C-BE32-E72D297353CC}">
                  <c16:uniqueId val="{00000014-EE04-482E-B423-55C7DD544E8E}"/>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{B23D100F-E85D-476E-A3A1-F044EA959C05}</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EE04-482E-B423-55C7DD544E8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{84D188E6-2030-46A5-9265-7BFDFF82897C}</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EE04-482E-B423-55C7DD544E8E}"/>
                </c:ext>
              </c:extLst>
            </c:dLbl>
            <c:dLbl>
              <c:idx val="23"/>
              <c:tx>
                <c:strRef>
                  <c:f>Daten_Diagramme!$E$37</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{C7815B2A-98E4-4B90-A04D-3B55DB5C2B3D}</c15:txfldGUID>
                      <c15:f>Daten_Diagramme!$E$37</c15:f>
                      <c15:dlblFieldTableCache>
                        <c:ptCount val="1"/>
                        <c:pt idx="0">
                          <c:v>-3.4</c:v>
                        </c:pt>
                      </c15:dlblFieldTableCache>
                    </c15:dlblFTEntry>
                  </c15:dlblFieldTable>
                  <c15:showDataLabelsRange val="0"/>
                </c:ext>
                <c:ext xmlns:c16="http://schemas.microsoft.com/office/drawing/2014/chart" uri="{C3380CC4-5D6E-409C-BE32-E72D297353CC}">
                  <c16:uniqueId val="{00000017-EE04-482E-B423-55C7DD544E8E}"/>
                </c:ext>
              </c:extLst>
            </c:dLbl>
            <c:dLbl>
              <c:idx val="24"/>
              <c:tx>
                <c:strRef>
                  <c:f>Daten_Diagramme!$E$38</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{7622C593-C906-4FB4-A5DC-9648B6464017}</c15:txfldGUID>
                      <c15:f>Daten_Diagramme!$E$38</c15:f>
                      <c15:dlblFieldTableCache>
                        <c:ptCount val="1"/>
                        <c:pt idx="0">
                          <c:v>1.6</c:v>
                        </c:pt>
                      </c15:dlblFieldTableCache>
                    </c15:dlblFTEntry>
                  </c15:dlblFieldTable>
                  <c15:showDataLabelsRange val="0"/>
                </c:ext>
                <c:ext xmlns:c16="http://schemas.microsoft.com/office/drawing/2014/chart" uri="{C3380CC4-5D6E-409C-BE32-E72D297353CC}">
                  <c16:uniqueId val="{00000018-EE04-482E-B423-55C7DD544E8E}"/>
                </c:ext>
              </c:extLst>
            </c:dLbl>
            <c:dLbl>
              <c:idx val="25"/>
              <c:tx>
                <c:strRef>
                  <c:f>Daten_Diagramme!$E$39</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{080FFBA4-FA50-421E-8D9D-7992C2818B5A}</c15:txfldGUID>
                      <c15:f>Daten_Diagramme!$E$39</c15:f>
                      <c15:dlblFieldTableCache>
                        <c:ptCount val="1"/>
                        <c:pt idx="0">
                          <c:v>-1.9</c:v>
                        </c:pt>
                      </c15:dlblFieldTableCache>
                    </c15:dlblFTEntry>
                  </c15:dlblFieldTable>
                  <c15:showDataLabelsRange val="0"/>
                </c:ext>
                <c:ext xmlns:c16="http://schemas.microsoft.com/office/drawing/2014/chart" uri="{C3380CC4-5D6E-409C-BE32-E72D297353CC}">
                  <c16:uniqueId val="{00000019-EE04-482E-B423-55C7DD544E8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{C23CA150-4825-44B5-A759-E308357017AA}</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EE04-482E-B423-55C7DD544E8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{2DA81B41-96CA-4FD5-B490-F86E1CA644FC}</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EE04-482E-B423-55C7DD544E8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{C75536BA-D01C-49CA-9631-7B13E86E24A2}</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EE04-482E-B423-55C7DD544E8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{532575BD-5540-4F58-9A53-218218DCF48C}</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EE04-482E-B423-55C7DD544E8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{B9893ECF-19E4-4D69-B00D-33B70ACFE1F3}</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EE04-482E-B423-55C7DD544E8E}"/>
                </c:ext>
              </c:extLst>
            </c:dLbl>
            <c:dLbl>
              <c:idx val="31"/>
              <c:tx>
                <c:strRef>
                  <c:f>Daten_Diagramme!$E$45</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{1BF1DDA2-14D6-4B5E-B5D7-D486141C94F5}</c15:txfldGUID>
                      <c15:f>Daten_Diagramme!$E$45</c15:f>
                      <c15:dlblFieldTableCache>
                        <c:ptCount val="1"/>
                        <c:pt idx="0">
                          <c:v>-1.9</c:v>
                        </c:pt>
                      </c15:dlblFieldTableCache>
                    </c15:dlblFTEntry>
                  </c15:dlblFieldTable>
                  <c15:showDataLabelsRange val="0"/>
                </c:ext>
                <c:ext xmlns:c16="http://schemas.microsoft.com/office/drawing/2014/chart" uri="{C3380CC4-5D6E-409C-BE32-E72D297353CC}">
                  <c16:uniqueId val="{0000001F-EE04-482E-B423-55C7DD544E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-1.7462866318747492</c:v>
                </c:pt>
                <c:pt idx="1">
                  <c:v>-3.4482758620689653</c:v>
                </c:pt>
                <c:pt idx="2">
                  <c:v>6.25</c:v>
                </c:pt>
                <c:pt idx="3">
                  <c:v>2.9761904761904763</c:v>
                </c:pt>
                <c:pt idx="4">
                  <c:v>0.86956521739130432</c:v>
                </c:pt>
                <c:pt idx="5">
                  <c:v>-1.5306122448979591</c:v>
                </c:pt>
                <c:pt idx="6">
                  <c:v>48</c:v>
                </c:pt>
                <c:pt idx="7">
                  <c:v>-0.26041666666666669</c:v>
                </c:pt>
                <c:pt idx="8">
                  <c:v>1.8633540372670807</c:v>
                </c:pt>
                <c:pt idx="9">
                  <c:v>-3.917629331993973</c:v>
                </c:pt>
                <c:pt idx="10">
                  <c:v>-4.2183622828784122</c:v>
                </c:pt>
                <c:pt idx="11">
                  <c:v>0.8875739644970414</c:v>
                </c:pt>
                <c:pt idx="12">
                  <c:v>8.9743589743589745</c:v>
                </c:pt>
                <c:pt idx="13">
                  <c:v>4.9808429118773949</c:v>
                </c:pt>
                <c:pt idx="14">
                  <c:v>-4.3909348441926346</c:v>
                </c:pt>
                <c:pt idx="15">
                  <c:v>-12.410501193317423</c:v>
                </c:pt>
                <c:pt idx="16">
                  <c:v>-23.076923076923077</c:v>
                </c:pt>
                <c:pt idx="17">
                  <c:v>4.5212765957446805</c:v>
                </c:pt>
                <c:pt idx="18">
                  <c:v>3.5190615835777126</c:v>
                </c:pt>
                <c:pt idx="19">
                  <c:v>5.6962025316455698</c:v>
                </c:pt>
                <c:pt idx="20">
                  <c:v>-8.3143507972665152</c:v>
                </c:pt>
                <c:pt idx="21">
                  <c:v>0</c:v>
                </c:pt>
                <c:pt idx="23">
                  <c:v>-3.4482758620689653</c:v>
                </c:pt>
                <c:pt idx="24">
                  <c:v>1.5625</c:v>
                </c:pt>
                <c:pt idx="25">
                  <c:v>-1.9192634560906516</c:v>
                </c:pt>
              </c:numCache>
            </c:numRef>
          </c:val>
          <c:extLst>
            <c:ext xmlns:c16="http://schemas.microsoft.com/office/drawing/2014/chart" uri="{C3380CC4-5D6E-409C-BE32-E72D297353CC}">
              <c16:uniqueId val="{00000020-EE04-482E-B423-55C7DD544E8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{FE2854BB-E532-405B-B754-BBE47E5CC3FC}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EE04-482E-B423-55C7DD544E8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{541DC173-7293-4FE0-BC7B-7EF77519ED56}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EE04-482E-B423-55C7DD544E8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{EF22CCD3-BD79-49C5-9C46-0DD3FB9D5E63}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EE04-482E-B423-55C7DD544E8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{1A227C0A-2B13-4FED-AA89-2EB55C288F3F}</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EE04-482E-B423-55C7DD544E8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{D946E741-8599-41E6-BEA9-E813F2168002}</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EE04-482E-B423-55C7DD544E8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{FD443C13-91B0-4C73-9EE2-E72DE41E31DB}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EE04-482E-B423-55C7DD544E8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{4A9B5790-55B8-4822-984B-8A7002B7DB63}</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EE04-482E-B423-55C7DD544E8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{225772A4-51D2-48E9-AB12-6D6A26F0B8BB}</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EE04-482E-B423-55C7DD544E8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{6EAF5445-1016-4529-A6CC-5F089D8DF613}</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EE04-482E-B423-55C7DD544E8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{E4F75E4A-A5C7-46B9-B936-B59DEF3A8583}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EE04-482E-B423-55C7DD544E8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{718C58D9-44E0-499A-AC99-03F532D1BB4D}</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EE04-482E-B423-55C7DD544E8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{625037FE-9CD8-433E-8DD1-D81A57F13CD5}</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EE04-482E-B423-55C7DD544E8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{1F0D6030-3B95-4158-9CDD-16D35BC899E8}</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EE04-482E-B423-55C7DD544E8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{1E1AFA93-259C-4BC6-B712-D980AC2AC234}</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EE04-482E-B423-55C7DD544E8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{D488D95F-66F1-4CF3-8D19-0FAB950ABD6E}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EE04-482E-B423-55C7DD544E8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{6D3B8118-F607-4944-A8F9-6D28F3F37345}</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EE04-482E-B423-55C7DD544E8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{0B61E0A6-8655-45D8-A71F-60AC7A7B7113}</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EE04-482E-B423-55C7DD544E8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{FC239571-D639-4669-BF08-8ACFD6D009B1}</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EE04-482E-B423-55C7DD544E8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{91D02C06-B971-4D19-BCBB-C27A65FD02FF}</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EE04-482E-B423-55C7DD544E8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{00015237-E31F-441A-A9F9-54F722062174}</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EE04-482E-B423-55C7DD544E8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{289EB134-807C-48B4-882A-C8932EFB0601}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EE04-482E-B423-55C7DD544E8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{B6DA232D-B46D-4560-9ACF-FC1401468740}</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EE04-482E-B423-55C7DD544E8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{53598D1C-D2F6-4E81-ABCC-DBDCA195B67C}</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EE04-482E-B423-55C7DD544E8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{8BA64A65-812F-4132-BFB4-469FD7719452}</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EE04-482E-B423-55C7DD544E8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{13C999FA-441C-4EA6-AEA9-E454ECE44C12}</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EE04-482E-B423-55C7DD544E8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{5BD03CF6-AF71-468D-BC3C-D6A164F02F53}</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EE04-482E-B423-55C7DD544E8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{E30AA4A6-D9E9-436A-8242-3CA81B546AC6}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EE04-482E-B423-55C7DD544E8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{B03CA1FB-8162-44CC-B5A4-D783B616EC2C}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EE04-482E-B423-55C7DD544E8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{7E3AEFBE-E0F4-4FD1-A1B6-151E4B7E3146}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EE04-482E-B423-55C7DD544E8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{1C7066D2-82CC-4FE2-88B7-7BA9ABAF67C9}</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EE04-482E-B423-55C7DD544E8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{B5274334-3008-426B-94AC-6CE1BE8CA91F}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EE04-482E-B423-55C7DD544E8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{D3F45B2C-E8A8-49E9-8232-3C7D012B108C}</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EE04-482E-B423-55C7DD544E8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EE04-482E-B423-55C7DD544E8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EE04-482E-B423-55C7DD544E8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{6E71462E-3DDB-4A90-AF51-92773AC7C84C}</c15:txfldGUID>
                      <c15:f>Diagramm!$I$46</c15:f>
                      <c15:dlblFieldTableCache>
                        <c:ptCount val="1"/>
                      </c15:dlblFieldTableCache>
                    </c15:dlblFTEntry>
                  </c15:dlblFieldTable>
                  <c15:showDataLabelsRange val="0"/>
                </c:ext>
                <c:ext xmlns:c16="http://schemas.microsoft.com/office/drawing/2014/chart" uri="{C3380CC4-5D6E-409C-BE32-E72D297353CC}">
                  <c16:uniqueId val="{00000000-76C3-4A1B-9CA2-5F0DA5BEBC2F}"/>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{E22C5E38-8C95-4AD2-8121-205D87EDE3DB}</c15:txfldGUID>
                      <c15:f>Diagramm!$I$47</c15:f>
                      <c15:dlblFieldTableCache>
                        <c:ptCount val="1"/>
                      </c15:dlblFieldTableCache>
                    </c15:dlblFTEntry>
                  </c15:dlblFieldTable>
                  <c15:showDataLabelsRange val="0"/>
                </c:ext>
                <c:ext xmlns:c16="http://schemas.microsoft.com/office/drawing/2014/chart" uri="{C3380CC4-5D6E-409C-BE32-E72D297353CC}">
                  <c16:uniqueId val="{00000001-76C3-4A1B-9CA2-5F0DA5BEBC2F}"/>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{20BA07CA-8D18-4496-8EF7-364BC78D11FA}</c15:txfldGUID>
                      <c15:f>Diagramm!$I$48</c15:f>
                      <c15:dlblFieldTableCache>
                        <c:ptCount val="1"/>
                      </c15:dlblFieldTableCache>
                    </c15:dlblFTEntry>
                  </c15:dlblFieldTable>
                  <c15:showDataLabelsRange val="0"/>
                </c:ext>
                <c:ext xmlns:c16="http://schemas.microsoft.com/office/drawing/2014/chart" uri="{C3380CC4-5D6E-409C-BE32-E72D297353CC}">
                  <c16:uniqueId val="{00000002-76C3-4A1B-9CA2-5F0DA5BEBC2F}"/>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{105D9915-E263-4418-9B89-C7F70261C8E2}</c15:txfldGUID>
                      <c15:f>Diagramm!$I$49</c15:f>
                      <c15:dlblFieldTableCache>
                        <c:ptCount val="1"/>
                      </c15:dlblFieldTableCache>
                    </c15:dlblFTEntry>
                  </c15:dlblFieldTable>
                  <c15:showDataLabelsRange val="0"/>
                </c:ext>
                <c:ext xmlns:c16="http://schemas.microsoft.com/office/drawing/2014/chart" uri="{C3380CC4-5D6E-409C-BE32-E72D297353CC}">
                  <c16:uniqueId val="{00000003-76C3-4A1B-9CA2-5F0DA5BEBC2F}"/>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{FE050F26-ED3F-4A8B-8A2C-87DF8230B43B}</c15:txfldGUID>
                      <c15:f>Diagramm!$I$50</c15:f>
                      <c15:dlblFieldTableCache>
                        <c:ptCount val="1"/>
                      </c15:dlblFieldTableCache>
                    </c15:dlblFTEntry>
                  </c15:dlblFieldTable>
                  <c15:showDataLabelsRange val="0"/>
                </c:ext>
                <c:ext xmlns:c16="http://schemas.microsoft.com/office/drawing/2014/chart" uri="{C3380CC4-5D6E-409C-BE32-E72D297353CC}">
                  <c16:uniqueId val="{00000004-76C3-4A1B-9CA2-5F0DA5BEBC2F}"/>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{C366403F-21BE-4CB8-B6F2-98926448A08A}</c15:txfldGUID>
                      <c15:f>Diagramm!$I$51</c15:f>
                      <c15:dlblFieldTableCache>
                        <c:ptCount val="1"/>
                      </c15:dlblFieldTableCache>
                    </c15:dlblFTEntry>
                  </c15:dlblFieldTable>
                  <c15:showDataLabelsRange val="0"/>
                </c:ext>
                <c:ext xmlns:c16="http://schemas.microsoft.com/office/drawing/2014/chart" uri="{C3380CC4-5D6E-409C-BE32-E72D297353CC}">
                  <c16:uniqueId val="{00000005-76C3-4A1B-9CA2-5F0DA5BEBC2F}"/>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{DA22FACA-13FF-4AF5-B996-FCF77F4CEC9D}</c15:txfldGUID>
                      <c15:f>Diagramm!$I$52</c15:f>
                      <c15:dlblFieldTableCache>
                        <c:ptCount val="1"/>
                      </c15:dlblFieldTableCache>
                    </c15:dlblFTEntry>
                  </c15:dlblFieldTable>
                  <c15:showDataLabelsRange val="0"/>
                </c:ext>
                <c:ext xmlns:c16="http://schemas.microsoft.com/office/drawing/2014/chart" uri="{C3380CC4-5D6E-409C-BE32-E72D297353CC}">
                  <c16:uniqueId val="{00000006-76C3-4A1B-9CA2-5F0DA5BEBC2F}"/>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{8A0D5A41-ABC6-415C-BB64-F97ADB15401A}</c15:txfldGUID>
                      <c15:f>Diagramm!$I$53</c15:f>
                      <c15:dlblFieldTableCache>
                        <c:ptCount val="1"/>
                      </c15:dlblFieldTableCache>
                    </c15:dlblFTEntry>
                  </c15:dlblFieldTable>
                  <c15:showDataLabelsRange val="0"/>
                </c:ext>
                <c:ext xmlns:c16="http://schemas.microsoft.com/office/drawing/2014/chart" uri="{C3380CC4-5D6E-409C-BE32-E72D297353CC}">
                  <c16:uniqueId val="{00000007-76C3-4A1B-9CA2-5F0DA5BEBC2F}"/>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{EA6CFF7C-E468-4C41-AB04-DD238BFD2974}</c15:txfldGUID>
                      <c15:f>Diagramm!$I$54</c15:f>
                      <c15:dlblFieldTableCache>
                        <c:ptCount val="1"/>
                      </c15:dlblFieldTableCache>
                    </c15:dlblFTEntry>
                  </c15:dlblFieldTable>
                  <c15:showDataLabelsRange val="0"/>
                </c:ext>
                <c:ext xmlns:c16="http://schemas.microsoft.com/office/drawing/2014/chart" uri="{C3380CC4-5D6E-409C-BE32-E72D297353CC}">
                  <c16:uniqueId val="{00000008-76C3-4A1B-9CA2-5F0DA5BEBC2F}"/>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{03E4ACC2-9530-4CF5-B30D-D7D633BC8E0C}</c15:txfldGUID>
                      <c15:f>Diagramm!$I$55</c15:f>
                      <c15:dlblFieldTableCache>
                        <c:ptCount val="1"/>
                      </c15:dlblFieldTableCache>
                    </c15:dlblFTEntry>
                  </c15:dlblFieldTable>
                  <c15:showDataLabelsRange val="0"/>
                </c:ext>
                <c:ext xmlns:c16="http://schemas.microsoft.com/office/drawing/2014/chart" uri="{C3380CC4-5D6E-409C-BE32-E72D297353CC}">
                  <c16:uniqueId val="{00000009-76C3-4A1B-9CA2-5F0DA5BEBC2F}"/>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{5DB92448-9A4D-4B93-820F-1A8BC85F2DBF}</c15:txfldGUID>
                      <c15:f>Diagramm!$I$56</c15:f>
                      <c15:dlblFieldTableCache>
                        <c:ptCount val="1"/>
                      </c15:dlblFieldTableCache>
                    </c15:dlblFTEntry>
                  </c15:dlblFieldTable>
                  <c15:showDataLabelsRange val="0"/>
                </c:ext>
                <c:ext xmlns:c16="http://schemas.microsoft.com/office/drawing/2014/chart" uri="{C3380CC4-5D6E-409C-BE32-E72D297353CC}">
                  <c16:uniqueId val="{0000000A-76C3-4A1B-9CA2-5F0DA5BEBC2F}"/>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{78F3DC41-E44D-40FC-BD53-85697231E0EB}</c15:txfldGUID>
                      <c15:f>Diagramm!$I$57</c15:f>
                      <c15:dlblFieldTableCache>
                        <c:ptCount val="1"/>
                      </c15:dlblFieldTableCache>
                    </c15:dlblFTEntry>
                  </c15:dlblFieldTable>
                  <c15:showDataLabelsRange val="0"/>
                </c:ext>
                <c:ext xmlns:c16="http://schemas.microsoft.com/office/drawing/2014/chart" uri="{C3380CC4-5D6E-409C-BE32-E72D297353CC}">
                  <c16:uniqueId val="{0000000B-76C3-4A1B-9CA2-5F0DA5BEBC2F}"/>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{053D99E7-2A50-4471-947E-953D199FECC9}</c15:txfldGUID>
                      <c15:f>Diagramm!$I$58</c15:f>
                      <c15:dlblFieldTableCache>
                        <c:ptCount val="1"/>
                      </c15:dlblFieldTableCache>
                    </c15:dlblFTEntry>
                  </c15:dlblFieldTable>
                  <c15:showDataLabelsRange val="0"/>
                </c:ext>
                <c:ext xmlns:c16="http://schemas.microsoft.com/office/drawing/2014/chart" uri="{C3380CC4-5D6E-409C-BE32-E72D297353CC}">
                  <c16:uniqueId val="{0000000C-76C3-4A1B-9CA2-5F0DA5BEBC2F}"/>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{70D6F1EE-E6F9-46DC-B094-F8D6CF40CC9D}</c15:txfldGUID>
                      <c15:f>Diagramm!$I$59</c15:f>
                      <c15:dlblFieldTableCache>
                        <c:ptCount val="1"/>
                      </c15:dlblFieldTableCache>
                    </c15:dlblFTEntry>
                  </c15:dlblFieldTable>
                  <c15:showDataLabelsRange val="0"/>
                </c:ext>
                <c:ext xmlns:c16="http://schemas.microsoft.com/office/drawing/2014/chart" uri="{C3380CC4-5D6E-409C-BE32-E72D297353CC}">
                  <c16:uniqueId val="{0000000D-76C3-4A1B-9CA2-5F0DA5BEBC2F}"/>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{4FF0DE20-7121-4D99-8881-F1DD90F35D5A}</c15:txfldGUID>
                      <c15:f>Diagramm!$I$60</c15:f>
                      <c15:dlblFieldTableCache>
                        <c:ptCount val="1"/>
                      </c15:dlblFieldTableCache>
                    </c15:dlblFTEntry>
                  </c15:dlblFieldTable>
                  <c15:showDataLabelsRange val="0"/>
                </c:ext>
                <c:ext xmlns:c16="http://schemas.microsoft.com/office/drawing/2014/chart" uri="{C3380CC4-5D6E-409C-BE32-E72D297353CC}">
                  <c16:uniqueId val="{0000000E-76C3-4A1B-9CA2-5F0DA5BEBC2F}"/>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{5BBB421B-8F25-4927-9F3A-311FF5102D6B}</c15:txfldGUID>
                      <c15:f>Diagramm!$I$61</c15:f>
                      <c15:dlblFieldTableCache>
                        <c:ptCount val="1"/>
                      </c15:dlblFieldTableCache>
                    </c15:dlblFTEntry>
                  </c15:dlblFieldTable>
                  <c15:showDataLabelsRange val="0"/>
                </c:ext>
                <c:ext xmlns:c16="http://schemas.microsoft.com/office/drawing/2014/chart" uri="{C3380CC4-5D6E-409C-BE32-E72D297353CC}">
                  <c16:uniqueId val="{0000000F-76C3-4A1B-9CA2-5F0DA5BEBC2F}"/>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{809FD618-4D5D-44C3-95FE-054197454E14}</c15:txfldGUID>
                      <c15:f>Diagramm!$I$62</c15:f>
                      <c15:dlblFieldTableCache>
                        <c:ptCount val="1"/>
                      </c15:dlblFieldTableCache>
                    </c15:dlblFTEntry>
                  </c15:dlblFieldTable>
                  <c15:showDataLabelsRange val="0"/>
                </c:ext>
                <c:ext xmlns:c16="http://schemas.microsoft.com/office/drawing/2014/chart" uri="{C3380CC4-5D6E-409C-BE32-E72D297353CC}">
                  <c16:uniqueId val="{00000010-76C3-4A1B-9CA2-5F0DA5BEBC2F}"/>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{ACBF763F-5F6A-4781-AC72-F10371A5D045}</c15:txfldGUID>
                      <c15:f>Diagramm!$I$63</c15:f>
                      <c15:dlblFieldTableCache>
                        <c:ptCount val="1"/>
                      </c15:dlblFieldTableCache>
                    </c15:dlblFTEntry>
                  </c15:dlblFieldTable>
                  <c15:showDataLabelsRange val="0"/>
                </c:ext>
                <c:ext xmlns:c16="http://schemas.microsoft.com/office/drawing/2014/chart" uri="{C3380CC4-5D6E-409C-BE32-E72D297353CC}">
                  <c16:uniqueId val="{00000011-76C3-4A1B-9CA2-5F0DA5BEBC2F}"/>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{84676E13-601D-469F-8C13-A5D6594CB1D7}</c15:txfldGUID>
                      <c15:f>Diagramm!$I$64</c15:f>
                      <c15:dlblFieldTableCache>
                        <c:ptCount val="1"/>
                      </c15:dlblFieldTableCache>
                    </c15:dlblFTEntry>
                  </c15:dlblFieldTable>
                  <c15:showDataLabelsRange val="0"/>
                </c:ext>
                <c:ext xmlns:c16="http://schemas.microsoft.com/office/drawing/2014/chart" uri="{C3380CC4-5D6E-409C-BE32-E72D297353CC}">
                  <c16:uniqueId val="{00000012-76C3-4A1B-9CA2-5F0DA5BEBC2F}"/>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{19333F8A-F7EF-45CF-BC69-9D0E02C1BBC0}</c15:txfldGUID>
                      <c15:f>Diagramm!$I$65</c15:f>
                      <c15:dlblFieldTableCache>
                        <c:ptCount val="1"/>
                      </c15:dlblFieldTableCache>
                    </c15:dlblFTEntry>
                  </c15:dlblFieldTable>
                  <c15:showDataLabelsRange val="0"/>
                </c:ext>
                <c:ext xmlns:c16="http://schemas.microsoft.com/office/drawing/2014/chart" uri="{C3380CC4-5D6E-409C-BE32-E72D297353CC}">
                  <c16:uniqueId val="{00000013-76C3-4A1B-9CA2-5F0DA5BEBC2F}"/>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{1890B7E4-57E0-4CD4-B975-7DB63CB94DEB}</c15:txfldGUID>
                      <c15:f>Diagramm!$I$66</c15:f>
                      <c15:dlblFieldTableCache>
                        <c:ptCount val="1"/>
                      </c15:dlblFieldTableCache>
                    </c15:dlblFTEntry>
                  </c15:dlblFieldTable>
                  <c15:showDataLabelsRange val="0"/>
                </c:ext>
                <c:ext xmlns:c16="http://schemas.microsoft.com/office/drawing/2014/chart" uri="{C3380CC4-5D6E-409C-BE32-E72D297353CC}">
                  <c16:uniqueId val="{00000014-76C3-4A1B-9CA2-5F0DA5BEBC2F}"/>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{D2C0EA20-D13D-4330-80A4-D6BBF7E16702}</c15:txfldGUID>
                      <c15:f>Diagramm!$I$67</c15:f>
                      <c15:dlblFieldTableCache>
                        <c:ptCount val="1"/>
                      </c15:dlblFieldTableCache>
                    </c15:dlblFTEntry>
                  </c15:dlblFieldTable>
                  <c15:showDataLabelsRange val="0"/>
                </c:ext>
                <c:ext xmlns:c16="http://schemas.microsoft.com/office/drawing/2014/chart" uri="{C3380CC4-5D6E-409C-BE32-E72D297353CC}">
                  <c16:uniqueId val="{00000015-76C3-4A1B-9CA2-5F0DA5BEBC2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76C3-4A1B-9CA2-5F0DA5BEBC2F}"/>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{00907052-30C9-4D82-919B-B34AA2B1A030}</c15:txfldGUID>
                      <c15:f>Diagramm!$K$46</c15:f>
                      <c15:dlblFieldTableCache>
                        <c:ptCount val="1"/>
                      </c15:dlblFieldTableCache>
                    </c15:dlblFTEntry>
                  </c15:dlblFieldTable>
                  <c15:showDataLabelsRange val="0"/>
                </c:ext>
                <c:ext xmlns:c16="http://schemas.microsoft.com/office/drawing/2014/chart" uri="{C3380CC4-5D6E-409C-BE32-E72D297353CC}">
                  <c16:uniqueId val="{00000017-76C3-4A1B-9CA2-5F0DA5BEBC2F}"/>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{5EEB0C65-4DCF-4984-9834-FBB5D4D5C7F1}</c15:txfldGUID>
                      <c15:f>Diagramm!$K$47</c15:f>
                      <c15:dlblFieldTableCache>
                        <c:ptCount val="1"/>
                      </c15:dlblFieldTableCache>
                    </c15:dlblFTEntry>
                  </c15:dlblFieldTable>
                  <c15:showDataLabelsRange val="0"/>
                </c:ext>
                <c:ext xmlns:c16="http://schemas.microsoft.com/office/drawing/2014/chart" uri="{C3380CC4-5D6E-409C-BE32-E72D297353CC}">
                  <c16:uniqueId val="{00000018-76C3-4A1B-9CA2-5F0DA5BEBC2F}"/>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{0DB357F0-1B82-4CF5-94EE-54E64F98789C}</c15:txfldGUID>
                      <c15:f>Diagramm!$K$48</c15:f>
                      <c15:dlblFieldTableCache>
                        <c:ptCount val="1"/>
                      </c15:dlblFieldTableCache>
                    </c15:dlblFTEntry>
                  </c15:dlblFieldTable>
                  <c15:showDataLabelsRange val="0"/>
                </c:ext>
                <c:ext xmlns:c16="http://schemas.microsoft.com/office/drawing/2014/chart" uri="{C3380CC4-5D6E-409C-BE32-E72D297353CC}">
                  <c16:uniqueId val="{00000019-76C3-4A1B-9CA2-5F0DA5BEBC2F}"/>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{A99B8E51-4FC9-4FB2-A53E-CEAB82819A0D}</c15:txfldGUID>
                      <c15:f>Diagramm!$K$49</c15:f>
                      <c15:dlblFieldTableCache>
                        <c:ptCount val="1"/>
                      </c15:dlblFieldTableCache>
                    </c15:dlblFTEntry>
                  </c15:dlblFieldTable>
                  <c15:showDataLabelsRange val="0"/>
                </c:ext>
                <c:ext xmlns:c16="http://schemas.microsoft.com/office/drawing/2014/chart" uri="{C3380CC4-5D6E-409C-BE32-E72D297353CC}">
                  <c16:uniqueId val="{0000001A-76C3-4A1B-9CA2-5F0DA5BEBC2F}"/>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{4848D5DE-930E-4530-95FF-C83AF1DF9138}</c15:txfldGUID>
                      <c15:f>Diagramm!$K$50</c15:f>
                      <c15:dlblFieldTableCache>
                        <c:ptCount val="1"/>
                      </c15:dlblFieldTableCache>
                    </c15:dlblFTEntry>
                  </c15:dlblFieldTable>
                  <c15:showDataLabelsRange val="0"/>
                </c:ext>
                <c:ext xmlns:c16="http://schemas.microsoft.com/office/drawing/2014/chart" uri="{C3380CC4-5D6E-409C-BE32-E72D297353CC}">
                  <c16:uniqueId val="{0000001B-76C3-4A1B-9CA2-5F0DA5BEBC2F}"/>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{D50D4196-FFFF-4510-BACB-7AC257550577}</c15:txfldGUID>
                      <c15:f>Diagramm!$K$51</c15:f>
                      <c15:dlblFieldTableCache>
                        <c:ptCount val="1"/>
                      </c15:dlblFieldTableCache>
                    </c15:dlblFTEntry>
                  </c15:dlblFieldTable>
                  <c15:showDataLabelsRange val="0"/>
                </c:ext>
                <c:ext xmlns:c16="http://schemas.microsoft.com/office/drawing/2014/chart" uri="{C3380CC4-5D6E-409C-BE32-E72D297353CC}">
                  <c16:uniqueId val="{0000001C-76C3-4A1B-9CA2-5F0DA5BEBC2F}"/>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{9FBEF566-0A97-47E6-8396-55855C4EDEBF}</c15:txfldGUID>
                      <c15:f>Diagramm!$K$52</c15:f>
                      <c15:dlblFieldTableCache>
                        <c:ptCount val="1"/>
                      </c15:dlblFieldTableCache>
                    </c15:dlblFTEntry>
                  </c15:dlblFieldTable>
                  <c15:showDataLabelsRange val="0"/>
                </c:ext>
                <c:ext xmlns:c16="http://schemas.microsoft.com/office/drawing/2014/chart" uri="{C3380CC4-5D6E-409C-BE32-E72D297353CC}">
                  <c16:uniqueId val="{0000001D-76C3-4A1B-9CA2-5F0DA5BEBC2F}"/>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{04C88634-A377-4FF7-B8AB-81662AC9C4AA}</c15:txfldGUID>
                      <c15:f>Diagramm!$K$53</c15:f>
                      <c15:dlblFieldTableCache>
                        <c:ptCount val="1"/>
                      </c15:dlblFieldTableCache>
                    </c15:dlblFTEntry>
                  </c15:dlblFieldTable>
                  <c15:showDataLabelsRange val="0"/>
                </c:ext>
                <c:ext xmlns:c16="http://schemas.microsoft.com/office/drawing/2014/chart" uri="{C3380CC4-5D6E-409C-BE32-E72D297353CC}">
                  <c16:uniqueId val="{0000001E-76C3-4A1B-9CA2-5F0DA5BEBC2F}"/>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{31FBF12C-E964-4EFA-B149-F6F3489CEED1}</c15:txfldGUID>
                      <c15:f>Diagramm!$K$54</c15:f>
                      <c15:dlblFieldTableCache>
                        <c:ptCount val="1"/>
                      </c15:dlblFieldTableCache>
                    </c15:dlblFTEntry>
                  </c15:dlblFieldTable>
                  <c15:showDataLabelsRange val="0"/>
                </c:ext>
                <c:ext xmlns:c16="http://schemas.microsoft.com/office/drawing/2014/chart" uri="{C3380CC4-5D6E-409C-BE32-E72D297353CC}">
                  <c16:uniqueId val="{0000001F-76C3-4A1B-9CA2-5F0DA5BEBC2F}"/>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{C172E314-7462-44C1-9979-BEAF6A5EFF05}</c15:txfldGUID>
                      <c15:f>Diagramm!$K$55</c15:f>
                      <c15:dlblFieldTableCache>
                        <c:ptCount val="1"/>
                      </c15:dlblFieldTableCache>
                    </c15:dlblFTEntry>
                  </c15:dlblFieldTable>
                  <c15:showDataLabelsRange val="0"/>
                </c:ext>
                <c:ext xmlns:c16="http://schemas.microsoft.com/office/drawing/2014/chart" uri="{C3380CC4-5D6E-409C-BE32-E72D297353CC}">
                  <c16:uniqueId val="{00000020-76C3-4A1B-9CA2-5F0DA5BEBC2F}"/>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{1BF39FFE-B9C8-4CC0-B031-FA52F37BED71}</c15:txfldGUID>
                      <c15:f>Diagramm!$K$56</c15:f>
                      <c15:dlblFieldTableCache>
                        <c:ptCount val="1"/>
                      </c15:dlblFieldTableCache>
                    </c15:dlblFTEntry>
                  </c15:dlblFieldTable>
                  <c15:showDataLabelsRange val="0"/>
                </c:ext>
                <c:ext xmlns:c16="http://schemas.microsoft.com/office/drawing/2014/chart" uri="{C3380CC4-5D6E-409C-BE32-E72D297353CC}">
                  <c16:uniqueId val="{00000021-76C3-4A1B-9CA2-5F0DA5BEBC2F}"/>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{6A4057AA-93A7-4745-AA41-325B20F7B767}</c15:txfldGUID>
                      <c15:f>Diagramm!$K$57</c15:f>
                      <c15:dlblFieldTableCache>
                        <c:ptCount val="1"/>
                      </c15:dlblFieldTableCache>
                    </c15:dlblFTEntry>
                  </c15:dlblFieldTable>
                  <c15:showDataLabelsRange val="0"/>
                </c:ext>
                <c:ext xmlns:c16="http://schemas.microsoft.com/office/drawing/2014/chart" uri="{C3380CC4-5D6E-409C-BE32-E72D297353CC}">
                  <c16:uniqueId val="{00000022-76C3-4A1B-9CA2-5F0DA5BEBC2F}"/>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{FCADF44B-6F76-4729-A3E1-74A1C27AD359}</c15:txfldGUID>
                      <c15:f>Diagramm!$K$58</c15:f>
                      <c15:dlblFieldTableCache>
                        <c:ptCount val="1"/>
                      </c15:dlblFieldTableCache>
                    </c15:dlblFTEntry>
                  </c15:dlblFieldTable>
                  <c15:showDataLabelsRange val="0"/>
                </c:ext>
                <c:ext xmlns:c16="http://schemas.microsoft.com/office/drawing/2014/chart" uri="{C3380CC4-5D6E-409C-BE32-E72D297353CC}">
                  <c16:uniqueId val="{00000023-76C3-4A1B-9CA2-5F0DA5BEBC2F}"/>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{B6BC16B5-4262-4B9D-8384-A801C7023F49}</c15:txfldGUID>
                      <c15:f>Diagramm!$K$59</c15:f>
                      <c15:dlblFieldTableCache>
                        <c:ptCount val="1"/>
                      </c15:dlblFieldTableCache>
                    </c15:dlblFTEntry>
                  </c15:dlblFieldTable>
                  <c15:showDataLabelsRange val="0"/>
                </c:ext>
                <c:ext xmlns:c16="http://schemas.microsoft.com/office/drawing/2014/chart" uri="{C3380CC4-5D6E-409C-BE32-E72D297353CC}">
                  <c16:uniqueId val="{00000024-76C3-4A1B-9CA2-5F0DA5BEBC2F}"/>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{04A4E19A-3CF0-432E-9DFF-6D50D0A32A11}</c15:txfldGUID>
                      <c15:f>Diagramm!$K$60</c15:f>
                      <c15:dlblFieldTableCache>
                        <c:ptCount val="1"/>
                      </c15:dlblFieldTableCache>
                    </c15:dlblFTEntry>
                  </c15:dlblFieldTable>
                  <c15:showDataLabelsRange val="0"/>
                </c:ext>
                <c:ext xmlns:c16="http://schemas.microsoft.com/office/drawing/2014/chart" uri="{C3380CC4-5D6E-409C-BE32-E72D297353CC}">
                  <c16:uniqueId val="{00000025-76C3-4A1B-9CA2-5F0DA5BEBC2F}"/>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{7E199CE5-2D60-4929-8181-E2F31EC10BC1}</c15:txfldGUID>
                      <c15:f>Diagramm!$K$61</c15:f>
                      <c15:dlblFieldTableCache>
                        <c:ptCount val="1"/>
                      </c15:dlblFieldTableCache>
                    </c15:dlblFTEntry>
                  </c15:dlblFieldTable>
                  <c15:showDataLabelsRange val="0"/>
                </c:ext>
                <c:ext xmlns:c16="http://schemas.microsoft.com/office/drawing/2014/chart" uri="{C3380CC4-5D6E-409C-BE32-E72D297353CC}">
                  <c16:uniqueId val="{00000026-76C3-4A1B-9CA2-5F0DA5BEBC2F}"/>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{385B9D91-7A07-4F7D-9520-7B70F5BD2BDC}</c15:txfldGUID>
                      <c15:f>Diagramm!$K$62</c15:f>
                      <c15:dlblFieldTableCache>
                        <c:ptCount val="1"/>
                      </c15:dlblFieldTableCache>
                    </c15:dlblFTEntry>
                  </c15:dlblFieldTable>
                  <c15:showDataLabelsRange val="0"/>
                </c:ext>
                <c:ext xmlns:c16="http://schemas.microsoft.com/office/drawing/2014/chart" uri="{C3380CC4-5D6E-409C-BE32-E72D297353CC}">
                  <c16:uniqueId val="{00000027-76C3-4A1B-9CA2-5F0DA5BEBC2F}"/>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{BD0320D1-6221-4759-970D-47A2409E6088}</c15:txfldGUID>
                      <c15:f>Diagramm!$K$63</c15:f>
                      <c15:dlblFieldTableCache>
                        <c:ptCount val="1"/>
                      </c15:dlblFieldTableCache>
                    </c15:dlblFTEntry>
                  </c15:dlblFieldTable>
                  <c15:showDataLabelsRange val="0"/>
                </c:ext>
                <c:ext xmlns:c16="http://schemas.microsoft.com/office/drawing/2014/chart" uri="{C3380CC4-5D6E-409C-BE32-E72D297353CC}">
                  <c16:uniqueId val="{00000028-76C3-4A1B-9CA2-5F0DA5BEBC2F}"/>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{935CB7B0-CCE5-47D8-9237-9C9A89F36A49}</c15:txfldGUID>
                      <c15:f>Diagramm!$K$64</c15:f>
                      <c15:dlblFieldTableCache>
                        <c:ptCount val="1"/>
                      </c15:dlblFieldTableCache>
                    </c15:dlblFTEntry>
                  </c15:dlblFieldTable>
                  <c15:showDataLabelsRange val="0"/>
                </c:ext>
                <c:ext xmlns:c16="http://schemas.microsoft.com/office/drawing/2014/chart" uri="{C3380CC4-5D6E-409C-BE32-E72D297353CC}">
                  <c16:uniqueId val="{00000029-76C3-4A1B-9CA2-5F0DA5BEBC2F}"/>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{CBD4EDDD-852C-4B14-93A7-2E95416D48BE}</c15:txfldGUID>
                      <c15:f>Diagramm!$K$65</c15:f>
                      <c15:dlblFieldTableCache>
                        <c:ptCount val="1"/>
                      </c15:dlblFieldTableCache>
                    </c15:dlblFTEntry>
                  </c15:dlblFieldTable>
                  <c15:showDataLabelsRange val="0"/>
                </c:ext>
                <c:ext xmlns:c16="http://schemas.microsoft.com/office/drawing/2014/chart" uri="{C3380CC4-5D6E-409C-BE32-E72D297353CC}">
                  <c16:uniqueId val="{0000002A-76C3-4A1B-9CA2-5F0DA5BEBC2F}"/>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{0D0F3DA7-A0C7-4260-AC67-56F30712D662}</c15:txfldGUID>
                      <c15:f>Diagramm!$K$66</c15:f>
                      <c15:dlblFieldTableCache>
                        <c:ptCount val="1"/>
                      </c15:dlblFieldTableCache>
                    </c15:dlblFTEntry>
                  </c15:dlblFieldTable>
                  <c15:showDataLabelsRange val="0"/>
                </c:ext>
                <c:ext xmlns:c16="http://schemas.microsoft.com/office/drawing/2014/chart" uri="{C3380CC4-5D6E-409C-BE32-E72D297353CC}">
                  <c16:uniqueId val="{0000002B-76C3-4A1B-9CA2-5F0DA5BEBC2F}"/>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{FD8DE173-9214-4E7F-A115-029BFC379891}</c15:txfldGUID>
                      <c15:f>Diagramm!$K$67</c15:f>
                      <c15:dlblFieldTableCache>
                        <c:ptCount val="1"/>
                      </c15:dlblFieldTableCache>
                    </c15:dlblFTEntry>
                  </c15:dlblFieldTable>
                  <c15:showDataLabelsRange val="0"/>
                </c:ext>
                <c:ext xmlns:c16="http://schemas.microsoft.com/office/drawing/2014/chart" uri="{C3380CC4-5D6E-409C-BE32-E72D297353CC}">
                  <c16:uniqueId val="{0000002C-76C3-4A1B-9CA2-5F0DA5BEBC2F}"/>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76C3-4A1B-9CA2-5F0DA5BEBC2F}"/>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{1022D66D-A71F-4A92-B28A-1EFC34B6536E}</c15:txfldGUID>
                      <c15:f>Diagramm!$J$46</c15:f>
                      <c15:dlblFieldTableCache>
                        <c:ptCount val="1"/>
                      </c15:dlblFieldTableCache>
                    </c15:dlblFTEntry>
                  </c15:dlblFieldTable>
                  <c15:showDataLabelsRange val="0"/>
                </c:ext>
                <c:ext xmlns:c16="http://schemas.microsoft.com/office/drawing/2014/chart" uri="{C3380CC4-5D6E-409C-BE32-E72D297353CC}">
                  <c16:uniqueId val="{0000002E-76C3-4A1B-9CA2-5F0DA5BEBC2F}"/>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{CCEB2A2B-7452-43B4-AE5C-5C4D8C73041C}</c15:txfldGUID>
                      <c15:f>Diagramm!$J$47</c15:f>
                      <c15:dlblFieldTableCache>
                        <c:ptCount val="1"/>
                      </c15:dlblFieldTableCache>
                    </c15:dlblFTEntry>
                  </c15:dlblFieldTable>
                  <c15:showDataLabelsRange val="0"/>
                </c:ext>
                <c:ext xmlns:c16="http://schemas.microsoft.com/office/drawing/2014/chart" uri="{C3380CC4-5D6E-409C-BE32-E72D297353CC}">
                  <c16:uniqueId val="{0000002F-76C3-4A1B-9CA2-5F0DA5BEBC2F}"/>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{128BFDA8-BD2B-48AA-A7E1-76EC330FEB8B}</c15:txfldGUID>
                      <c15:f>Diagramm!$J$48</c15:f>
                      <c15:dlblFieldTableCache>
                        <c:ptCount val="1"/>
                      </c15:dlblFieldTableCache>
                    </c15:dlblFTEntry>
                  </c15:dlblFieldTable>
                  <c15:showDataLabelsRange val="0"/>
                </c:ext>
                <c:ext xmlns:c16="http://schemas.microsoft.com/office/drawing/2014/chart" uri="{C3380CC4-5D6E-409C-BE32-E72D297353CC}">
                  <c16:uniqueId val="{00000030-76C3-4A1B-9CA2-5F0DA5BEBC2F}"/>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{886A609C-2758-4D75-879C-260C4BEB58A8}</c15:txfldGUID>
                      <c15:f>Diagramm!$J$49</c15:f>
                      <c15:dlblFieldTableCache>
                        <c:ptCount val="1"/>
                      </c15:dlblFieldTableCache>
                    </c15:dlblFTEntry>
                  </c15:dlblFieldTable>
                  <c15:showDataLabelsRange val="0"/>
                </c:ext>
                <c:ext xmlns:c16="http://schemas.microsoft.com/office/drawing/2014/chart" uri="{C3380CC4-5D6E-409C-BE32-E72D297353CC}">
                  <c16:uniqueId val="{00000031-76C3-4A1B-9CA2-5F0DA5BEBC2F}"/>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{A477A06D-E114-45BE-B004-11109A428684}</c15:txfldGUID>
                      <c15:f>Diagramm!$J$50</c15:f>
                      <c15:dlblFieldTableCache>
                        <c:ptCount val="1"/>
                      </c15:dlblFieldTableCache>
                    </c15:dlblFTEntry>
                  </c15:dlblFieldTable>
                  <c15:showDataLabelsRange val="0"/>
                </c:ext>
                <c:ext xmlns:c16="http://schemas.microsoft.com/office/drawing/2014/chart" uri="{C3380CC4-5D6E-409C-BE32-E72D297353CC}">
                  <c16:uniqueId val="{00000032-76C3-4A1B-9CA2-5F0DA5BEBC2F}"/>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{5C0C2564-2F67-4797-9CD1-3ED04A29D600}</c15:txfldGUID>
                      <c15:f>Diagramm!$J$51</c15:f>
                      <c15:dlblFieldTableCache>
                        <c:ptCount val="1"/>
                      </c15:dlblFieldTableCache>
                    </c15:dlblFTEntry>
                  </c15:dlblFieldTable>
                  <c15:showDataLabelsRange val="0"/>
                </c:ext>
                <c:ext xmlns:c16="http://schemas.microsoft.com/office/drawing/2014/chart" uri="{C3380CC4-5D6E-409C-BE32-E72D297353CC}">
                  <c16:uniqueId val="{00000033-76C3-4A1B-9CA2-5F0DA5BEBC2F}"/>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{5480E138-46C2-44B8-9124-9980DF99796D}</c15:txfldGUID>
                      <c15:f>Diagramm!$J$52</c15:f>
                      <c15:dlblFieldTableCache>
                        <c:ptCount val="1"/>
                      </c15:dlblFieldTableCache>
                    </c15:dlblFTEntry>
                  </c15:dlblFieldTable>
                  <c15:showDataLabelsRange val="0"/>
                </c:ext>
                <c:ext xmlns:c16="http://schemas.microsoft.com/office/drawing/2014/chart" uri="{C3380CC4-5D6E-409C-BE32-E72D297353CC}">
                  <c16:uniqueId val="{00000034-76C3-4A1B-9CA2-5F0DA5BEBC2F}"/>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{6FCF16EB-B16A-4631-885A-E1CB2EDCD32A}</c15:txfldGUID>
                      <c15:f>Diagramm!$J$53</c15:f>
                      <c15:dlblFieldTableCache>
                        <c:ptCount val="1"/>
                      </c15:dlblFieldTableCache>
                    </c15:dlblFTEntry>
                  </c15:dlblFieldTable>
                  <c15:showDataLabelsRange val="0"/>
                </c:ext>
                <c:ext xmlns:c16="http://schemas.microsoft.com/office/drawing/2014/chart" uri="{C3380CC4-5D6E-409C-BE32-E72D297353CC}">
                  <c16:uniqueId val="{00000035-76C3-4A1B-9CA2-5F0DA5BEBC2F}"/>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{D85C6AB5-3BFF-4071-A19E-5204DDBB585A}</c15:txfldGUID>
                      <c15:f>Diagramm!$J$54</c15:f>
                      <c15:dlblFieldTableCache>
                        <c:ptCount val="1"/>
                      </c15:dlblFieldTableCache>
                    </c15:dlblFTEntry>
                  </c15:dlblFieldTable>
                  <c15:showDataLabelsRange val="0"/>
                </c:ext>
                <c:ext xmlns:c16="http://schemas.microsoft.com/office/drawing/2014/chart" uri="{C3380CC4-5D6E-409C-BE32-E72D297353CC}">
                  <c16:uniqueId val="{00000036-76C3-4A1B-9CA2-5F0DA5BEBC2F}"/>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{15DE45AB-ECFE-40A7-8086-27177F69C134}</c15:txfldGUID>
                      <c15:f>Diagramm!$J$55</c15:f>
                      <c15:dlblFieldTableCache>
                        <c:ptCount val="1"/>
                      </c15:dlblFieldTableCache>
                    </c15:dlblFTEntry>
                  </c15:dlblFieldTable>
                  <c15:showDataLabelsRange val="0"/>
                </c:ext>
                <c:ext xmlns:c16="http://schemas.microsoft.com/office/drawing/2014/chart" uri="{C3380CC4-5D6E-409C-BE32-E72D297353CC}">
                  <c16:uniqueId val="{00000037-76C3-4A1B-9CA2-5F0DA5BEBC2F}"/>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{32628010-7B23-4E87-A515-6F098198CB1B}</c15:txfldGUID>
                      <c15:f>Diagramm!$J$56</c15:f>
                      <c15:dlblFieldTableCache>
                        <c:ptCount val="1"/>
                      </c15:dlblFieldTableCache>
                    </c15:dlblFTEntry>
                  </c15:dlblFieldTable>
                  <c15:showDataLabelsRange val="0"/>
                </c:ext>
                <c:ext xmlns:c16="http://schemas.microsoft.com/office/drawing/2014/chart" uri="{C3380CC4-5D6E-409C-BE32-E72D297353CC}">
                  <c16:uniqueId val="{00000038-76C3-4A1B-9CA2-5F0DA5BEBC2F}"/>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{486F9E0D-FB5C-48A1-A882-DC6450375D94}</c15:txfldGUID>
                      <c15:f>Diagramm!$J$57</c15:f>
                      <c15:dlblFieldTableCache>
                        <c:ptCount val="1"/>
                      </c15:dlblFieldTableCache>
                    </c15:dlblFTEntry>
                  </c15:dlblFieldTable>
                  <c15:showDataLabelsRange val="0"/>
                </c:ext>
                <c:ext xmlns:c16="http://schemas.microsoft.com/office/drawing/2014/chart" uri="{C3380CC4-5D6E-409C-BE32-E72D297353CC}">
                  <c16:uniqueId val="{00000039-76C3-4A1B-9CA2-5F0DA5BEBC2F}"/>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{72E02030-977B-4D11-9CB2-AB7EBE4D9BF9}</c15:txfldGUID>
                      <c15:f>Diagramm!$J$58</c15:f>
                      <c15:dlblFieldTableCache>
                        <c:ptCount val="1"/>
                      </c15:dlblFieldTableCache>
                    </c15:dlblFTEntry>
                  </c15:dlblFieldTable>
                  <c15:showDataLabelsRange val="0"/>
                </c:ext>
                <c:ext xmlns:c16="http://schemas.microsoft.com/office/drawing/2014/chart" uri="{C3380CC4-5D6E-409C-BE32-E72D297353CC}">
                  <c16:uniqueId val="{0000003A-76C3-4A1B-9CA2-5F0DA5BEBC2F}"/>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{E7B2BAFC-F9AE-4EFC-BB76-37AC31CED8DF}</c15:txfldGUID>
                      <c15:f>Diagramm!$J$59</c15:f>
                      <c15:dlblFieldTableCache>
                        <c:ptCount val="1"/>
                      </c15:dlblFieldTableCache>
                    </c15:dlblFTEntry>
                  </c15:dlblFieldTable>
                  <c15:showDataLabelsRange val="0"/>
                </c:ext>
                <c:ext xmlns:c16="http://schemas.microsoft.com/office/drawing/2014/chart" uri="{C3380CC4-5D6E-409C-BE32-E72D297353CC}">
                  <c16:uniqueId val="{0000003B-76C3-4A1B-9CA2-5F0DA5BEBC2F}"/>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{B3EBA77C-F31D-44DD-BA98-99E12B91A5F1}</c15:txfldGUID>
                      <c15:f>Diagramm!$J$60</c15:f>
                      <c15:dlblFieldTableCache>
                        <c:ptCount val="1"/>
                      </c15:dlblFieldTableCache>
                    </c15:dlblFTEntry>
                  </c15:dlblFieldTable>
                  <c15:showDataLabelsRange val="0"/>
                </c:ext>
                <c:ext xmlns:c16="http://schemas.microsoft.com/office/drawing/2014/chart" uri="{C3380CC4-5D6E-409C-BE32-E72D297353CC}">
                  <c16:uniqueId val="{0000003C-76C3-4A1B-9CA2-5F0DA5BEBC2F}"/>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{CC296B9F-6608-4661-A589-2A9A963FC7AA}</c15:txfldGUID>
                      <c15:f>Diagramm!$J$61</c15:f>
                      <c15:dlblFieldTableCache>
                        <c:ptCount val="1"/>
                      </c15:dlblFieldTableCache>
                    </c15:dlblFTEntry>
                  </c15:dlblFieldTable>
                  <c15:showDataLabelsRange val="0"/>
                </c:ext>
                <c:ext xmlns:c16="http://schemas.microsoft.com/office/drawing/2014/chart" uri="{C3380CC4-5D6E-409C-BE32-E72D297353CC}">
                  <c16:uniqueId val="{0000003D-76C3-4A1B-9CA2-5F0DA5BEBC2F}"/>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{6450DF11-B01B-4C5B-A07F-BE813AAB7598}</c15:txfldGUID>
                      <c15:f>Diagramm!$J$62</c15:f>
                      <c15:dlblFieldTableCache>
                        <c:ptCount val="1"/>
                      </c15:dlblFieldTableCache>
                    </c15:dlblFTEntry>
                  </c15:dlblFieldTable>
                  <c15:showDataLabelsRange val="0"/>
                </c:ext>
                <c:ext xmlns:c16="http://schemas.microsoft.com/office/drawing/2014/chart" uri="{C3380CC4-5D6E-409C-BE32-E72D297353CC}">
                  <c16:uniqueId val="{0000003E-76C3-4A1B-9CA2-5F0DA5BEBC2F}"/>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{CECD777C-D472-4504-BBCD-383E3D400E8B}</c15:txfldGUID>
                      <c15:f>Diagramm!$J$63</c15:f>
                      <c15:dlblFieldTableCache>
                        <c:ptCount val="1"/>
                      </c15:dlblFieldTableCache>
                    </c15:dlblFTEntry>
                  </c15:dlblFieldTable>
                  <c15:showDataLabelsRange val="0"/>
                </c:ext>
                <c:ext xmlns:c16="http://schemas.microsoft.com/office/drawing/2014/chart" uri="{C3380CC4-5D6E-409C-BE32-E72D297353CC}">
                  <c16:uniqueId val="{0000003F-76C3-4A1B-9CA2-5F0DA5BEBC2F}"/>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{D335DB73-6525-4BF5-9489-EA453CAAF6F0}</c15:txfldGUID>
                      <c15:f>Diagramm!$J$64</c15:f>
                      <c15:dlblFieldTableCache>
                        <c:ptCount val="1"/>
                      </c15:dlblFieldTableCache>
                    </c15:dlblFTEntry>
                  </c15:dlblFieldTable>
                  <c15:showDataLabelsRange val="0"/>
                </c:ext>
                <c:ext xmlns:c16="http://schemas.microsoft.com/office/drawing/2014/chart" uri="{C3380CC4-5D6E-409C-BE32-E72D297353CC}">
                  <c16:uniqueId val="{00000040-76C3-4A1B-9CA2-5F0DA5BEBC2F}"/>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{92A522BD-72CD-453B-A7DB-9D56FCE928D8}</c15:txfldGUID>
                      <c15:f>Diagramm!$J$65</c15:f>
                      <c15:dlblFieldTableCache>
                        <c:ptCount val="1"/>
                      </c15:dlblFieldTableCache>
                    </c15:dlblFTEntry>
                  </c15:dlblFieldTable>
                  <c15:showDataLabelsRange val="0"/>
                </c:ext>
                <c:ext xmlns:c16="http://schemas.microsoft.com/office/drawing/2014/chart" uri="{C3380CC4-5D6E-409C-BE32-E72D297353CC}">
                  <c16:uniqueId val="{00000041-76C3-4A1B-9CA2-5F0DA5BEBC2F}"/>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{BDB74E46-5E7E-4429-8B13-13FD698174C7}</c15:txfldGUID>
                      <c15:f>Diagramm!$J$66</c15:f>
                      <c15:dlblFieldTableCache>
                        <c:ptCount val="1"/>
                      </c15:dlblFieldTableCache>
                    </c15:dlblFTEntry>
                  </c15:dlblFieldTable>
                  <c15:showDataLabelsRange val="0"/>
                </c:ext>
                <c:ext xmlns:c16="http://schemas.microsoft.com/office/drawing/2014/chart" uri="{C3380CC4-5D6E-409C-BE32-E72D297353CC}">
                  <c16:uniqueId val="{00000042-76C3-4A1B-9CA2-5F0DA5BEBC2F}"/>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{8DBD792B-4BEC-45AF-961D-D3FEB08BCD02}</c15:txfldGUID>
                      <c15:f>Diagramm!$J$67</c15:f>
                      <c15:dlblFieldTableCache>
                        <c:ptCount val="1"/>
                      </c15:dlblFieldTableCache>
                    </c15:dlblFTEntry>
                  </c15:dlblFieldTable>
                  <c15:showDataLabelsRange val="0"/>
                </c:ext>
                <c:ext xmlns:c16="http://schemas.microsoft.com/office/drawing/2014/chart" uri="{C3380CC4-5D6E-409C-BE32-E72D297353CC}">
                  <c16:uniqueId val="{00000043-76C3-4A1B-9CA2-5F0DA5BEBC2F}"/>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76C3-4A1B-9CA2-5F0DA5BEBC2F}"/>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FD35-4A4E-BCDA-11C3F90EED0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D35-4A4E-BCDA-11C3F90EED0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D35-4A4E-BCDA-11C3F90EED0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35-4A4E-BCDA-11C3F90EED0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D35-4A4E-BCDA-11C3F90EED0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D35-4A4E-BCDA-11C3F90EED0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D35-4A4E-BCDA-11C3F90EED0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D35-4A4E-BCDA-11C3F90EED0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D35-4A4E-BCDA-11C3F90EED0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D35-4A4E-BCDA-11C3F90EED0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D35-4A4E-BCDA-11C3F90EED0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D35-4A4E-BCDA-11C3F90EED0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D35-4A4E-BCDA-11C3F90EED0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D35-4A4E-BCDA-11C3F90EED0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D35-4A4E-BCDA-11C3F90EED0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D35-4A4E-BCDA-11C3F90EED0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D35-4A4E-BCDA-11C3F90EED0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D35-4A4E-BCDA-11C3F90EED0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FD35-4A4E-BCDA-11C3F90EED0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FD35-4A4E-BCDA-11C3F90EED0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FD35-4A4E-BCDA-11C3F90EED0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FD35-4A4E-BCDA-11C3F90EED0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D35-4A4E-BCDA-11C3F90EED0D}"/>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FD35-4A4E-BCDA-11C3F90EED0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FD35-4A4E-BCDA-11C3F90EED0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FD35-4A4E-BCDA-11C3F90EED0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FD35-4A4E-BCDA-11C3F90EED0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FD35-4A4E-BCDA-11C3F90EED0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FD35-4A4E-BCDA-11C3F90EED0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FD35-4A4E-BCDA-11C3F90EED0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FD35-4A4E-BCDA-11C3F90EED0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FD35-4A4E-BCDA-11C3F90EED0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FD35-4A4E-BCDA-11C3F90EED0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FD35-4A4E-BCDA-11C3F90EED0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FD35-4A4E-BCDA-11C3F90EED0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FD35-4A4E-BCDA-11C3F90EED0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FD35-4A4E-BCDA-11C3F90EED0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FD35-4A4E-BCDA-11C3F90EED0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FD35-4A4E-BCDA-11C3F90EED0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FD35-4A4E-BCDA-11C3F90EED0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FD35-4A4E-BCDA-11C3F90EED0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FD35-4A4E-BCDA-11C3F90EED0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FD35-4A4E-BCDA-11C3F90EED0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FD35-4A4E-BCDA-11C3F90EED0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FD35-4A4E-BCDA-11C3F90EED0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D35-4A4E-BCDA-11C3F90EED0D}"/>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FD35-4A4E-BCDA-11C3F90EED0D}"/>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FD35-4A4E-BCDA-11C3F90EED0D}"/>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FD35-4A4E-BCDA-11C3F90EED0D}"/>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FD35-4A4E-BCDA-11C3F90EED0D}"/>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FD35-4A4E-BCDA-11C3F90EED0D}"/>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FD35-4A4E-BCDA-11C3F90EED0D}"/>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FD35-4A4E-BCDA-11C3F90EED0D}"/>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FD35-4A4E-BCDA-11C3F90EED0D}"/>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FD35-4A4E-BCDA-11C3F90EED0D}"/>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FD35-4A4E-BCDA-11C3F90EED0D}"/>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FD35-4A4E-BCDA-11C3F90EED0D}"/>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FD35-4A4E-BCDA-11C3F90EED0D}"/>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FD35-4A4E-BCDA-11C3F90EED0D}"/>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FD35-4A4E-BCDA-11C3F90EED0D}"/>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FD35-4A4E-BCDA-11C3F90EED0D}"/>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FD35-4A4E-BCDA-11C3F90EED0D}"/>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FD35-4A4E-BCDA-11C3F90EED0D}"/>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FD35-4A4E-BCDA-11C3F90EED0D}"/>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FD35-4A4E-BCDA-11C3F90EED0D}"/>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FD35-4A4E-BCDA-11C3F90EED0D}"/>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FD35-4A4E-BCDA-11C3F90EED0D}"/>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FD35-4A4E-BCDA-11C3F90EED0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D35-4A4E-BCDA-11C3F90EED0D}"/>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101.09250823325249</c:v>
                </c:pt>
                <c:pt idx="2">
                  <c:v>102.53702498570274</c:v>
                </c:pt>
                <c:pt idx="3">
                  <c:v>102.12191129779724</c:v>
                </c:pt>
                <c:pt idx="4">
                  <c:v>102.38616419176083</c:v>
                </c:pt>
                <c:pt idx="5">
                  <c:v>102.96988700230729</c:v>
                </c:pt>
                <c:pt idx="6">
                  <c:v>105.4083101619042</c:v>
                </c:pt>
                <c:pt idx="7">
                  <c:v>104.78711865743753</c:v>
                </c:pt>
                <c:pt idx="8">
                  <c:v>104.46764874085468</c:v>
                </c:pt>
                <c:pt idx="9">
                  <c:v>105.25153325839594</c:v>
                </c:pt>
                <c:pt idx="10">
                  <c:v>107.38133270228165</c:v>
                </c:pt>
                <c:pt idx="11">
                  <c:v>107.64262754146208</c:v>
                </c:pt>
                <c:pt idx="12">
                  <c:v>107.39217890315329</c:v>
                </c:pt>
                <c:pt idx="13">
                  <c:v>107.88420201542132</c:v>
                </c:pt>
                <c:pt idx="14">
                  <c:v>109.04375949042577</c:v>
                </c:pt>
                <c:pt idx="15">
                  <c:v>107.25906643791043</c:v>
                </c:pt>
                <c:pt idx="16">
                  <c:v>106.26417401250272</c:v>
                </c:pt>
                <c:pt idx="17">
                  <c:v>106.56195152734229</c:v>
                </c:pt>
                <c:pt idx="18">
                  <c:v>107.99759411544301</c:v>
                </c:pt>
                <c:pt idx="19">
                  <c:v>107.30836735096334</c:v>
                </c:pt>
                <c:pt idx="20">
                  <c:v>107.30146522313592</c:v>
                </c:pt>
                <c:pt idx="21">
                  <c:v>107.43654972490091</c:v>
                </c:pt>
                <c:pt idx="22">
                  <c:v>109.98442091147528</c:v>
                </c:pt>
                <c:pt idx="23">
                  <c:v>109.67579719576406</c:v>
                </c:pt>
                <c:pt idx="24">
                  <c:v>109.20250843045613</c:v>
                </c:pt>
              </c:numCache>
            </c:numRef>
          </c:val>
          <c:smooth val="0"/>
          <c:extLst>
            <c:ext xmlns:c16="http://schemas.microsoft.com/office/drawing/2014/chart" uri="{C3380CC4-5D6E-409C-BE32-E72D297353CC}">
              <c16:uniqueId val="{00000000-341D-47C4-8E93-F3E0D3D89395}"/>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104.82041587901701</c:v>
                </c:pt>
                <c:pt idx="2">
                  <c:v>107.89224952741021</c:v>
                </c:pt>
                <c:pt idx="3">
                  <c:v>108.41209829867675</c:v>
                </c:pt>
                <c:pt idx="4">
                  <c:v>108.83742911153118</c:v>
                </c:pt>
                <c:pt idx="5">
                  <c:v>108.60113421550095</c:v>
                </c:pt>
                <c:pt idx="6">
                  <c:v>113.468809073724</c:v>
                </c:pt>
                <c:pt idx="7">
                  <c:v>114.98109640831757</c:v>
                </c:pt>
                <c:pt idx="8">
                  <c:v>109.00283553875236</c:v>
                </c:pt>
                <c:pt idx="9">
                  <c:v>112.33459357277881</c:v>
                </c:pt>
                <c:pt idx="10">
                  <c:v>117.60396975425331</c:v>
                </c:pt>
                <c:pt idx="11">
                  <c:v>115.73724007561437</c:v>
                </c:pt>
                <c:pt idx="12">
                  <c:v>113.27977315689981</c:v>
                </c:pt>
                <c:pt idx="13">
                  <c:v>112.73629489603026</c:v>
                </c:pt>
                <c:pt idx="14">
                  <c:v>116.30434782608697</c:v>
                </c:pt>
                <c:pt idx="15">
                  <c:v>116.51701323251417</c:v>
                </c:pt>
                <c:pt idx="16">
                  <c:v>113.63421550094519</c:v>
                </c:pt>
                <c:pt idx="17">
                  <c:v>114.15406427221173</c:v>
                </c:pt>
                <c:pt idx="18">
                  <c:v>117.2022684310019</c:v>
                </c:pt>
                <c:pt idx="19">
                  <c:v>117.81663516068053</c:v>
                </c:pt>
                <c:pt idx="20">
                  <c:v>116.30434782608697</c:v>
                </c:pt>
                <c:pt idx="21">
                  <c:v>117.32041587901701</c:v>
                </c:pt>
                <c:pt idx="22">
                  <c:v>122.75519848771266</c:v>
                </c:pt>
                <c:pt idx="23">
                  <c:v>125.85066162570888</c:v>
                </c:pt>
                <c:pt idx="24">
                  <c:v>121.10113421550095</c:v>
                </c:pt>
              </c:numCache>
            </c:numRef>
          </c:val>
          <c:smooth val="0"/>
          <c:extLst>
            <c:ext xmlns:c16="http://schemas.microsoft.com/office/drawing/2014/chart" uri="{C3380CC4-5D6E-409C-BE32-E72D297353CC}">
              <c16:uniqueId val="{00000001-341D-47C4-8E93-F3E0D3D89395}"/>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100.91878844506735</c:v>
                </c:pt>
                <c:pt idx="2">
                  <c:v>98.847621272288407</c:v>
                </c:pt>
                <c:pt idx="3">
                  <c:v>102.00109008798567</c:v>
                </c:pt>
                <c:pt idx="4">
                  <c:v>97.967764540995091</c:v>
                </c:pt>
                <c:pt idx="5">
                  <c:v>96.028965195047888</c:v>
                </c:pt>
                <c:pt idx="6">
                  <c:v>92.361597757533289</c:v>
                </c:pt>
                <c:pt idx="7">
                  <c:v>93.926652651249711</c:v>
                </c:pt>
                <c:pt idx="8">
                  <c:v>89.768745620182202</c:v>
                </c:pt>
                <c:pt idx="9">
                  <c:v>91.014560460951486</c:v>
                </c:pt>
                <c:pt idx="10">
                  <c:v>89.301565054893715</c:v>
                </c:pt>
                <c:pt idx="11">
                  <c:v>90.960056061667842</c:v>
                </c:pt>
                <c:pt idx="12">
                  <c:v>85.540761504321409</c:v>
                </c:pt>
                <c:pt idx="13">
                  <c:v>84.871136027407928</c:v>
                </c:pt>
                <c:pt idx="14">
                  <c:v>81.834462353032777</c:v>
                </c:pt>
                <c:pt idx="15">
                  <c:v>82.753250798100126</c:v>
                </c:pt>
                <c:pt idx="16">
                  <c:v>79.59978198240286</c:v>
                </c:pt>
                <c:pt idx="17">
                  <c:v>80.214903060032711</c:v>
                </c:pt>
                <c:pt idx="18">
                  <c:v>77.816709491551819</c:v>
                </c:pt>
                <c:pt idx="19">
                  <c:v>80.721015339095231</c:v>
                </c:pt>
                <c:pt idx="20">
                  <c:v>78.050299774196063</c:v>
                </c:pt>
                <c:pt idx="21">
                  <c:v>79.973526434633655</c:v>
                </c:pt>
                <c:pt idx="22">
                  <c:v>77.349528926263332</c:v>
                </c:pt>
                <c:pt idx="23">
                  <c:v>79.646500038931705</c:v>
                </c:pt>
                <c:pt idx="24">
                  <c:v>74.437436735965107</c:v>
                </c:pt>
              </c:numCache>
            </c:numRef>
          </c:val>
          <c:smooth val="0"/>
          <c:extLst>
            <c:ext xmlns:c16="http://schemas.microsoft.com/office/drawing/2014/chart" uri="{C3380CC4-5D6E-409C-BE32-E72D297353CC}">
              <c16:uniqueId val="{00000002-341D-47C4-8E93-F3E0D3D89395}"/>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341D-47C4-8E93-F3E0D3D89395}"/>
                </c:ext>
              </c:extLst>
            </c:dLbl>
            <c:dLbl>
              <c:idx val="1"/>
              <c:delete val="1"/>
              <c:extLst>
                <c:ext xmlns:c15="http://schemas.microsoft.com/office/drawing/2012/chart" uri="{CE6537A1-D6FC-4f65-9D91-7224C49458BB}"/>
                <c:ext xmlns:c16="http://schemas.microsoft.com/office/drawing/2014/chart" uri="{C3380CC4-5D6E-409C-BE32-E72D297353CC}">
                  <c16:uniqueId val="{00000004-341D-47C4-8E93-F3E0D3D89395}"/>
                </c:ext>
              </c:extLst>
            </c:dLbl>
            <c:dLbl>
              <c:idx val="2"/>
              <c:delete val="1"/>
              <c:extLst>
                <c:ext xmlns:c15="http://schemas.microsoft.com/office/drawing/2012/chart" uri="{CE6537A1-D6FC-4f65-9D91-7224C49458BB}"/>
                <c:ext xmlns:c16="http://schemas.microsoft.com/office/drawing/2014/chart" uri="{C3380CC4-5D6E-409C-BE32-E72D297353CC}">
                  <c16:uniqueId val="{00000005-341D-47C4-8E93-F3E0D3D89395}"/>
                </c:ext>
              </c:extLst>
            </c:dLbl>
            <c:dLbl>
              <c:idx val="3"/>
              <c:delete val="1"/>
              <c:extLst>
                <c:ext xmlns:c15="http://schemas.microsoft.com/office/drawing/2012/chart" uri="{CE6537A1-D6FC-4f65-9D91-7224C49458BB}"/>
                <c:ext xmlns:c16="http://schemas.microsoft.com/office/drawing/2014/chart" uri="{C3380CC4-5D6E-409C-BE32-E72D297353CC}">
                  <c16:uniqueId val="{00000006-341D-47C4-8E93-F3E0D3D89395}"/>
                </c:ext>
              </c:extLst>
            </c:dLbl>
            <c:dLbl>
              <c:idx val="4"/>
              <c:delete val="1"/>
              <c:extLst>
                <c:ext xmlns:c15="http://schemas.microsoft.com/office/drawing/2012/chart" uri="{CE6537A1-D6FC-4f65-9D91-7224C49458BB}"/>
                <c:ext xmlns:c16="http://schemas.microsoft.com/office/drawing/2014/chart" uri="{C3380CC4-5D6E-409C-BE32-E72D297353CC}">
                  <c16:uniqueId val="{00000007-341D-47C4-8E93-F3E0D3D89395}"/>
                </c:ext>
              </c:extLst>
            </c:dLbl>
            <c:dLbl>
              <c:idx val="5"/>
              <c:delete val="1"/>
              <c:extLst>
                <c:ext xmlns:c15="http://schemas.microsoft.com/office/drawing/2012/chart" uri="{CE6537A1-D6FC-4f65-9D91-7224C49458BB}"/>
                <c:ext xmlns:c16="http://schemas.microsoft.com/office/drawing/2014/chart" uri="{C3380CC4-5D6E-409C-BE32-E72D297353CC}">
                  <c16:uniqueId val="{00000008-341D-47C4-8E93-F3E0D3D89395}"/>
                </c:ext>
              </c:extLst>
            </c:dLbl>
            <c:dLbl>
              <c:idx val="6"/>
              <c:delete val="1"/>
              <c:extLst>
                <c:ext xmlns:c15="http://schemas.microsoft.com/office/drawing/2012/chart" uri="{CE6537A1-D6FC-4f65-9D91-7224C49458BB}"/>
                <c:ext xmlns:c16="http://schemas.microsoft.com/office/drawing/2014/chart" uri="{C3380CC4-5D6E-409C-BE32-E72D297353CC}">
                  <c16:uniqueId val="{00000009-341D-47C4-8E93-F3E0D3D89395}"/>
                </c:ext>
              </c:extLst>
            </c:dLbl>
            <c:dLbl>
              <c:idx val="7"/>
              <c:delete val="1"/>
              <c:extLst>
                <c:ext xmlns:c15="http://schemas.microsoft.com/office/drawing/2012/chart" uri="{CE6537A1-D6FC-4f65-9D91-7224C49458BB}"/>
                <c:ext xmlns:c16="http://schemas.microsoft.com/office/drawing/2014/chart" uri="{C3380CC4-5D6E-409C-BE32-E72D297353CC}">
                  <c16:uniqueId val="{0000000A-341D-47C4-8E93-F3E0D3D89395}"/>
                </c:ext>
              </c:extLst>
            </c:dLbl>
            <c:dLbl>
              <c:idx val="8"/>
              <c:delete val="1"/>
              <c:extLst>
                <c:ext xmlns:c15="http://schemas.microsoft.com/office/drawing/2012/chart" uri="{CE6537A1-D6FC-4f65-9D91-7224C49458BB}"/>
                <c:ext xmlns:c16="http://schemas.microsoft.com/office/drawing/2014/chart" uri="{C3380CC4-5D6E-409C-BE32-E72D297353CC}">
                  <c16:uniqueId val="{0000000B-341D-47C4-8E93-F3E0D3D89395}"/>
                </c:ext>
              </c:extLst>
            </c:dLbl>
            <c:dLbl>
              <c:idx val="9"/>
              <c:delete val="1"/>
              <c:extLst>
                <c:ext xmlns:c15="http://schemas.microsoft.com/office/drawing/2012/chart" uri="{CE6537A1-D6FC-4f65-9D91-7224C49458BB}"/>
                <c:ext xmlns:c16="http://schemas.microsoft.com/office/drawing/2014/chart" uri="{C3380CC4-5D6E-409C-BE32-E72D297353CC}">
                  <c16:uniqueId val="{0000000C-341D-47C4-8E93-F3E0D3D89395}"/>
                </c:ext>
              </c:extLst>
            </c:dLbl>
            <c:dLbl>
              <c:idx val="10"/>
              <c:delete val="1"/>
              <c:extLst>
                <c:ext xmlns:c15="http://schemas.microsoft.com/office/drawing/2012/chart" uri="{CE6537A1-D6FC-4f65-9D91-7224C49458BB}"/>
                <c:ext xmlns:c16="http://schemas.microsoft.com/office/drawing/2014/chart" uri="{C3380CC4-5D6E-409C-BE32-E72D297353CC}">
                  <c16:uniqueId val="{0000000D-341D-47C4-8E93-F3E0D3D89395}"/>
                </c:ext>
              </c:extLst>
            </c:dLbl>
            <c:dLbl>
              <c:idx val="11"/>
              <c:delete val="1"/>
              <c:extLst>
                <c:ext xmlns:c15="http://schemas.microsoft.com/office/drawing/2012/chart" uri="{CE6537A1-D6FC-4f65-9D91-7224C49458BB}"/>
                <c:ext xmlns:c16="http://schemas.microsoft.com/office/drawing/2014/chart" uri="{C3380CC4-5D6E-409C-BE32-E72D297353CC}">
                  <c16:uniqueId val="{0000000E-341D-47C4-8E93-F3E0D3D89395}"/>
                </c:ext>
              </c:extLst>
            </c:dLbl>
            <c:dLbl>
              <c:idx val="12"/>
              <c:delete val="1"/>
              <c:extLst>
                <c:ext xmlns:c15="http://schemas.microsoft.com/office/drawing/2012/chart" uri="{CE6537A1-D6FC-4f65-9D91-7224C49458BB}"/>
                <c:ext xmlns:c16="http://schemas.microsoft.com/office/drawing/2014/chart" uri="{C3380CC4-5D6E-409C-BE32-E72D297353CC}">
                  <c16:uniqueId val="{0000000F-341D-47C4-8E93-F3E0D3D89395}"/>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41D-47C4-8E93-F3E0D3D89395}"/>
                </c:ext>
              </c:extLst>
            </c:dLbl>
            <c:dLbl>
              <c:idx val="14"/>
              <c:delete val="1"/>
              <c:extLst>
                <c:ext xmlns:c15="http://schemas.microsoft.com/office/drawing/2012/chart" uri="{CE6537A1-D6FC-4f65-9D91-7224C49458BB}"/>
                <c:ext xmlns:c16="http://schemas.microsoft.com/office/drawing/2014/chart" uri="{C3380CC4-5D6E-409C-BE32-E72D297353CC}">
                  <c16:uniqueId val="{00000011-341D-47C4-8E93-F3E0D3D89395}"/>
                </c:ext>
              </c:extLst>
            </c:dLbl>
            <c:dLbl>
              <c:idx val="15"/>
              <c:delete val="1"/>
              <c:extLst>
                <c:ext xmlns:c15="http://schemas.microsoft.com/office/drawing/2012/chart" uri="{CE6537A1-D6FC-4f65-9D91-7224C49458BB}"/>
                <c:ext xmlns:c16="http://schemas.microsoft.com/office/drawing/2014/chart" uri="{C3380CC4-5D6E-409C-BE32-E72D297353CC}">
                  <c16:uniqueId val="{00000012-341D-47C4-8E93-F3E0D3D89395}"/>
                </c:ext>
              </c:extLst>
            </c:dLbl>
            <c:dLbl>
              <c:idx val="16"/>
              <c:delete val="1"/>
              <c:extLst>
                <c:ext xmlns:c15="http://schemas.microsoft.com/office/drawing/2012/chart" uri="{CE6537A1-D6FC-4f65-9D91-7224C49458BB}"/>
                <c:ext xmlns:c16="http://schemas.microsoft.com/office/drawing/2014/chart" uri="{C3380CC4-5D6E-409C-BE32-E72D297353CC}">
                  <c16:uniqueId val="{00000013-341D-47C4-8E93-F3E0D3D89395}"/>
                </c:ext>
              </c:extLst>
            </c:dLbl>
            <c:dLbl>
              <c:idx val="17"/>
              <c:delete val="1"/>
              <c:extLst>
                <c:ext xmlns:c15="http://schemas.microsoft.com/office/drawing/2012/chart" uri="{CE6537A1-D6FC-4f65-9D91-7224C49458BB}"/>
                <c:ext xmlns:c16="http://schemas.microsoft.com/office/drawing/2014/chart" uri="{C3380CC4-5D6E-409C-BE32-E72D297353CC}">
                  <c16:uniqueId val="{00000014-341D-47C4-8E93-F3E0D3D89395}"/>
                </c:ext>
              </c:extLst>
            </c:dLbl>
            <c:dLbl>
              <c:idx val="18"/>
              <c:delete val="1"/>
              <c:extLst>
                <c:ext xmlns:c15="http://schemas.microsoft.com/office/drawing/2012/chart" uri="{CE6537A1-D6FC-4f65-9D91-7224C49458BB}"/>
                <c:ext xmlns:c16="http://schemas.microsoft.com/office/drawing/2014/chart" uri="{C3380CC4-5D6E-409C-BE32-E72D297353CC}">
                  <c16:uniqueId val="{00000015-341D-47C4-8E93-F3E0D3D89395}"/>
                </c:ext>
              </c:extLst>
            </c:dLbl>
            <c:dLbl>
              <c:idx val="19"/>
              <c:delete val="1"/>
              <c:extLst>
                <c:ext xmlns:c15="http://schemas.microsoft.com/office/drawing/2012/chart" uri="{CE6537A1-D6FC-4f65-9D91-7224C49458BB}"/>
                <c:ext xmlns:c16="http://schemas.microsoft.com/office/drawing/2014/chart" uri="{C3380CC4-5D6E-409C-BE32-E72D297353CC}">
                  <c16:uniqueId val="{00000016-341D-47C4-8E93-F3E0D3D89395}"/>
                </c:ext>
              </c:extLst>
            </c:dLbl>
            <c:dLbl>
              <c:idx val="20"/>
              <c:delete val="1"/>
              <c:extLst>
                <c:ext xmlns:c15="http://schemas.microsoft.com/office/drawing/2012/chart" uri="{CE6537A1-D6FC-4f65-9D91-7224C49458BB}"/>
                <c:ext xmlns:c16="http://schemas.microsoft.com/office/drawing/2014/chart" uri="{C3380CC4-5D6E-409C-BE32-E72D297353CC}">
                  <c16:uniqueId val="{00000017-341D-47C4-8E93-F3E0D3D89395}"/>
                </c:ext>
              </c:extLst>
            </c:dLbl>
            <c:dLbl>
              <c:idx val="21"/>
              <c:delete val="1"/>
              <c:extLst>
                <c:ext xmlns:c15="http://schemas.microsoft.com/office/drawing/2012/chart" uri="{CE6537A1-D6FC-4f65-9D91-7224C49458BB}"/>
                <c:ext xmlns:c16="http://schemas.microsoft.com/office/drawing/2014/chart" uri="{C3380CC4-5D6E-409C-BE32-E72D297353CC}">
                  <c16:uniqueId val="{00000018-341D-47C4-8E93-F3E0D3D89395}"/>
                </c:ext>
              </c:extLst>
            </c:dLbl>
            <c:dLbl>
              <c:idx val="22"/>
              <c:delete val="1"/>
              <c:extLst>
                <c:ext xmlns:c15="http://schemas.microsoft.com/office/drawing/2012/chart" uri="{CE6537A1-D6FC-4f65-9D91-7224C49458BB}"/>
                <c:ext xmlns:c16="http://schemas.microsoft.com/office/drawing/2014/chart" uri="{C3380CC4-5D6E-409C-BE32-E72D297353CC}">
                  <c16:uniqueId val="{00000019-341D-47C4-8E93-F3E0D3D89395}"/>
                </c:ext>
              </c:extLst>
            </c:dLbl>
            <c:dLbl>
              <c:idx val="23"/>
              <c:delete val="1"/>
              <c:extLst>
                <c:ext xmlns:c15="http://schemas.microsoft.com/office/drawing/2012/chart" uri="{CE6537A1-D6FC-4f65-9D91-7224C49458BB}"/>
                <c:ext xmlns:c16="http://schemas.microsoft.com/office/drawing/2014/chart" uri="{C3380CC4-5D6E-409C-BE32-E72D297353CC}">
                  <c16:uniqueId val="{0000001A-341D-47C4-8E93-F3E0D3D89395}"/>
                </c:ext>
              </c:extLst>
            </c:dLbl>
            <c:dLbl>
              <c:idx val="24"/>
              <c:delete val="1"/>
              <c:extLst>
                <c:ext xmlns:c15="http://schemas.microsoft.com/office/drawing/2012/chart" uri="{CE6537A1-D6FC-4f65-9D91-7224C49458BB}"/>
                <c:ext xmlns:c16="http://schemas.microsoft.com/office/drawing/2014/chart" uri="{C3380CC4-5D6E-409C-BE32-E72D297353CC}">
                  <c16:uniqueId val="{0000001B-341D-47C4-8E93-F3E0D3D89395}"/>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341D-47C4-8E93-F3E0D3D89395}"/>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Erfurt, Stadt (16051)</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110751</v>
      </c>
      <c r="F11" s="238">
        <v>111231</v>
      </c>
      <c r="G11" s="238">
        <v>111544</v>
      </c>
      <c r="H11" s="238">
        <v>108960</v>
      </c>
      <c r="I11" s="265">
        <v>108823</v>
      </c>
      <c r="J11" s="263">
        <v>1928</v>
      </c>
      <c r="K11" s="266">
        <v>1.7716842946803526</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16.947928235410966</v>
      </c>
      <c r="E13" s="115">
        <v>18770</v>
      </c>
      <c r="F13" s="114">
        <v>18998</v>
      </c>
      <c r="G13" s="114">
        <v>18991</v>
      </c>
      <c r="H13" s="114">
        <v>18139</v>
      </c>
      <c r="I13" s="140">
        <v>17858</v>
      </c>
      <c r="J13" s="115">
        <v>912</v>
      </c>
      <c r="K13" s="116">
        <v>5.1069548661664239</v>
      </c>
    </row>
    <row r="14" spans="1:255" ht="14.1" customHeight="1" x14ac:dyDescent="0.2">
      <c r="A14" s="306" t="s">
        <v>230</v>
      </c>
      <c r="B14" s="307"/>
      <c r="C14" s="308"/>
      <c r="D14" s="113">
        <v>55.945318778160015</v>
      </c>
      <c r="E14" s="115">
        <v>61960</v>
      </c>
      <c r="F14" s="114">
        <v>62275</v>
      </c>
      <c r="G14" s="114">
        <v>62660</v>
      </c>
      <c r="H14" s="114">
        <v>61211</v>
      </c>
      <c r="I14" s="140">
        <v>61387</v>
      </c>
      <c r="J14" s="115">
        <v>573</v>
      </c>
      <c r="K14" s="116">
        <v>0.9334223858471663</v>
      </c>
    </row>
    <row r="15" spans="1:255" ht="14.1" customHeight="1" x14ac:dyDescent="0.2">
      <c r="A15" s="306" t="s">
        <v>231</v>
      </c>
      <c r="B15" s="307"/>
      <c r="C15" s="308"/>
      <c r="D15" s="113">
        <v>13.62425621439084</v>
      </c>
      <c r="E15" s="115">
        <v>15089</v>
      </c>
      <c r="F15" s="114">
        <v>15086</v>
      </c>
      <c r="G15" s="114">
        <v>15074</v>
      </c>
      <c r="H15" s="114">
        <v>15025</v>
      </c>
      <c r="I15" s="140">
        <v>14995</v>
      </c>
      <c r="J15" s="115">
        <v>94</v>
      </c>
      <c r="K15" s="116">
        <v>0.62687562520840279</v>
      </c>
    </row>
    <row r="16" spans="1:255" ht="14.1" customHeight="1" x14ac:dyDescent="0.2">
      <c r="A16" s="306" t="s">
        <v>232</v>
      </c>
      <c r="B16" s="307"/>
      <c r="C16" s="308"/>
      <c r="D16" s="113">
        <v>13.294688084080505</v>
      </c>
      <c r="E16" s="115">
        <v>14724</v>
      </c>
      <c r="F16" s="114">
        <v>14649</v>
      </c>
      <c r="G16" s="114">
        <v>14599</v>
      </c>
      <c r="H16" s="114">
        <v>14375</v>
      </c>
      <c r="I16" s="140">
        <v>14372</v>
      </c>
      <c r="J16" s="115">
        <v>352</v>
      </c>
      <c r="K16" s="116">
        <v>2.449206790982466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0.34311202607651398</v>
      </c>
      <c r="E18" s="115">
        <v>380</v>
      </c>
      <c r="F18" s="114">
        <v>388</v>
      </c>
      <c r="G18" s="114">
        <v>428</v>
      </c>
      <c r="H18" s="114">
        <v>428</v>
      </c>
      <c r="I18" s="140">
        <v>388</v>
      </c>
      <c r="J18" s="115">
        <v>-8</v>
      </c>
      <c r="K18" s="116">
        <v>-2.0618556701030926</v>
      </c>
    </row>
    <row r="19" spans="1:255" ht="14.1" customHeight="1" x14ac:dyDescent="0.2">
      <c r="A19" s="306" t="s">
        <v>235</v>
      </c>
      <c r="B19" s="307" t="s">
        <v>236</v>
      </c>
      <c r="C19" s="308"/>
      <c r="D19" s="113">
        <v>0.12640969381766304</v>
      </c>
      <c r="E19" s="115">
        <v>140</v>
      </c>
      <c r="F19" s="114">
        <v>123</v>
      </c>
      <c r="G19" s="114">
        <v>161</v>
      </c>
      <c r="H19" s="114">
        <v>171</v>
      </c>
      <c r="I19" s="140">
        <v>133</v>
      </c>
      <c r="J19" s="115">
        <v>7</v>
      </c>
      <c r="K19" s="116">
        <v>5.2631578947368425</v>
      </c>
    </row>
    <row r="20" spans="1:255" ht="14.1" customHeight="1" x14ac:dyDescent="0.2">
      <c r="A20" s="306">
        <v>12</v>
      </c>
      <c r="B20" s="307" t="s">
        <v>237</v>
      </c>
      <c r="C20" s="308"/>
      <c r="D20" s="113">
        <v>0.87312981372628684</v>
      </c>
      <c r="E20" s="115">
        <v>967</v>
      </c>
      <c r="F20" s="114">
        <v>955</v>
      </c>
      <c r="G20" s="114">
        <v>987</v>
      </c>
      <c r="H20" s="114">
        <v>989</v>
      </c>
      <c r="I20" s="140">
        <v>942</v>
      </c>
      <c r="J20" s="115">
        <v>25</v>
      </c>
      <c r="K20" s="116">
        <v>2.6539278131634818</v>
      </c>
    </row>
    <row r="21" spans="1:255" ht="14.1" customHeight="1" x14ac:dyDescent="0.2">
      <c r="A21" s="306">
        <v>21</v>
      </c>
      <c r="B21" s="307" t="s">
        <v>238</v>
      </c>
      <c r="C21" s="308"/>
      <c r="D21" s="113">
        <v>0.31331545539092198</v>
      </c>
      <c r="E21" s="115">
        <v>347</v>
      </c>
      <c r="F21" s="114">
        <v>323</v>
      </c>
      <c r="G21" s="114">
        <v>345</v>
      </c>
      <c r="H21" s="114">
        <v>333</v>
      </c>
      <c r="I21" s="140">
        <v>335</v>
      </c>
      <c r="J21" s="115">
        <v>12</v>
      </c>
      <c r="K21" s="116">
        <v>3.5820895522388061</v>
      </c>
    </row>
    <row r="22" spans="1:255" ht="14.1" customHeight="1" x14ac:dyDescent="0.2">
      <c r="A22" s="306">
        <v>22</v>
      </c>
      <c r="B22" s="307" t="s">
        <v>239</v>
      </c>
      <c r="C22" s="308"/>
      <c r="D22" s="113">
        <v>0.46952171989417701</v>
      </c>
      <c r="E22" s="115">
        <v>520</v>
      </c>
      <c r="F22" s="114">
        <v>499</v>
      </c>
      <c r="G22" s="114">
        <v>521</v>
      </c>
      <c r="H22" s="114">
        <v>537</v>
      </c>
      <c r="I22" s="140">
        <v>527</v>
      </c>
      <c r="J22" s="115">
        <v>-7</v>
      </c>
      <c r="K22" s="116">
        <v>-1.3282732447817838</v>
      </c>
    </row>
    <row r="23" spans="1:255" ht="14.1" customHeight="1" x14ac:dyDescent="0.2">
      <c r="A23" s="306">
        <v>23</v>
      </c>
      <c r="B23" s="307" t="s">
        <v>240</v>
      </c>
      <c r="C23" s="308"/>
      <c r="D23" s="113">
        <v>0.58148459156124999</v>
      </c>
      <c r="E23" s="115">
        <v>644</v>
      </c>
      <c r="F23" s="114">
        <v>640</v>
      </c>
      <c r="G23" s="114">
        <v>652</v>
      </c>
      <c r="H23" s="114">
        <v>660</v>
      </c>
      <c r="I23" s="140">
        <v>656</v>
      </c>
      <c r="J23" s="115">
        <v>-12</v>
      </c>
      <c r="K23" s="116">
        <v>-1.8292682926829269</v>
      </c>
    </row>
    <row r="24" spans="1:255" ht="14.1" customHeight="1" x14ac:dyDescent="0.2">
      <c r="A24" s="306">
        <v>24</v>
      </c>
      <c r="B24" s="307" t="s">
        <v>241</v>
      </c>
      <c r="C24" s="308"/>
      <c r="D24" s="113">
        <v>1.7877942411355203</v>
      </c>
      <c r="E24" s="115">
        <v>1980</v>
      </c>
      <c r="F24" s="114">
        <v>1982</v>
      </c>
      <c r="G24" s="114">
        <v>2106</v>
      </c>
      <c r="H24" s="114">
        <v>2077</v>
      </c>
      <c r="I24" s="140">
        <v>1986</v>
      </c>
      <c r="J24" s="115">
        <v>-6</v>
      </c>
      <c r="K24" s="116">
        <v>-0.30211480362537763</v>
      </c>
    </row>
    <row r="25" spans="1:255" ht="14.1" customHeight="1" x14ac:dyDescent="0.2">
      <c r="A25" s="306">
        <v>25</v>
      </c>
      <c r="B25" s="307" t="s">
        <v>242</v>
      </c>
      <c r="C25" s="308"/>
      <c r="D25" s="113">
        <v>3.6911630594757607</v>
      </c>
      <c r="E25" s="115">
        <v>4088</v>
      </c>
      <c r="F25" s="114">
        <v>3929</v>
      </c>
      <c r="G25" s="114">
        <v>4043</v>
      </c>
      <c r="H25" s="114">
        <v>4019</v>
      </c>
      <c r="I25" s="140">
        <v>4080</v>
      </c>
      <c r="J25" s="115">
        <v>8</v>
      </c>
      <c r="K25" s="116">
        <v>0.19607843137254902</v>
      </c>
    </row>
    <row r="26" spans="1:255" ht="14.1" customHeight="1" x14ac:dyDescent="0.2">
      <c r="A26" s="306">
        <v>26</v>
      </c>
      <c r="B26" s="307" t="s">
        <v>243</v>
      </c>
      <c r="C26" s="308"/>
      <c r="D26" s="113">
        <v>3.6424050347175196</v>
      </c>
      <c r="E26" s="115">
        <v>4034</v>
      </c>
      <c r="F26" s="114">
        <v>4103</v>
      </c>
      <c r="G26" s="114">
        <v>4136</v>
      </c>
      <c r="H26" s="114">
        <v>4010</v>
      </c>
      <c r="I26" s="140">
        <v>4065</v>
      </c>
      <c r="J26" s="115">
        <v>-31</v>
      </c>
      <c r="K26" s="116">
        <v>-0.76260762607626076</v>
      </c>
    </row>
    <row r="27" spans="1:255" ht="14.1" customHeight="1" x14ac:dyDescent="0.2">
      <c r="A27" s="306">
        <v>27</v>
      </c>
      <c r="B27" s="307" t="s">
        <v>244</v>
      </c>
      <c r="C27" s="308"/>
      <c r="D27" s="113">
        <v>1.8157849590522885</v>
      </c>
      <c r="E27" s="115">
        <v>2011</v>
      </c>
      <c r="F27" s="114">
        <v>1991</v>
      </c>
      <c r="G27" s="114">
        <v>2003</v>
      </c>
      <c r="H27" s="114">
        <v>1990</v>
      </c>
      <c r="I27" s="140">
        <v>2011</v>
      </c>
      <c r="J27" s="115">
        <v>0</v>
      </c>
      <c r="K27" s="116">
        <v>0</v>
      </c>
    </row>
    <row r="28" spans="1:255" ht="14.1" customHeight="1" x14ac:dyDescent="0.2">
      <c r="A28" s="306">
        <v>28</v>
      </c>
      <c r="B28" s="307" t="s">
        <v>245</v>
      </c>
      <c r="C28" s="308"/>
      <c r="D28" s="113">
        <v>0.14898285342796003</v>
      </c>
      <c r="E28" s="115">
        <v>165</v>
      </c>
      <c r="F28" s="114">
        <v>167</v>
      </c>
      <c r="G28" s="114">
        <v>172</v>
      </c>
      <c r="H28" s="114">
        <v>167</v>
      </c>
      <c r="I28" s="140">
        <v>168</v>
      </c>
      <c r="J28" s="115">
        <v>-3</v>
      </c>
      <c r="K28" s="116">
        <v>-1.7857142857142858</v>
      </c>
    </row>
    <row r="29" spans="1:255" ht="14.1" customHeight="1" x14ac:dyDescent="0.2">
      <c r="A29" s="306">
        <v>29</v>
      </c>
      <c r="B29" s="307" t="s">
        <v>246</v>
      </c>
      <c r="C29" s="308"/>
      <c r="D29" s="113">
        <v>2.207655009887044</v>
      </c>
      <c r="E29" s="115">
        <v>2445</v>
      </c>
      <c r="F29" s="114">
        <v>2470</v>
      </c>
      <c r="G29" s="114">
        <v>2525</v>
      </c>
      <c r="H29" s="114">
        <v>2456</v>
      </c>
      <c r="I29" s="140">
        <v>2478</v>
      </c>
      <c r="J29" s="115">
        <v>-33</v>
      </c>
      <c r="K29" s="116">
        <v>-1.3317191283292977</v>
      </c>
    </row>
    <row r="30" spans="1:255" ht="14.1" customHeight="1" x14ac:dyDescent="0.2">
      <c r="A30" s="306" t="s">
        <v>247</v>
      </c>
      <c r="B30" s="307" t="s">
        <v>248</v>
      </c>
      <c r="C30" s="308"/>
      <c r="D30" s="113">
        <v>0.6022518984027232</v>
      </c>
      <c r="E30" s="115">
        <v>667</v>
      </c>
      <c r="F30" s="114">
        <v>672</v>
      </c>
      <c r="G30" s="114">
        <v>704</v>
      </c>
      <c r="H30" s="114">
        <v>648</v>
      </c>
      <c r="I30" s="140">
        <v>680</v>
      </c>
      <c r="J30" s="115">
        <v>-13</v>
      </c>
      <c r="K30" s="116">
        <v>-1.911764705882353</v>
      </c>
    </row>
    <row r="31" spans="1:255" ht="14.1" customHeight="1" x14ac:dyDescent="0.2">
      <c r="A31" s="306" t="s">
        <v>249</v>
      </c>
      <c r="B31" s="307" t="s">
        <v>250</v>
      </c>
      <c r="C31" s="308"/>
      <c r="D31" s="113">
        <v>1.5864416574116713</v>
      </c>
      <c r="E31" s="115">
        <v>1757</v>
      </c>
      <c r="F31" s="114">
        <v>1776</v>
      </c>
      <c r="G31" s="114">
        <v>1798</v>
      </c>
      <c r="H31" s="114">
        <v>1782</v>
      </c>
      <c r="I31" s="140">
        <v>1772</v>
      </c>
      <c r="J31" s="115">
        <v>-15</v>
      </c>
      <c r="K31" s="116">
        <v>-0.84650112866817151</v>
      </c>
    </row>
    <row r="32" spans="1:255" ht="14.1" customHeight="1" x14ac:dyDescent="0.2">
      <c r="A32" s="306">
        <v>31</v>
      </c>
      <c r="B32" s="307" t="s">
        <v>251</v>
      </c>
      <c r="C32" s="308"/>
      <c r="D32" s="113">
        <v>1.1620662567380882</v>
      </c>
      <c r="E32" s="115">
        <v>1287</v>
      </c>
      <c r="F32" s="114">
        <v>1272</v>
      </c>
      <c r="G32" s="114">
        <v>1261</v>
      </c>
      <c r="H32" s="114">
        <v>1274</v>
      </c>
      <c r="I32" s="140">
        <v>1285</v>
      </c>
      <c r="J32" s="115">
        <v>2</v>
      </c>
      <c r="K32" s="116">
        <v>0.1556420233463035</v>
      </c>
    </row>
    <row r="33" spans="1:11" ht="14.1" customHeight="1" x14ac:dyDescent="0.2">
      <c r="A33" s="306">
        <v>32</v>
      </c>
      <c r="B33" s="307" t="s">
        <v>252</v>
      </c>
      <c r="C33" s="308"/>
      <c r="D33" s="113">
        <v>1.3751568834592915</v>
      </c>
      <c r="E33" s="115">
        <v>1523</v>
      </c>
      <c r="F33" s="114">
        <v>1490</v>
      </c>
      <c r="G33" s="114">
        <v>1611</v>
      </c>
      <c r="H33" s="114">
        <v>1565</v>
      </c>
      <c r="I33" s="140">
        <v>1506</v>
      </c>
      <c r="J33" s="115">
        <v>17</v>
      </c>
      <c r="K33" s="116">
        <v>1.1288180610889775</v>
      </c>
    </row>
    <row r="34" spans="1:11" ht="14.1" customHeight="1" x14ac:dyDescent="0.2">
      <c r="A34" s="306">
        <v>33</v>
      </c>
      <c r="B34" s="307" t="s">
        <v>253</v>
      </c>
      <c r="C34" s="308"/>
      <c r="D34" s="113">
        <v>0.57064947494830742</v>
      </c>
      <c r="E34" s="115">
        <v>632</v>
      </c>
      <c r="F34" s="114">
        <v>636</v>
      </c>
      <c r="G34" s="114">
        <v>677</v>
      </c>
      <c r="H34" s="114">
        <v>648</v>
      </c>
      <c r="I34" s="140">
        <v>630</v>
      </c>
      <c r="J34" s="115">
        <v>2</v>
      </c>
      <c r="K34" s="116">
        <v>0.31746031746031744</v>
      </c>
    </row>
    <row r="35" spans="1:11" ht="14.1" customHeight="1" x14ac:dyDescent="0.2">
      <c r="A35" s="306">
        <v>34</v>
      </c>
      <c r="B35" s="307" t="s">
        <v>254</v>
      </c>
      <c r="C35" s="308"/>
      <c r="D35" s="113">
        <v>2.4035900353044215</v>
      </c>
      <c r="E35" s="115">
        <v>2662</v>
      </c>
      <c r="F35" s="114">
        <v>2635</v>
      </c>
      <c r="G35" s="114">
        <v>2681</v>
      </c>
      <c r="H35" s="114">
        <v>2658</v>
      </c>
      <c r="I35" s="140">
        <v>2590</v>
      </c>
      <c r="J35" s="115">
        <v>72</v>
      </c>
      <c r="K35" s="116">
        <v>2.7799227799227801</v>
      </c>
    </row>
    <row r="36" spans="1:11" ht="14.1" customHeight="1" x14ac:dyDescent="0.2">
      <c r="A36" s="306">
        <v>41</v>
      </c>
      <c r="B36" s="307" t="s">
        <v>255</v>
      </c>
      <c r="C36" s="308"/>
      <c r="D36" s="113">
        <v>0.33950032053886647</v>
      </c>
      <c r="E36" s="115">
        <v>376</v>
      </c>
      <c r="F36" s="114">
        <v>371</v>
      </c>
      <c r="G36" s="114">
        <v>366</v>
      </c>
      <c r="H36" s="114">
        <v>354</v>
      </c>
      <c r="I36" s="140">
        <v>359</v>
      </c>
      <c r="J36" s="115">
        <v>17</v>
      </c>
      <c r="K36" s="116">
        <v>4.7353760445682456</v>
      </c>
    </row>
    <row r="37" spans="1:11" ht="14.1" customHeight="1" x14ac:dyDescent="0.2">
      <c r="A37" s="306">
        <v>42</v>
      </c>
      <c r="B37" s="307" t="s">
        <v>256</v>
      </c>
      <c r="C37" s="308"/>
      <c r="D37" s="113" t="s">
        <v>513</v>
      </c>
      <c r="E37" s="115" t="s">
        <v>513</v>
      </c>
      <c r="F37" s="114" t="s">
        <v>513</v>
      </c>
      <c r="G37" s="114">
        <v>106</v>
      </c>
      <c r="H37" s="114">
        <v>101</v>
      </c>
      <c r="I37" s="140">
        <v>98</v>
      </c>
      <c r="J37" s="115" t="s">
        <v>513</v>
      </c>
      <c r="K37" s="116" t="s">
        <v>513</v>
      </c>
    </row>
    <row r="38" spans="1:11" ht="14.1" customHeight="1" x14ac:dyDescent="0.2">
      <c r="A38" s="306">
        <v>43</v>
      </c>
      <c r="B38" s="307" t="s">
        <v>257</v>
      </c>
      <c r="C38" s="308"/>
      <c r="D38" s="113">
        <v>3.0627262959250934</v>
      </c>
      <c r="E38" s="115">
        <v>3392</v>
      </c>
      <c r="F38" s="114">
        <v>3353</v>
      </c>
      <c r="G38" s="114">
        <v>3260</v>
      </c>
      <c r="H38" s="114">
        <v>3265</v>
      </c>
      <c r="I38" s="140">
        <v>3224</v>
      </c>
      <c r="J38" s="115">
        <v>168</v>
      </c>
      <c r="K38" s="116">
        <v>5.2109181141439205</v>
      </c>
    </row>
    <row r="39" spans="1:11" ht="14.1" customHeight="1" x14ac:dyDescent="0.2">
      <c r="A39" s="306">
        <v>51</v>
      </c>
      <c r="B39" s="307" t="s">
        <v>258</v>
      </c>
      <c r="C39" s="308"/>
      <c r="D39" s="113">
        <v>10.124513548410398</v>
      </c>
      <c r="E39" s="115">
        <v>11213</v>
      </c>
      <c r="F39" s="114">
        <v>11581</v>
      </c>
      <c r="G39" s="114">
        <v>11429</v>
      </c>
      <c r="H39" s="114">
        <v>11032</v>
      </c>
      <c r="I39" s="140">
        <v>11186</v>
      </c>
      <c r="J39" s="115">
        <v>27</v>
      </c>
      <c r="K39" s="116">
        <v>0.24137314500268192</v>
      </c>
    </row>
    <row r="40" spans="1:11" ht="14.1" customHeight="1" x14ac:dyDescent="0.2">
      <c r="A40" s="306" t="s">
        <v>259</v>
      </c>
      <c r="B40" s="307" t="s">
        <v>260</v>
      </c>
      <c r="C40" s="308"/>
      <c r="D40" s="113">
        <v>8.9055629294543621</v>
      </c>
      <c r="E40" s="115">
        <v>9863</v>
      </c>
      <c r="F40" s="114">
        <v>10227</v>
      </c>
      <c r="G40" s="114">
        <v>10063</v>
      </c>
      <c r="H40" s="114">
        <v>9707</v>
      </c>
      <c r="I40" s="140">
        <v>9834</v>
      </c>
      <c r="J40" s="115">
        <v>29</v>
      </c>
      <c r="K40" s="116">
        <v>0.29489526133821437</v>
      </c>
    </row>
    <row r="41" spans="1:11" ht="14.1" customHeight="1" x14ac:dyDescent="0.2">
      <c r="A41" s="306"/>
      <c r="B41" s="307" t="s">
        <v>261</v>
      </c>
      <c r="C41" s="308"/>
      <c r="D41" s="113">
        <v>7.5927079665194901</v>
      </c>
      <c r="E41" s="115">
        <v>8409</v>
      </c>
      <c r="F41" s="114">
        <v>8801</v>
      </c>
      <c r="G41" s="114">
        <v>8670</v>
      </c>
      <c r="H41" s="114">
        <v>8380</v>
      </c>
      <c r="I41" s="140">
        <v>8482</v>
      </c>
      <c r="J41" s="115">
        <v>-73</v>
      </c>
      <c r="K41" s="116">
        <v>-0.86064607403914173</v>
      </c>
    </row>
    <row r="42" spans="1:11" ht="14.1" customHeight="1" x14ac:dyDescent="0.2">
      <c r="A42" s="306">
        <v>52</v>
      </c>
      <c r="B42" s="307" t="s">
        <v>262</v>
      </c>
      <c r="C42" s="308"/>
      <c r="D42" s="113">
        <v>3.1783008731298139</v>
      </c>
      <c r="E42" s="115">
        <v>3520</v>
      </c>
      <c r="F42" s="114">
        <v>3502</v>
      </c>
      <c r="G42" s="114">
        <v>3427</v>
      </c>
      <c r="H42" s="114">
        <v>3357</v>
      </c>
      <c r="I42" s="140">
        <v>3354</v>
      </c>
      <c r="J42" s="115">
        <v>166</v>
      </c>
      <c r="K42" s="116">
        <v>4.9493142516398327</v>
      </c>
    </row>
    <row r="43" spans="1:11" ht="14.1" customHeight="1" x14ac:dyDescent="0.2">
      <c r="A43" s="306" t="s">
        <v>263</v>
      </c>
      <c r="B43" s="307" t="s">
        <v>264</v>
      </c>
      <c r="C43" s="308"/>
      <c r="D43" s="113">
        <v>2.3837256548473604</v>
      </c>
      <c r="E43" s="115">
        <v>2640</v>
      </c>
      <c r="F43" s="114">
        <v>2632</v>
      </c>
      <c r="G43" s="114">
        <v>2544</v>
      </c>
      <c r="H43" s="114">
        <v>2519</v>
      </c>
      <c r="I43" s="140">
        <v>2532</v>
      </c>
      <c r="J43" s="115">
        <v>108</v>
      </c>
      <c r="K43" s="116">
        <v>4.2654028436018958</v>
      </c>
    </row>
    <row r="44" spans="1:11" ht="14.1" customHeight="1" x14ac:dyDescent="0.2">
      <c r="A44" s="306">
        <v>53</v>
      </c>
      <c r="B44" s="307" t="s">
        <v>265</v>
      </c>
      <c r="C44" s="308"/>
      <c r="D44" s="113">
        <v>1.9656707388646604</v>
      </c>
      <c r="E44" s="115">
        <v>2177</v>
      </c>
      <c r="F44" s="114">
        <v>2143</v>
      </c>
      <c r="G44" s="114">
        <v>2155</v>
      </c>
      <c r="H44" s="114">
        <v>2094</v>
      </c>
      <c r="I44" s="140">
        <v>2043</v>
      </c>
      <c r="J44" s="115">
        <v>134</v>
      </c>
      <c r="K44" s="116">
        <v>6.5589818893783649</v>
      </c>
    </row>
    <row r="45" spans="1:11" ht="14.1" customHeight="1" x14ac:dyDescent="0.2">
      <c r="A45" s="306" t="s">
        <v>266</v>
      </c>
      <c r="B45" s="307" t="s">
        <v>267</v>
      </c>
      <c r="C45" s="308"/>
      <c r="D45" s="113">
        <v>1.9096893030311239</v>
      </c>
      <c r="E45" s="115">
        <v>2115</v>
      </c>
      <c r="F45" s="114">
        <v>2084</v>
      </c>
      <c r="G45" s="114">
        <v>2089</v>
      </c>
      <c r="H45" s="114">
        <v>2031</v>
      </c>
      <c r="I45" s="140">
        <v>1982</v>
      </c>
      <c r="J45" s="115">
        <v>133</v>
      </c>
      <c r="K45" s="116">
        <v>6.7103935418768916</v>
      </c>
    </row>
    <row r="46" spans="1:11" ht="14.1" customHeight="1" x14ac:dyDescent="0.2">
      <c r="A46" s="306">
        <v>54</v>
      </c>
      <c r="B46" s="307" t="s">
        <v>268</v>
      </c>
      <c r="C46" s="308"/>
      <c r="D46" s="113">
        <v>2.6329333369450389</v>
      </c>
      <c r="E46" s="115">
        <v>2916</v>
      </c>
      <c r="F46" s="114">
        <v>2908</v>
      </c>
      <c r="G46" s="114">
        <v>2904</v>
      </c>
      <c r="H46" s="114">
        <v>2858</v>
      </c>
      <c r="I46" s="140">
        <v>2823</v>
      </c>
      <c r="J46" s="115">
        <v>93</v>
      </c>
      <c r="K46" s="116">
        <v>3.2943676939426143</v>
      </c>
    </row>
    <row r="47" spans="1:11" ht="14.1" customHeight="1" x14ac:dyDescent="0.2">
      <c r="A47" s="306">
        <v>61</v>
      </c>
      <c r="B47" s="307" t="s">
        <v>269</v>
      </c>
      <c r="C47" s="308"/>
      <c r="D47" s="113">
        <v>2.3584437160838276</v>
      </c>
      <c r="E47" s="115">
        <v>2612</v>
      </c>
      <c r="F47" s="114">
        <v>2613</v>
      </c>
      <c r="G47" s="114">
        <v>2626</v>
      </c>
      <c r="H47" s="114">
        <v>2567</v>
      </c>
      <c r="I47" s="140">
        <v>2573</v>
      </c>
      <c r="J47" s="115">
        <v>39</v>
      </c>
      <c r="K47" s="116">
        <v>1.5157403808783521</v>
      </c>
    </row>
    <row r="48" spans="1:11" ht="14.1" customHeight="1" x14ac:dyDescent="0.2">
      <c r="A48" s="306">
        <v>62</v>
      </c>
      <c r="B48" s="307" t="s">
        <v>270</v>
      </c>
      <c r="C48" s="308"/>
      <c r="D48" s="113">
        <v>5.7534469214724924</v>
      </c>
      <c r="E48" s="115">
        <v>6372</v>
      </c>
      <c r="F48" s="114">
        <v>6493</v>
      </c>
      <c r="G48" s="114">
        <v>6492</v>
      </c>
      <c r="H48" s="114">
        <v>6434</v>
      </c>
      <c r="I48" s="140">
        <v>6367</v>
      </c>
      <c r="J48" s="115">
        <v>5</v>
      </c>
      <c r="K48" s="116">
        <v>7.8529919899481701E-2</v>
      </c>
    </row>
    <row r="49" spans="1:11" ht="14.1" customHeight="1" x14ac:dyDescent="0.2">
      <c r="A49" s="306">
        <v>63</v>
      </c>
      <c r="B49" s="307" t="s">
        <v>271</v>
      </c>
      <c r="C49" s="308"/>
      <c r="D49" s="113">
        <v>2.2094608626558676</v>
      </c>
      <c r="E49" s="115">
        <v>2447</v>
      </c>
      <c r="F49" s="114">
        <v>2506</v>
      </c>
      <c r="G49" s="114">
        <v>2514</v>
      </c>
      <c r="H49" s="114">
        <v>2510</v>
      </c>
      <c r="I49" s="140">
        <v>2495</v>
      </c>
      <c r="J49" s="115">
        <v>-48</v>
      </c>
      <c r="K49" s="116">
        <v>-1.9238476953907815</v>
      </c>
    </row>
    <row r="50" spans="1:11" ht="14.1" customHeight="1" x14ac:dyDescent="0.2">
      <c r="A50" s="306" t="s">
        <v>272</v>
      </c>
      <c r="B50" s="307" t="s">
        <v>273</v>
      </c>
      <c r="C50" s="308"/>
      <c r="D50" s="113">
        <v>0.4315988117488781</v>
      </c>
      <c r="E50" s="115">
        <v>478</v>
      </c>
      <c r="F50" s="114">
        <v>476</v>
      </c>
      <c r="G50" s="114">
        <v>472</v>
      </c>
      <c r="H50" s="114">
        <v>470</v>
      </c>
      <c r="I50" s="140">
        <v>476</v>
      </c>
      <c r="J50" s="115">
        <v>2</v>
      </c>
      <c r="K50" s="116">
        <v>0.42016806722689076</v>
      </c>
    </row>
    <row r="51" spans="1:11" ht="14.1" customHeight="1" x14ac:dyDescent="0.2">
      <c r="A51" s="306" t="s">
        <v>274</v>
      </c>
      <c r="B51" s="307" t="s">
        <v>275</v>
      </c>
      <c r="C51" s="308"/>
      <c r="D51" s="113">
        <v>1.408565159682531</v>
      </c>
      <c r="E51" s="115">
        <v>1560</v>
      </c>
      <c r="F51" s="114">
        <v>1596</v>
      </c>
      <c r="G51" s="114">
        <v>1598</v>
      </c>
      <c r="H51" s="114">
        <v>1603</v>
      </c>
      <c r="I51" s="140">
        <v>1580</v>
      </c>
      <c r="J51" s="115">
        <v>-20</v>
      </c>
      <c r="K51" s="116">
        <v>-1.2658227848101267</v>
      </c>
    </row>
    <row r="52" spans="1:11" ht="14.1" customHeight="1" x14ac:dyDescent="0.2">
      <c r="A52" s="306">
        <v>71</v>
      </c>
      <c r="B52" s="307" t="s">
        <v>276</v>
      </c>
      <c r="C52" s="308"/>
      <c r="D52" s="113">
        <v>13.290173452158445</v>
      </c>
      <c r="E52" s="115">
        <v>14719</v>
      </c>
      <c r="F52" s="114">
        <v>14872</v>
      </c>
      <c r="G52" s="114">
        <v>14922</v>
      </c>
      <c r="H52" s="114">
        <v>14821</v>
      </c>
      <c r="I52" s="140">
        <v>14898</v>
      </c>
      <c r="J52" s="115">
        <v>-179</v>
      </c>
      <c r="K52" s="116">
        <v>-1.2015035575244999</v>
      </c>
    </row>
    <row r="53" spans="1:11" ht="14.1" customHeight="1" x14ac:dyDescent="0.2">
      <c r="A53" s="306" t="s">
        <v>277</v>
      </c>
      <c r="B53" s="307" t="s">
        <v>278</v>
      </c>
      <c r="C53" s="308"/>
      <c r="D53" s="113">
        <v>5.6875332954104252</v>
      </c>
      <c r="E53" s="115">
        <v>6299</v>
      </c>
      <c r="F53" s="114">
        <v>6369</v>
      </c>
      <c r="G53" s="114">
        <v>6374</v>
      </c>
      <c r="H53" s="114">
        <v>6300</v>
      </c>
      <c r="I53" s="140">
        <v>6332</v>
      </c>
      <c r="J53" s="115">
        <v>-33</v>
      </c>
      <c r="K53" s="116">
        <v>-0.52116234996841437</v>
      </c>
    </row>
    <row r="54" spans="1:11" ht="14.1" customHeight="1" x14ac:dyDescent="0.2">
      <c r="A54" s="306" t="s">
        <v>279</v>
      </c>
      <c r="B54" s="307" t="s">
        <v>280</v>
      </c>
      <c r="C54" s="308"/>
      <c r="D54" s="113">
        <v>6.1408023403851884</v>
      </c>
      <c r="E54" s="115">
        <v>6801</v>
      </c>
      <c r="F54" s="114">
        <v>6894</v>
      </c>
      <c r="G54" s="114">
        <v>6939</v>
      </c>
      <c r="H54" s="114">
        <v>6871</v>
      </c>
      <c r="I54" s="140">
        <v>6922</v>
      </c>
      <c r="J54" s="115">
        <v>-121</v>
      </c>
      <c r="K54" s="116">
        <v>-1.7480496966194741</v>
      </c>
    </row>
    <row r="55" spans="1:11" ht="14.1" customHeight="1" x14ac:dyDescent="0.2">
      <c r="A55" s="306">
        <v>72</v>
      </c>
      <c r="B55" s="307" t="s">
        <v>281</v>
      </c>
      <c r="C55" s="308"/>
      <c r="D55" s="113">
        <v>3.8338254282128377</v>
      </c>
      <c r="E55" s="115">
        <v>4246</v>
      </c>
      <c r="F55" s="114">
        <v>4238</v>
      </c>
      <c r="G55" s="114">
        <v>4238</v>
      </c>
      <c r="H55" s="114">
        <v>4153</v>
      </c>
      <c r="I55" s="140">
        <v>4226</v>
      </c>
      <c r="J55" s="115">
        <v>20</v>
      </c>
      <c r="K55" s="116">
        <v>0.47326076668244205</v>
      </c>
    </row>
    <row r="56" spans="1:11" ht="14.1" customHeight="1" x14ac:dyDescent="0.2">
      <c r="A56" s="306" t="s">
        <v>282</v>
      </c>
      <c r="B56" s="307" t="s">
        <v>283</v>
      </c>
      <c r="C56" s="308"/>
      <c r="D56" s="113">
        <v>1.997273162319076</v>
      </c>
      <c r="E56" s="115">
        <v>2212</v>
      </c>
      <c r="F56" s="114">
        <v>2234</v>
      </c>
      <c r="G56" s="114">
        <v>2233</v>
      </c>
      <c r="H56" s="114">
        <v>2175</v>
      </c>
      <c r="I56" s="140">
        <v>2211</v>
      </c>
      <c r="J56" s="115">
        <v>1</v>
      </c>
      <c r="K56" s="116">
        <v>4.5228403437358664E-2</v>
      </c>
    </row>
    <row r="57" spans="1:11" ht="14.1" customHeight="1" x14ac:dyDescent="0.2">
      <c r="A57" s="306" t="s">
        <v>284</v>
      </c>
      <c r="B57" s="307" t="s">
        <v>285</v>
      </c>
      <c r="C57" s="308"/>
      <c r="D57" s="113">
        <v>1.2686115700986897</v>
      </c>
      <c r="E57" s="115">
        <v>1405</v>
      </c>
      <c r="F57" s="114">
        <v>1384</v>
      </c>
      <c r="G57" s="114">
        <v>1379</v>
      </c>
      <c r="H57" s="114">
        <v>1375</v>
      </c>
      <c r="I57" s="140">
        <v>1393</v>
      </c>
      <c r="J57" s="115">
        <v>12</v>
      </c>
      <c r="K57" s="116">
        <v>0.86145010768126351</v>
      </c>
    </row>
    <row r="58" spans="1:11" ht="14.1" customHeight="1" x14ac:dyDescent="0.2">
      <c r="A58" s="306">
        <v>73</v>
      </c>
      <c r="B58" s="307" t="s">
        <v>286</v>
      </c>
      <c r="C58" s="308"/>
      <c r="D58" s="113">
        <v>5.1385540536880026</v>
      </c>
      <c r="E58" s="115">
        <v>5691</v>
      </c>
      <c r="F58" s="114">
        <v>5785</v>
      </c>
      <c r="G58" s="114">
        <v>5790</v>
      </c>
      <c r="H58" s="114">
        <v>5718</v>
      </c>
      <c r="I58" s="140">
        <v>5784</v>
      </c>
      <c r="J58" s="115">
        <v>-93</v>
      </c>
      <c r="K58" s="116">
        <v>-1.607883817427386</v>
      </c>
    </row>
    <row r="59" spans="1:11" ht="14.1" customHeight="1" x14ac:dyDescent="0.2">
      <c r="A59" s="306" t="s">
        <v>287</v>
      </c>
      <c r="B59" s="307" t="s">
        <v>288</v>
      </c>
      <c r="C59" s="308"/>
      <c r="D59" s="113">
        <v>4.2184720679722982</v>
      </c>
      <c r="E59" s="115">
        <v>4672</v>
      </c>
      <c r="F59" s="114">
        <v>4756</v>
      </c>
      <c r="G59" s="114">
        <v>4769</v>
      </c>
      <c r="H59" s="114">
        <v>4721</v>
      </c>
      <c r="I59" s="140">
        <v>4751</v>
      </c>
      <c r="J59" s="115">
        <v>-79</v>
      </c>
      <c r="K59" s="116">
        <v>-1.6628078299305409</v>
      </c>
    </row>
    <row r="60" spans="1:11" ht="14.1" customHeight="1" x14ac:dyDescent="0.2">
      <c r="A60" s="306">
        <v>81</v>
      </c>
      <c r="B60" s="307" t="s">
        <v>289</v>
      </c>
      <c r="C60" s="308"/>
      <c r="D60" s="113">
        <v>7.5583967639118379</v>
      </c>
      <c r="E60" s="115">
        <v>8371</v>
      </c>
      <c r="F60" s="114">
        <v>8402</v>
      </c>
      <c r="G60" s="114">
        <v>8339</v>
      </c>
      <c r="H60" s="114">
        <v>7845</v>
      </c>
      <c r="I60" s="140">
        <v>7869</v>
      </c>
      <c r="J60" s="115">
        <v>502</v>
      </c>
      <c r="K60" s="116">
        <v>6.3794637183886138</v>
      </c>
    </row>
    <row r="61" spans="1:11" ht="14.1" customHeight="1" x14ac:dyDescent="0.2">
      <c r="A61" s="306" t="s">
        <v>290</v>
      </c>
      <c r="B61" s="307" t="s">
        <v>291</v>
      </c>
      <c r="C61" s="308"/>
      <c r="D61" s="113">
        <v>1.5747036144143167</v>
      </c>
      <c r="E61" s="115">
        <v>1744</v>
      </c>
      <c r="F61" s="114">
        <v>1716</v>
      </c>
      <c r="G61" s="114">
        <v>1714</v>
      </c>
      <c r="H61" s="114">
        <v>1651</v>
      </c>
      <c r="I61" s="140">
        <v>1663</v>
      </c>
      <c r="J61" s="115">
        <v>81</v>
      </c>
      <c r="K61" s="116">
        <v>4.8707155742633796</v>
      </c>
    </row>
    <row r="62" spans="1:11" ht="14.1" customHeight="1" x14ac:dyDescent="0.2">
      <c r="A62" s="306" t="s">
        <v>292</v>
      </c>
      <c r="B62" s="307" t="s">
        <v>293</v>
      </c>
      <c r="C62" s="308"/>
      <c r="D62" s="113">
        <v>3.609899684878692</v>
      </c>
      <c r="E62" s="115">
        <v>3998</v>
      </c>
      <c r="F62" s="114">
        <v>4074</v>
      </c>
      <c r="G62" s="114">
        <v>4029</v>
      </c>
      <c r="H62" s="114">
        <v>3669</v>
      </c>
      <c r="I62" s="140">
        <v>3665</v>
      </c>
      <c r="J62" s="115">
        <v>333</v>
      </c>
      <c r="K62" s="116">
        <v>9.0859481582537516</v>
      </c>
    </row>
    <row r="63" spans="1:11" ht="14.1" customHeight="1" x14ac:dyDescent="0.2">
      <c r="A63" s="306"/>
      <c r="B63" s="307" t="s">
        <v>294</v>
      </c>
      <c r="C63" s="308"/>
      <c r="D63" s="113">
        <v>3.1566306399039288</v>
      </c>
      <c r="E63" s="115">
        <v>3496</v>
      </c>
      <c r="F63" s="114">
        <v>3591</v>
      </c>
      <c r="G63" s="114">
        <v>3549</v>
      </c>
      <c r="H63" s="114">
        <v>3229</v>
      </c>
      <c r="I63" s="140">
        <v>3219</v>
      </c>
      <c r="J63" s="115">
        <v>277</v>
      </c>
      <c r="K63" s="116">
        <v>8.6051568810189494</v>
      </c>
    </row>
    <row r="64" spans="1:11" ht="14.1" customHeight="1" x14ac:dyDescent="0.2">
      <c r="A64" s="306" t="s">
        <v>295</v>
      </c>
      <c r="B64" s="307" t="s">
        <v>296</v>
      </c>
      <c r="C64" s="308"/>
      <c r="D64" s="113">
        <v>0.85507128603804927</v>
      </c>
      <c r="E64" s="115">
        <v>947</v>
      </c>
      <c r="F64" s="114">
        <v>932</v>
      </c>
      <c r="G64" s="114">
        <v>921</v>
      </c>
      <c r="H64" s="114">
        <v>919</v>
      </c>
      <c r="I64" s="140">
        <v>921</v>
      </c>
      <c r="J64" s="115">
        <v>26</v>
      </c>
      <c r="K64" s="116">
        <v>2.8230184581976112</v>
      </c>
    </row>
    <row r="65" spans="1:11" ht="14.1" customHeight="1" x14ac:dyDescent="0.2">
      <c r="A65" s="306" t="s">
        <v>297</v>
      </c>
      <c r="B65" s="307" t="s">
        <v>298</v>
      </c>
      <c r="C65" s="308"/>
      <c r="D65" s="113">
        <v>0.66365089254273102</v>
      </c>
      <c r="E65" s="115">
        <v>735</v>
      </c>
      <c r="F65" s="114">
        <v>740</v>
      </c>
      <c r="G65" s="114">
        <v>729</v>
      </c>
      <c r="H65" s="114">
        <v>689</v>
      </c>
      <c r="I65" s="140">
        <v>696</v>
      </c>
      <c r="J65" s="115">
        <v>39</v>
      </c>
      <c r="K65" s="116">
        <v>5.6034482758620694</v>
      </c>
    </row>
    <row r="66" spans="1:11" ht="14.1" customHeight="1" x14ac:dyDescent="0.2">
      <c r="A66" s="306">
        <v>82</v>
      </c>
      <c r="B66" s="307" t="s">
        <v>299</v>
      </c>
      <c r="C66" s="308"/>
      <c r="D66" s="113">
        <v>3.8157669005246002</v>
      </c>
      <c r="E66" s="115">
        <v>4226</v>
      </c>
      <c r="F66" s="114">
        <v>4228</v>
      </c>
      <c r="G66" s="114">
        <v>4193</v>
      </c>
      <c r="H66" s="114">
        <v>3677</v>
      </c>
      <c r="I66" s="140">
        <v>3643</v>
      </c>
      <c r="J66" s="115">
        <v>583</v>
      </c>
      <c r="K66" s="116">
        <v>16.003293988471039</v>
      </c>
    </row>
    <row r="67" spans="1:11" ht="14.1" customHeight="1" x14ac:dyDescent="0.2">
      <c r="A67" s="306" t="s">
        <v>300</v>
      </c>
      <c r="B67" s="307" t="s">
        <v>301</v>
      </c>
      <c r="C67" s="308"/>
      <c r="D67" s="113">
        <v>2.7476049877653477</v>
      </c>
      <c r="E67" s="115">
        <v>3043</v>
      </c>
      <c r="F67" s="114">
        <v>3034</v>
      </c>
      <c r="G67" s="114">
        <v>2998</v>
      </c>
      <c r="H67" s="114">
        <v>2491</v>
      </c>
      <c r="I67" s="140">
        <v>2456</v>
      </c>
      <c r="J67" s="115">
        <v>587</v>
      </c>
      <c r="K67" s="116">
        <v>23.900651465798045</v>
      </c>
    </row>
    <row r="68" spans="1:11" ht="14.1" customHeight="1" x14ac:dyDescent="0.2">
      <c r="A68" s="306" t="s">
        <v>302</v>
      </c>
      <c r="B68" s="307" t="s">
        <v>303</v>
      </c>
      <c r="C68" s="308"/>
      <c r="D68" s="113">
        <v>0.56523191664183614</v>
      </c>
      <c r="E68" s="115">
        <v>626</v>
      </c>
      <c r="F68" s="114">
        <v>634</v>
      </c>
      <c r="G68" s="114">
        <v>641</v>
      </c>
      <c r="H68" s="114">
        <v>639</v>
      </c>
      <c r="I68" s="140">
        <v>635</v>
      </c>
      <c r="J68" s="115">
        <v>-9</v>
      </c>
      <c r="K68" s="116">
        <v>-1.4173228346456692</v>
      </c>
    </row>
    <row r="69" spans="1:11" ht="14.1" customHeight="1" x14ac:dyDescent="0.2">
      <c r="A69" s="306">
        <v>83</v>
      </c>
      <c r="B69" s="307" t="s">
        <v>304</v>
      </c>
      <c r="C69" s="308"/>
      <c r="D69" s="113">
        <v>6.173307690224016</v>
      </c>
      <c r="E69" s="115">
        <v>6837</v>
      </c>
      <c r="F69" s="114">
        <v>6696</v>
      </c>
      <c r="G69" s="114">
        <v>6599</v>
      </c>
      <c r="H69" s="114">
        <v>6426</v>
      </c>
      <c r="I69" s="140">
        <v>6333</v>
      </c>
      <c r="J69" s="115">
        <v>504</v>
      </c>
      <c r="K69" s="116">
        <v>7.9583135954523918</v>
      </c>
    </row>
    <row r="70" spans="1:11" ht="14.1" customHeight="1" x14ac:dyDescent="0.2">
      <c r="A70" s="306" t="s">
        <v>305</v>
      </c>
      <c r="B70" s="307" t="s">
        <v>306</v>
      </c>
      <c r="C70" s="308"/>
      <c r="D70" s="113">
        <v>5.4717338895359857</v>
      </c>
      <c r="E70" s="115">
        <v>6060</v>
      </c>
      <c r="F70" s="114">
        <v>5934</v>
      </c>
      <c r="G70" s="114">
        <v>5854</v>
      </c>
      <c r="H70" s="114">
        <v>5667</v>
      </c>
      <c r="I70" s="140">
        <v>5586</v>
      </c>
      <c r="J70" s="115">
        <v>474</v>
      </c>
      <c r="K70" s="116">
        <v>8.4854994629430713</v>
      </c>
    </row>
    <row r="71" spans="1:11" ht="14.1" customHeight="1" x14ac:dyDescent="0.2">
      <c r="A71" s="306"/>
      <c r="B71" s="307" t="s">
        <v>307</v>
      </c>
      <c r="C71" s="308"/>
      <c r="D71" s="113">
        <v>3.3191573890980668</v>
      </c>
      <c r="E71" s="115">
        <v>3676</v>
      </c>
      <c r="F71" s="114">
        <v>3543</v>
      </c>
      <c r="G71" s="114">
        <v>3485</v>
      </c>
      <c r="H71" s="114">
        <v>3337</v>
      </c>
      <c r="I71" s="140">
        <v>3298</v>
      </c>
      <c r="J71" s="115">
        <v>378</v>
      </c>
      <c r="K71" s="116">
        <v>11.461491813220134</v>
      </c>
    </row>
    <row r="72" spans="1:11" ht="14.1" customHeight="1" x14ac:dyDescent="0.2">
      <c r="A72" s="306">
        <v>84</v>
      </c>
      <c r="B72" s="307" t="s">
        <v>308</v>
      </c>
      <c r="C72" s="308"/>
      <c r="D72" s="113">
        <v>2.2871125317152892</v>
      </c>
      <c r="E72" s="115">
        <v>2533</v>
      </c>
      <c r="F72" s="114">
        <v>2507</v>
      </c>
      <c r="G72" s="114">
        <v>2511</v>
      </c>
      <c r="H72" s="114">
        <v>2479</v>
      </c>
      <c r="I72" s="140">
        <v>2453</v>
      </c>
      <c r="J72" s="115">
        <v>80</v>
      </c>
      <c r="K72" s="116">
        <v>3.2613126783530371</v>
      </c>
    </row>
    <row r="73" spans="1:11" ht="14.1" customHeight="1" x14ac:dyDescent="0.2">
      <c r="A73" s="306" t="s">
        <v>309</v>
      </c>
      <c r="B73" s="307" t="s">
        <v>310</v>
      </c>
      <c r="C73" s="308"/>
      <c r="D73" s="113">
        <v>0.76206986844362579</v>
      </c>
      <c r="E73" s="115">
        <v>844</v>
      </c>
      <c r="F73" s="114">
        <v>816</v>
      </c>
      <c r="G73" s="114">
        <v>848</v>
      </c>
      <c r="H73" s="114">
        <v>823</v>
      </c>
      <c r="I73" s="140">
        <v>830</v>
      </c>
      <c r="J73" s="115">
        <v>14</v>
      </c>
      <c r="K73" s="116">
        <v>1.6867469879518073</v>
      </c>
    </row>
    <row r="74" spans="1:11" ht="14.1" customHeight="1" x14ac:dyDescent="0.2">
      <c r="A74" s="306" t="s">
        <v>311</v>
      </c>
      <c r="B74" s="307" t="s">
        <v>312</v>
      </c>
      <c r="C74" s="308"/>
      <c r="D74" s="113">
        <v>0.50563877527065215</v>
      </c>
      <c r="E74" s="115">
        <v>560</v>
      </c>
      <c r="F74" s="114">
        <v>564</v>
      </c>
      <c r="G74" s="114">
        <v>553</v>
      </c>
      <c r="H74" s="114">
        <v>545</v>
      </c>
      <c r="I74" s="140">
        <v>541</v>
      </c>
      <c r="J74" s="115">
        <v>19</v>
      </c>
      <c r="K74" s="116">
        <v>3.512014787430684</v>
      </c>
    </row>
    <row r="75" spans="1:11" ht="14.1" customHeight="1" x14ac:dyDescent="0.2">
      <c r="A75" s="306" t="s">
        <v>313</v>
      </c>
      <c r="B75" s="307" t="s">
        <v>314</v>
      </c>
      <c r="C75" s="308"/>
      <c r="D75" s="113">
        <v>0.44785148666829194</v>
      </c>
      <c r="E75" s="115">
        <v>496</v>
      </c>
      <c r="F75" s="114">
        <v>502</v>
      </c>
      <c r="G75" s="114">
        <v>484</v>
      </c>
      <c r="H75" s="114">
        <v>503</v>
      </c>
      <c r="I75" s="140">
        <v>485</v>
      </c>
      <c r="J75" s="115">
        <v>11</v>
      </c>
      <c r="K75" s="116">
        <v>2.268041237113402</v>
      </c>
    </row>
    <row r="76" spans="1:11" ht="14.1" customHeight="1" x14ac:dyDescent="0.2">
      <c r="A76" s="306">
        <v>91</v>
      </c>
      <c r="B76" s="307" t="s">
        <v>315</v>
      </c>
      <c r="C76" s="308"/>
      <c r="D76" s="113">
        <v>0.32685935115710019</v>
      </c>
      <c r="E76" s="115">
        <v>362</v>
      </c>
      <c r="F76" s="114">
        <v>362</v>
      </c>
      <c r="G76" s="114">
        <v>362</v>
      </c>
      <c r="H76" s="114">
        <v>350</v>
      </c>
      <c r="I76" s="140">
        <v>346</v>
      </c>
      <c r="J76" s="115">
        <v>16</v>
      </c>
      <c r="K76" s="116">
        <v>4.6242774566473992</v>
      </c>
    </row>
    <row r="77" spans="1:11" ht="14.1" customHeight="1" x14ac:dyDescent="0.2">
      <c r="A77" s="306">
        <v>92</v>
      </c>
      <c r="B77" s="307" t="s">
        <v>316</v>
      </c>
      <c r="C77" s="308"/>
      <c r="D77" s="113">
        <v>3.5503065435075079</v>
      </c>
      <c r="E77" s="115">
        <v>3932</v>
      </c>
      <c r="F77" s="114">
        <v>4017</v>
      </c>
      <c r="G77" s="114">
        <v>4037</v>
      </c>
      <c r="H77" s="114">
        <v>4031</v>
      </c>
      <c r="I77" s="140">
        <v>4053</v>
      </c>
      <c r="J77" s="115">
        <v>-121</v>
      </c>
      <c r="K77" s="116">
        <v>-2.9854428818159389</v>
      </c>
    </row>
    <row r="78" spans="1:11" ht="14.1" customHeight="1" x14ac:dyDescent="0.2">
      <c r="A78" s="306">
        <v>93</v>
      </c>
      <c r="B78" s="307" t="s">
        <v>317</v>
      </c>
      <c r="C78" s="308"/>
      <c r="D78" s="113">
        <v>0.11286579805148486</v>
      </c>
      <c r="E78" s="115">
        <v>125</v>
      </c>
      <c r="F78" s="114">
        <v>136</v>
      </c>
      <c r="G78" s="114">
        <v>142</v>
      </c>
      <c r="H78" s="114">
        <v>139</v>
      </c>
      <c r="I78" s="140">
        <v>138</v>
      </c>
      <c r="J78" s="115">
        <v>-13</v>
      </c>
      <c r="K78" s="116">
        <v>-9.420289855072463</v>
      </c>
    </row>
    <row r="79" spans="1:11" ht="14.1" customHeight="1" x14ac:dyDescent="0.2">
      <c r="A79" s="306">
        <v>94</v>
      </c>
      <c r="B79" s="307" t="s">
        <v>318</v>
      </c>
      <c r="C79" s="308"/>
      <c r="D79" s="113">
        <v>0.61128116224684204</v>
      </c>
      <c r="E79" s="115">
        <v>677</v>
      </c>
      <c r="F79" s="114">
        <v>701</v>
      </c>
      <c r="G79" s="114">
        <v>761</v>
      </c>
      <c r="H79" s="114">
        <v>725</v>
      </c>
      <c r="I79" s="140">
        <v>696</v>
      </c>
      <c r="J79" s="115">
        <v>-19</v>
      </c>
      <c r="K79" s="116">
        <v>-2.7298850574712645</v>
      </c>
    </row>
    <row r="80" spans="1:11" ht="14.1" customHeight="1" x14ac:dyDescent="0.2">
      <c r="A80" s="306" t="s">
        <v>319</v>
      </c>
      <c r="B80" s="307" t="s">
        <v>320</v>
      </c>
      <c r="C80" s="308"/>
      <c r="D80" s="113" t="s">
        <v>513</v>
      </c>
      <c r="E80" s="115" t="s">
        <v>513</v>
      </c>
      <c r="F80" s="114" t="s">
        <v>513</v>
      </c>
      <c r="G80" s="114">
        <v>3</v>
      </c>
      <c r="H80" s="114">
        <v>3</v>
      </c>
      <c r="I80" s="140">
        <v>4</v>
      </c>
      <c r="J80" s="115" t="s">
        <v>513</v>
      </c>
      <c r="K80" s="116" t="s">
        <v>513</v>
      </c>
    </row>
    <row r="81" spans="1:11" ht="14.1" customHeight="1" x14ac:dyDescent="0.2">
      <c r="A81" s="310" t="s">
        <v>321</v>
      </c>
      <c r="B81" s="311" t="s">
        <v>224</v>
      </c>
      <c r="C81" s="312"/>
      <c r="D81" s="125">
        <v>0.18780868795767081</v>
      </c>
      <c r="E81" s="143">
        <v>208</v>
      </c>
      <c r="F81" s="144">
        <v>223</v>
      </c>
      <c r="G81" s="144">
        <v>220</v>
      </c>
      <c r="H81" s="144">
        <v>210</v>
      </c>
      <c r="I81" s="145">
        <v>211</v>
      </c>
      <c r="J81" s="143">
        <v>-3</v>
      </c>
      <c r="K81" s="146">
        <v>-1.4218009478672986</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14685</v>
      </c>
      <c r="E12" s="114">
        <v>15555</v>
      </c>
      <c r="F12" s="114">
        <v>15129</v>
      </c>
      <c r="G12" s="114">
        <v>15236</v>
      </c>
      <c r="H12" s="140">
        <v>14946</v>
      </c>
      <c r="I12" s="115">
        <v>-261</v>
      </c>
      <c r="J12" s="116">
        <v>-1.7462866318747492</v>
      </c>
      <c r="K12"/>
      <c r="L12"/>
      <c r="M12"/>
      <c r="N12"/>
      <c r="O12"/>
      <c r="P12"/>
    </row>
    <row r="13" spans="1:16" s="110" customFormat="1" ht="14.45" customHeight="1" x14ac:dyDescent="0.2">
      <c r="A13" s="120" t="s">
        <v>105</v>
      </c>
      <c r="B13" s="119" t="s">
        <v>106</v>
      </c>
      <c r="C13" s="113">
        <v>45.03915560095335</v>
      </c>
      <c r="D13" s="115">
        <v>6614</v>
      </c>
      <c r="E13" s="114">
        <v>6921</v>
      </c>
      <c r="F13" s="114">
        <v>6838</v>
      </c>
      <c r="G13" s="114">
        <v>6879</v>
      </c>
      <c r="H13" s="140">
        <v>6757</v>
      </c>
      <c r="I13" s="115">
        <v>-143</v>
      </c>
      <c r="J13" s="116">
        <v>-2.1163238123427557</v>
      </c>
      <c r="K13"/>
      <c r="L13"/>
      <c r="M13"/>
      <c r="N13"/>
      <c r="O13"/>
      <c r="P13"/>
    </row>
    <row r="14" spans="1:16" s="110" customFormat="1" ht="14.45" customHeight="1" x14ac:dyDescent="0.2">
      <c r="A14" s="120"/>
      <c r="B14" s="119" t="s">
        <v>107</v>
      </c>
      <c r="C14" s="113">
        <v>54.96084439904665</v>
      </c>
      <c r="D14" s="115">
        <v>8071</v>
      </c>
      <c r="E14" s="114">
        <v>8634</v>
      </c>
      <c r="F14" s="114">
        <v>8291</v>
      </c>
      <c r="G14" s="114">
        <v>8357</v>
      </c>
      <c r="H14" s="140">
        <v>8189</v>
      </c>
      <c r="I14" s="115">
        <v>-118</v>
      </c>
      <c r="J14" s="116">
        <v>-1.4409573818537063</v>
      </c>
      <c r="K14"/>
      <c r="L14"/>
      <c r="M14"/>
      <c r="N14"/>
      <c r="O14"/>
      <c r="P14"/>
    </row>
    <row r="15" spans="1:16" s="110" customFormat="1" ht="14.45" customHeight="1" x14ac:dyDescent="0.2">
      <c r="A15" s="118" t="s">
        <v>105</v>
      </c>
      <c r="B15" s="121" t="s">
        <v>108</v>
      </c>
      <c r="C15" s="113">
        <v>20.660537963908752</v>
      </c>
      <c r="D15" s="115">
        <v>3034</v>
      </c>
      <c r="E15" s="114">
        <v>3384</v>
      </c>
      <c r="F15" s="114">
        <v>3100</v>
      </c>
      <c r="G15" s="114">
        <v>3271</v>
      </c>
      <c r="H15" s="140">
        <v>3048</v>
      </c>
      <c r="I15" s="115">
        <v>-14</v>
      </c>
      <c r="J15" s="116">
        <v>-0.45931758530183725</v>
      </c>
      <c r="K15"/>
      <c r="L15"/>
      <c r="M15"/>
      <c r="N15"/>
      <c r="O15"/>
      <c r="P15"/>
    </row>
    <row r="16" spans="1:16" s="110" customFormat="1" ht="14.45" customHeight="1" x14ac:dyDescent="0.2">
      <c r="A16" s="118"/>
      <c r="B16" s="121" t="s">
        <v>109</v>
      </c>
      <c r="C16" s="113">
        <v>41.647940074906366</v>
      </c>
      <c r="D16" s="115">
        <v>6116</v>
      </c>
      <c r="E16" s="114">
        <v>6457</v>
      </c>
      <c r="F16" s="114">
        <v>6374</v>
      </c>
      <c r="G16" s="114">
        <v>6351</v>
      </c>
      <c r="H16" s="140">
        <v>6316</v>
      </c>
      <c r="I16" s="115">
        <v>-200</v>
      </c>
      <c r="J16" s="116">
        <v>-3.1665611146295123</v>
      </c>
      <c r="K16"/>
      <c r="L16"/>
      <c r="M16"/>
      <c r="N16"/>
      <c r="O16"/>
      <c r="P16"/>
    </row>
    <row r="17" spans="1:16" s="110" customFormat="1" ht="14.45" customHeight="1" x14ac:dyDescent="0.2">
      <c r="A17" s="118"/>
      <c r="B17" s="121" t="s">
        <v>110</v>
      </c>
      <c r="C17" s="113">
        <v>16.881171263193735</v>
      </c>
      <c r="D17" s="115">
        <v>2479</v>
      </c>
      <c r="E17" s="114">
        <v>2550</v>
      </c>
      <c r="F17" s="114">
        <v>2566</v>
      </c>
      <c r="G17" s="114">
        <v>2604</v>
      </c>
      <c r="H17" s="140">
        <v>2644</v>
      </c>
      <c r="I17" s="115">
        <v>-165</v>
      </c>
      <c r="J17" s="116">
        <v>-6.2405446293494702</v>
      </c>
      <c r="K17"/>
      <c r="L17"/>
      <c r="M17"/>
      <c r="N17"/>
      <c r="O17"/>
      <c r="P17"/>
    </row>
    <row r="18" spans="1:16" s="110" customFormat="1" ht="14.45" customHeight="1" x14ac:dyDescent="0.2">
      <c r="A18" s="120"/>
      <c r="B18" s="121" t="s">
        <v>111</v>
      </c>
      <c r="C18" s="113">
        <v>20.810350697991147</v>
      </c>
      <c r="D18" s="115">
        <v>3056</v>
      </c>
      <c r="E18" s="114">
        <v>3164</v>
      </c>
      <c r="F18" s="114">
        <v>3089</v>
      </c>
      <c r="G18" s="114">
        <v>3010</v>
      </c>
      <c r="H18" s="140">
        <v>2938</v>
      </c>
      <c r="I18" s="115">
        <v>118</v>
      </c>
      <c r="J18" s="116">
        <v>4.0163376446562289</v>
      </c>
      <c r="K18"/>
      <c r="L18"/>
      <c r="M18"/>
      <c r="N18"/>
      <c r="O18"/>
      <c r="P18"/>
    </row>
    <row r="19" spans="1:16" s="110" customFormat="1" ht="14.45" customHeight="1" x14ac:dyDescent="0.2">
      <c r="A19" s="120"/>
      <c r="B19" s="121" t="s">
        <v>112</v>
      </c>
      <c r="C19" s="113">
        <v>2.254000680966973</v>
      </c>
      <c r="D19" s="115">
        <v>331</v>
      </c>
      <c r="E19" s="114">
        <v>353</v>
      </c>
      <c r="F19" s="114">
        <v>370</v>
      </c>
      <c r="G19" s="114">
        <v>318</v>
      </c>
      <c r="H19" s="140">
        <v>312</v>
      </c>
      <c r="I19" s="115">
        <v>19</v>
      </c>
      <c r="J19" s="116">
        <v>6.0897435897435894</v>
      </c>
      <c r="K19"/>
      <c r="L19"/>
      <c r="M19"/>
      <c r="N19"/>
      <c r="O19"/>
      <c r="P19"/>
    </row>
    <row r="20" spans="1:16" s="110" customFormat="1" ht="14.45" customHeight="1" x14ac:dyDescent="0.2">
      <c r="A20" s="120" t="s">
        <v>113</v>
      </c>
      <c r="B20" s="119" t="s">
        <v>116</v>
      </c>
      <c r="C20" s="113">
        <v>92.393598910452837</v>
      </c>
      <c r="D20" s="115">
        <v>13568</v>
      </c>
      <c r="E20" s="114">
        <v>14363</v>
      </c>
      <c r="F20" s="114">
        <v>14009</v>
      </c>
      <c r="G20" s="114">
        <v>14113</v>
      </c>
      <c r="H20" s="140">
        <v>13853</v>
      </c>
      <c r="I20" s="115">
        <v>-285</v>
      </c>
      <c r="J20" s="116">
        <v>-2.0573161048148414</v>
      </c>
      <c r="K20"/>
      <c r="L20"/>
      <c r="M20"/>
      <c r="N20"/>
      <c r="O20"/>
      <c r="P20"/>
    </row>
    <row r="21" spans="1:16" s="110" customFormat="1" ht="14.45" customHeight="1" x14ac:dyDescent="0.2">
      <c r="A21" s="123"/>
      <c r="B21" s="124" t="s">
        <v>117</v>
      </c>
      <c r="C21" s="125">
        <v>7.5110657133129042</v>
      </c>
      <c r="D21" s="143">
        <v>1103</v>
      </c>
      <c r="E21" s="144">
        <v>1178</v>
      </c>
      <c r="F21" s="144">
        <v>1106</v>
      </c>
      <c r="G21" s="144">
        <v>1105</v>
      </c>
      <c r="H21" s="145">
        <v>1083</v>
      </c>
      <c r="I21" s="143">
        <v>20</v>
      </c>
      <c r="J21" s="146">
        <v>1.8467220683287164</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111411</v>
      </c>
      <c r="E23" s="114">
        <v>117071</v>
      </c>
      <c r="F23" s="114">
        <v>116805</v>
      </c>
      <c r="G23" s="114">
        <v>117838</v>
      </c>
      <c r="H23" s="140">
        <v>115296</v>
      </c>
      <c r="I23" s="115">
        <v>-3885</v>
      </c>
      <c r="J23" s="116">
        <v>-3.3695878434637803</v>
      </c>
      <c r="K23"/>
      <c r="L23"/>
      <c r="M23"/>
      <c r="N23"/>
      <c r="O23"/>
      <c r="P23"/>
    </row>
    <row r="24" spans="1:16" s="110" customFormat="1" ht="14.45" customHeight="1" x14ac:dyDescent="0.2">
      <c r="A24" s="120" t="s">
        <v>105</v>
      </c>
      <c r="B24" s="119" t="s">
        <v>106</v>
      </c>
      <c r="C24" s="113">
        <v>45.095188087352234</v>
      </c>
      <c r="D24" s="115">
        <v>50241</v>
      </c>
      <c r="E24" s="114">
        <v>52278</v>
      </c>
      <c r="F24" s="114">
        <v>52503</v>
      </c>
      <c r="G24" s="114">
        <v>52617</v>
      </c>
      <c r="H24" s="140">
        <v>51548</v>
      </c>
      <c r="I24" s="115">
        <v>-1307</v>
      </c>
      <c r="J24" s="116">
        <v>-2.5355008923721578</v>
      </c>
      <c r="K24"/>
      <c r="L24"/>
      <c r="M24"/>
      <c r="N24"/>
      <c r="O24"/>
      <c r="P24"/>
    </row>
    <row r="25" spans="1:16" s="110" customFormat="1" ht="14.45" customHeight="1" x14ac:dyDescent="0.2">
      <c r="A25" s="120"/>
      <c r="B25" s="119" t="s">
        <v>107</v>
      </c>
      <c r="C25" s="113">
        <v>54.904811912647766</v>
      </c>
      <c r="D25" s="115">
        <v>61170</v>
      </c>
      <c r="E25" s="114">
        <v>64793</v>
      </c>
      <c r="F25" s="114">
        <v>64302</v>
      </c>
      <c r="G25" s="114">
        <v>65221</v>
      </c>
      <c r="H25" s="140">
        <v>63748</v>
      </c>
      <c r="I25" s="115">
        <v>-2578</v>
      </c>
      <c r="J25" s="116">
        <v>-4.0440484407353958</v>
      </c>
      <c r="K25"/>
      <c r="L25"/>
      <c r="M25"/>
      <c r="N25"/>
      <c r="O25"/>
      <c r="P25"/>
    </row>
    <row r="26" spans="1:16" s="110" customFormat="1" ht="14.45" customHeight="1" x14ac:dyDescent="0.2">
      <c r="A26" s="118" t="s">
        <v>105</v>
      </c>
      <c r="B26" s="121" t="s">
        <v>108</v>
      </c>
      <c r="C26" s="113">
        <v>15.112511331915162</v>
      </c>
      <c r="D26" s="115">
        <v>16837</v>
      </c>
      <c r="E26" s="114">
        <v>18181</v>
      </c>
      <c r="F26" s="114">
        <v>17673</v>
      </c>
      <c r="G26" s="114">
        <v>18389</v>
      </c>
      <c r="H26" s="140">
        <v>16666</v>
      </c>
      <c r="I26" s="115">
        <v>171</v>
      </c>
      <c r="J26" s="116">
        <v>1.0260410416416657</v>
      </c>
      <c r="K26"/>
      <c r="L26"/>
      <c r="M26"/>
      <c r="N26"/>
      <c r="O26"/>
      <c r="P26"/>
    </row>
    <row r="27" spans="1:16" s="110" customFormat="1" ht="14.45" customHeight="1" x14ac:dyDescent="0.2">
      <c r="A27" s="118"/>
      <c r="B27" s="121" t="s">
        <v>109</v>
      </c>
      <c r="C27" s="113">
        <v>39.332740932223928</v>
      </c>
      <c r="D27" s="115">
        <v>43821</v>
      </c>
      <c r="E27" s="114">
        <v>46374</v>
      </c>
      <c r="F27" s="114">
        <v>46309</v>
      </c>
      <c r="G27" s="114">
        <v>46615</v>
      </c>
      <c r="H27" s="140">
        <v>46613</v>
      </c>
      <c r="I27" s="115">
        <v>-2792</v>
      </c>
      <c r="J27" s="116">
        <v>-5.9897453500096542</v>
      </c>
      <c r="K27"/>
      <c r="L27"/>
      <c r="M27"/>
      <c r="N27"/>
      <c r="O27"/>
      <c r="P27"/>
    </row>
    <row r="28" spans="1:16" s="110" customFormat="1" ht="14.45" customHeight="1" x14ac:dyDescent="0.2">
      <c r="A28" s="118"/>
      <c r="B28" s="121" t="s">
        <v>110</v>
      </c>
      <c r="C28" s="113">
        <v>21.074220678389029</v>
      </c>
      <c r="D28" s="115">
        <v>23479</v>
      </c>
      <c r="E28" s="114">
        <v>24265</v>
      </c>
      <c r="F28" s="114">
        <v>24655</v>
      </c>
      <c r="G28" s="114">
        <v>25131</v>
      </c>
      <c r="H28" s="140">
        <v>25255</v>
      </c>
      <c r="I28" s="115">
        <v>-1776</v>
      </c>
      <c r="J28" s="116">
        <v>-7.0322708374579292</v>
      </c>
      <c r="K28"/>
      <c r="L28"/>
      <c r="M28"/>
      <c r="N28"/>
      <c r="O28"/>
      <c r="P28"/>
    </row>
    <row r="29" spans="1:16" s="110" customFormat="1" ht="14.45" customHeight="1" x14ac:dyDescent="0.2">
      <c r="A29" s="118"/>
      <c r="B29" s="121" t="s">
        <v>111</v>
      </c>
      <c r="C29" s="113">
        <v>24.480527057471882</v>
      </c>
      <c r="D29" s="115">
        <v>27274</v>
      </c>
      <c r="E29" s="114">
        <v>28251</v>
      </c>
      <c r="F29" s="114">
        <v>28168</v>
      </c>
      <c r="G29" s="114">
        <v>27703</v>
      </c>
      <c r="H29" s="140">
        <v>26762</v>
      </c>
      <c r="I29" s="115">
        <v>512</v>
      </c>
      <c r="J29" s="116">
        <v>1.9131604513862941</v>
      </c>
      <c r="K29"/>
      <c r="L29"/>
      <c r="M29"/>
      <c r="N29"/>
      <c r="O29"/>
      <c r="P29"/>
    </row>
    <row r="30" spans="1:16" s="110" customFormat="1" ht="14.45" customHeight="1" x14ac:dyDescent="0.2">
      <c r="A30" s="120"/>
      <c r="B30" s="121" t="s">
        <v>112</v>
      </c>
      <c r="C30" s="113">
        <v>2.8973799714570374</v>
      </c>
      <c r="D30" s="115">
        <v>3228</v>
      </c>
      <c r="E30" s="114">
        <v>3347</v>
      </c>
      <c r="F30" s="114">
        <v>3435</v>
      </c>
      <c r="G30" s="114">
        <v>3030</v>
      </c>
      <c r="H30" s="140">
        <v>2960</v>
      </c>
      <c r="I30" s="115">
        <v>268</v>
      </c>
      <c r="J30" s="116">
        <v>9.0540540540540544</v>
      </c>
      <c r="K30"/>
      <c r="L30"/>
      <c r="M30"/>
      <c r="N30"/>
      <c r="O30"/>
      <c r="P30"/>
    </row>
    <row r="31" spans="1:16" s="110" customFormat="1" ht="14.45" customHeight="1" x14ac:dyDescent="0.2">
      <c r="A31" s="120" t="s">
        <v>113</v>
      </c>
      <c r="B31" s="119" t="s">
        <v>116</v>
      </c>
      <c r="C31" s="113">
        <v>95.031908877938449</v>
      </c>
      <c r="D31" s="115">
        <v>105876</v>
      </c>
      <c r="E31" s="114">
        <v>111108</v>
      </c>
      <c r="F31" s="114">
        <v>111080</v>
      </c>
      <c r="G31" s="114">
        <v>112094</v>
      </c>
      <c r="H31" s="140">
        <v>109864</v>
      </c>
      <c r="I31" s="115">
        <v>-3988</v>
      </c>
      <c r="J31" s="116">
        <v>-3.6299424743319011</v>
      </c>
      <c r="K31"/>
      <c r="L31"/>
      <c r="M31"/>
      <c r="N31"/>
      <c r="O31"/>
      <c r="P31"/>
    </row>
    <row r="32" spans="1:16" s="110" customFormat="1" ht="14.45" customHeight="1" x14ac:dyDescent="0.2">
      <c r="A32" s="123"/>
      <c r="B32" s="124" t="s">
        <v>117</v>
      </c>
      <c r="C32" s="125">
        <v>4.8792309556506988</v>
      </c>
      <c r="D32" s="143">
        <v>5436</v>
      </c>
      <c r="E32" s="144">
        <v>5866</v>
      </c>
      <c r="F32" s="144">
        <v>5630</v>
      </c>
      <c r="G32" s="144">
        <v>5646</v>
      </c>
      <c r="H32" s="145">
        <v>5344</v>
      </c>
      <c r="I32" s="143">
        <v>92</v>
      </c>
      <c r="J32" s="146">
        <v>1.721556886227545</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12406</v>
      </c>
      <c r="E56" s="114">
        <v>13108</v>
      </c>
      <c r="F56" s="114">
        <v>12803</v>
      </c>
      <c r="G56" s="114">
        <v>12951</v>
      </c>
      <c r="H56" s="140">
        <v>12619</v>
      </c>
      <c r="I56" s="115">
        <v>-213</v>
      </c>
      <c r="J56" s="116">
        <v>-1.6879308978524448</v>
      </c>
      <c r="K56"/>
      <c r="L56"/>
      <c r="M56"/>
      <c r="N56"/>
      <c r="O56"/>
      <c r="P56"/>
    </row>
    <row r="57" spans="1:16" s="110" customFormat="1" ht="14.45" customHeight="1" x14ac:dyDescent="0.2">
      <c r="A57" s="120" t="s">
        <v>105</v>
      </c>
      <c r="B57" s="119" t="s">
        <v>106</v>
      </c>
      <c r="C57" s="113">
        <v>45.147509269708209</v>
      </c>
      <c r="D57" s="115">
        <v>5601</v>
      </c>
      <c r="E57" s="114">
        <v>5820</v>
      </c>
      <c r="F57" s="114">
        <v>5779</v>
      </c>
      <c r="G57" s="114">
        <v>5824</v>
      </c>
      <c r="H57" s="140">
        <v>5662</v>
      </c>
      <c r="I57" s="115">
        <v>-61</v>
      </c>
      <c r="J57" s="116">
        <v>-1.0773578240904274</v>
      </c>
    </row>
    <row r="58" spans="1:16" s="110" customFormat="1" ht="14.45" customHeight="1" x14ac:dyDescent="0.2">
      <c r="A58" s="120"/>
      <c r="B58" s="119" t="s">
        <v>107</v>
      </c>
      <c r="C58" s="113">
        <v>54.852490730291791</v>
      </c>
      <c r="D58" s="115">
        <v>6805</v>
      </c>
      <c r="E58" s="114">
        <v>7288</v>
      </c>
      <c r="F58" s="114">
        <v>7024</v>
      </c>
      <c r="G58" s="114">
        <v>7127</v>
      </c>
      <c r="H58" s="140">
        <v>6957</v>
      </c>
      <c r="I58" s="115">
        <v>-152</v>
      </c>
      <c r="J58" s="116">
        <v>-2.1848497915768292</v>
      </c>
    </row>
    <row r="59" spans="1:16" s="110" customFormat="1" ht="14.45" customHeight="1" x14ac:dyDescent="0.2">
      <c r="A59" s="118" t="s">
        <v>105</v>
      </c>
      <c r="B59" s="121" t="s">
        <v>108</v>
      </c>
      <c r="C59" s="113">
        <v>24.230211188134774</v>
      </c>
      <c r="D59" s="115">
        <v>3006</v>
      </c>
      <c r="E59" s="114">
        <v>3274</v>
      </c>
      <c r="F59" s="114">
        <v>3070</v>
      </c>
      <c r="G59" s="114">
        <v>3227</v>
      </c>
      <c r="H59" s="140">
        <v>3016</v>
      </c>
      <c r="I59" s="115">
        <v>-10</v>
      </c>
      <c r="J59" s="116">
        <v>-0.33156498673740054</v>
      </c>
    </row>
    <row r="60" spans="1:16" s="110" customFormat="1" ht="14.45" customHeight="1" x14ac:dyDescent="0.2">
      <c r="A60" s="118"/>
      <c r="B60" s="121" t="s">
        <v>109</v>
      </c>
      <c r="C60" s="113">
        <v>43.188779622763178</v>
      </c>
      <c r="D60" s="115">
        <v>5358</v>
      </c>
      <c r="E60" s="114">
        <v>5657</v>
      </c>
      <c r="F60" s="114">
        <v>5559</v>
      </c>
      <c r="G60" s="114">
        <v>5568</v>
      </c>
      <c r="H60" s="140">
        <v>5464</v>
      </c>
      <c r="I60" s="115">
        <v>-106</v>
      </c>
      <c r="J60" s="116">
        <v>-1.9399707174231333</v>
      </c>
    </row>
    <row r="61" spans="1:16" s="110" customFormat="1" ht="14.45" customHeight="1" x14ac:dyDescent="0.2">
      <c r="A61" s="118"/>
      <c r="B61" s="121" t="s">
        <v>110</v>
      </c>
      <c r="C61" s="113">
        <v>14.089956472674512</v>
      </c>
      <c r="D61" s="115">
        <v>1748</v>
      </c>
      <c r="E61" s="114">
        <v>1804</v>
      </c>
      <c r="F61" s="114">
        <v>1819</v>
      </c>
      <c r="G61" s="114">
        <v>1859</v>
      </c>
      <c r="H61" s="140">
        <v>1879</v>
      </c>
      <c r="I61" s="115">
        <v>-131</v>
      </c>
      <c r="J61" s="116">
        <v>-6.9717935071846728</v>
      </c>
    </row>
    <row r="62" spans="1:16" s="110" customFormat="1" ht="14.45" customHeight="1" x14ac:dyDescent="0.2">
      <c r="A62" s="120"/>
      <c r="B62" s="121" t="s">
        <v>111</v>
      </c>
      <c r="C62" s="113">
        <v>18.491052716427536</v>
      </c>
      <c r="D62" s="115">
        <v>2294</v>
      </c>
      <c r="E62" s="114">
        <v>2373</v>
      </c>
      <c r="F62" s="114">
        <v>2355</v>
      </c>
      <c r="G62" s="114">
        <v>2297</v>
      </c>
      <c r="H62" s="140">
        <v>2260</v>
      </c>
      <c r="I62" s="115">
        <v>34</v>
      </c>
      <c r="J62" s="116">
        <v>1.5044247787610618</v>
      </c>
    </row>
    <row r="63" spans="1:16" s="110" customFormat="1" ht="14.45" customHeight="1" x14ac:dyDescent="0.2">
      <c r="A63" s="120"/>
      <c r="B63" s="121" t="s">
        <v>112</v>
      </c>
      <c r="C63" s="113">
        <v>1.9103659519587297</v>
      </c>
      <c r="D63" s="115">
        <v>237</v>
      </c>
      <c r="E63" s="114">
        <v>247</v>
      </c>
      <c r="F63" s="114">
        <v>252</v>
      </c>
      <c r="G63" s="114">
        <v>221</v>
      </c>
      <c r="H63" s="140">
        <v>234</v>
      </c>
      <c r="I63" s="115">
        <v>3</v>
      </c>
      <c r="J63" s="116">
        <v>1.2820512820512822</v>
      </c>
    </row>
    <row r="64" spans="1:16" s="110" customFormat="1" ht="14.45" customHeight="1" x14ac:dyDescent="0.2">
      <c r="A64" s="120" t="s">
        <v>113</v>
      </c>
      <c r="B64" s="119" t="s">
        <v>116</v>
      </c>
      <c r="C64" s="113">
        <v>91.947444784781553</v>
      </c>
      <c r="D64" s="115">
        <v>11407</v>
      </c>
      <c r="E64" s="114">
        <v>12029</v>
      </c>
      <c r="F64" s="114">
        <v>11789</v>
      </c>
      <c r="G64" s="114">
        <v>11946</v>
      </c>
      <c r="H64" s="140">
        <v>11671</v>
      </c>
      <c r="I64" s="115">
        <v>-264</v>
      </c>
      <c r="J64" s="116">
        <v>-2.2620169651272386</v>
      </c>
    </row>
    <row r="65" spans="1:10" s="110" customFormat="1" ht="14.45" customHeight="1" x14ac:dyDescent="0.2">
      <c r="A65" s="123"/>
      <c r="B65" s="124" t="s">
        <v>117</v>
      </c>
      <c r="C65" s="125">
        <v>7.9074641302595516</v>
      </c>
      <c r="D65" s="143">
        <v>981</v>
      </c>
      <c r="E65" s="144">
        <v>1064</v>
      </c>
      <c r="F65" s="144">
        <v>1002</v>
      </c>
      <c r="G65" s="144">
        <v>992</v>
      </c>
      <c r="H65" s="145">
        <v>935</v>
      </c>
      <c r="I65" s="143">
        <v>46</v>
      </c>
      <c r="J65" s="146">
        <v>4.9197860962566846</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14685</v>
      </c>
      <c r="G11" s="114">
        <v>15555</v>
      </c>
      <c r="H11" s="114">
        <v>15129</v>
      </c>
      <c r="I11" s="114">
        <v>15236</v>
      </c>
      <c r="J11" s="140">
        <v>14946</v>
      </c>
      <c r="K11" s="114">
        <v>-261</v>
      </c>
      <c r="L11" s="116">
        <v>-1.7462866318747492</v>
      </c>
    </row>
    <row r="12" spans="1:17" s="110" customFormat="1" ht="24" customHeight="1" x14ac:dyDescent="0.2">
      <c r="A12" s="604" t="s">
        <v>185</v>
      </c>
      <c r="B12" s="605"/>
      <c r="C12" s="605"/>
      <c r="D12" s="606"/>
      <c r="E12" s="113">
        <v>45.03915560095335</v>
      </c>
      <c r="F12" s="115">
        <v>6614</v>
      </c>
      <c r="G12" s="114">
        <v>6921</v>
      </c>
      <c r="H12" s="114">
        <v>6838</v>
      </c>
      <c r="I12" s="114">
        <v>6879</v>
      </c>
      <c r="J12" s="140">
        <v>6757</v>
      </c>
      <c r="K12" s="114">
        <v>-143</v>
      </c>
      <c r="L12" s="116">
        <v>-2.1163238123427557</v>
      </c>
    </row>
    <row r="13" spans="1:17" s="110" customFormat="1" ht="15" customHeight="1" x14ac:dyDescent="0.2">
      <c r="A13" s="120"/>
      <c r="B13" s="612" t="s">
        <v>107</v>
      </c>
      <c r="C13" s="612"/>
      <c r="E13" s="113">
        <v>54.96084439904665</v>
      </c>
      <c r="F13" s="115">
        <v>8071</v>
      </c>
      <c r="G13" s="114">
        <v>8634</v>
      </c>
      <c r="H13" s="114">
        <v>8291</v>
      </c>
      <c r="I13" s="114">
        <v>8357</v>
      </c>
      <c r="J13" s="140">
        <v>8189</v>
      </c>
      <c r="K13" s="114">
        <v>-118</v>
      </c>
      <c r="L13" s="116">
        <v>-1.4409573818537063</v>
      </c>
    </row>
    <row r="14" spans="1:17" s="110" customFormat="1" ht="22.5" customHeight="1" x14ac:dyDescent="0.2">
      <c r="A14" s="604" t="s">
        <v>186</v>
      </c>
      <c r="B14" s="605"/>
      <c r="C14" s="605"/>
      <c r="D14" s="606"/>
      <c r="E14" s="113">
        <v>20.660537963908752</v>
      </c>
      <c r="F14" s="115">
        <v>3034</v>
      </c>
      <c r="G14" s="114">
        <v>3384</v>
      </c>
      <c r="H14" s="114">
        <v>3100</v>
      </c>
      <c r="I14" s="114">
        <v>3271</v>
      </c>
      <c r="J14" s="140">
        <v>3048</v>
      </c>
      <c r="K14" s="114">
        <v>-14</v>
      </c>
      <c r="L14" s="116">
        <v>-0.45931758530183725</v>
      </c>
    </row>
    <row r="15" spans="1:17" s="110" customFormat="1" ht="15" customHeight="1" x14ac:dyDescent="0.2">
      <c r="A15" s="120"/>
      <c r="B15" s="119"/>
      <c r="C15" s="258" t="s">
        <v>106</v>
      </c>
      <c r="E15" s="113">
        <v>38.562953197099539</v>
      </c>
      <c r="F15" s="115">
        <v>1170</v>
      </c>
      <c r="G15" s="114">
        <v>1280</v>
      </c>
      <c r="H15" s="114">
        <v>1207</v>
      </c>
      <c r="I15" s="114">
        <v>1277</v>
      </c>
      <c r="J15" s="140">
        <v>1221</v>
      </c>
      <c r="K15" s="114">
        <v>-51</v>
      </c>
      <c r="L15" s="116">
        <v>-4.176904176904177</v>
      </c>
    </row>
    <row r="16" spans="1:17" s="110" customFormat="1" ht="15" customHeight="1" x14ac:dyDescent="0.2">
      <c r="A16" s="120"/>
      <c r="B16" s="119"/>
      <c r="C16" s="258" t="s">
        <v>107</v>
      </c>
      <c r="E16" s="113">
        <v>61.437046802900461</v>
      </c>
      <c r="F16" s="115">
        <v>1864</v>
      </c>
      <c r="G16" s="114">
        <v>2104</v>
      </c>
      <c r="H16" s="114">
        <v>1893</v>
      </c>
      <c r="I16" s="114">
        <v>1994</v>
      </c>
      <c r="J16" s="140">
        <v>1827</v>
      </c>
      <c r="K16" s="114">
        <v>37</v>
      </c>
      <c r="L16" s="116">
        <v>2.0251778872468527</v>
      </c>
    </row>
    <row r="17" spans="1:12" s="110" customFormat="1" ht="15" customHeight="1" x14ac:dyDescent="0.2">
      <c r="A17" s="120"/>
      <c r="B17" s="121" t="s">
        <v>109</v>
      </c>
      <c r="C17" s="258"/>
      <c r="E17" s="113">
        <v>41.647940074906366</v>
      </c>
      <c r="F17" s="115">
        <v>6116</v>
      </c>
      <c r="G17" s="114">
        <v>6457</v>
      </c>
      <c r="H17" s="114">
        <v>6374</v>
      </c>
      <c r="I17" s="114">
        <v>6351</v>
      </c>
      <c r="J17" s="140">
        <v>6316</v>
      </c>
      <c r="K17" s="114">
        <v>-200</v>
      </c>
      <c r="L17" s="116">
        <v>-3.1665611146295123</v>
      </c>
    </row>
    <row r="18" spans="1:12" s="110" customFormat="1" ht="15" customHeight="1" x14ac:dyDescent="0.2">
      <c r="A18" s="120"/>
      <c r="B18" s="119"/>
      <c r="C18" s="258" t="s">
        <v>106</v>
      </c>
      <c r="E18" s="113">
        <v>44.669718770438195</v>
      </c>
      <c r="F18" s="115">
        <v>2732</v>
      </c>
      <c r="G18" s="114">
        <v>2862</v>
      </c>
      <c r="H18" s="114">
        <v>2860</v>
      </c>
      <c r="I18" s="114">
        <v>2832</v>
      </c>
      <c r="J18" s="140">
        <v>2804</v>
      </c>
      <c r="K18" s="114">
        <v>-72</v>
      </c>
      <c r="L18" s="116">
        <v>-2.5677603423680457</v>
      </c>
    </row>
    <row r="19" spans="1:12" s="110" customFormat="1" ht="15" customHeight="1" x14ac:dyDescent="0.2">
      <c r="A19" s="120"/>
      <c r="B19" s="119"/>
      <c r="C19" s="258" t="s">
        <v>107</v>
      </c>
      <c r="E19" s="113">
        <v>55.330281229561805</v>
      </c>
      <c r="F19" s="115">
        <v>3384</v>
      </c>
      <c r="G19" s="114">
        <v>3595</v>
      </c>
      <c r="H19" s="114">
        <v>3514</v>
      </c>
      <c r="I19" s="114">
        <v>3519</v>
      </c>
      <c r="J19" s="140">
        <v>3512</v>
      </c>
      <c r="K19" s="114">
        <v>-128</v>
      </c>
      <c r="L19" s="116">
        <v>-3.6446469248291571</v>
      </c>
    </row>
    <row r="20" spans="1:12" s="110" customFormat="1" ht="15" customHeight="1" x14ac:dyDescent="0.2">
      <c r="A20" s="120"/>
      <c r="B20" s="121" t="s">
        <v>110</v>
      </c>
      <c r="C20" s="258"/>
      <c r="E20" s="113">
        <v>16.881171263193735</v>
      </c>
      <c r="F20" s="115">
        <v>2479</v>
      </c>
      <c r="G20" s="114">
        <v>2550</v>
      </c>
      <c r="H20" s="114">
        <v>2566</v>
      </c>
      <c r="I20" s="114">
        <v>2604</v>
      </c>
      <c r="J20" s="140">
        <v>2644</v>
      </c>
      <c r="K20" s="114">
        <v>-165</v>
      </c>
      <c r="L20" s="116">
        <v>-6.2405446293494702</v>
      </c>
    </row>
    <row r="21" spans="1:12" s="110" customFormat="1" ht="15" customHeight="1" x14ac:dyDescent="0.2">
      <c r="A21" s="120"/>
      <c r="B21" s="119"/>
      <c r="C21" s="258" t="s">
        <v>106</v>
      </c>
      <c r="E21" s="113">
        <v>41.508672851956433</v>
      </c>
      <c r="F21" s="115">
        <v>1029</v>
      </c>
      <c r="G21" s="114">
        <v>1048</v>
      </c>
      <c r="H21" s="114">
        <v>1056</v>
      </c>
      <c r="I21" s="114">
        <v>1093</v>
      </c>
      <c r="J21" s="140">
        <v>1110</v>
      </c>
      <c r="K21" s="114">
        <v>-81</v>
      </c>
      <c r="L21" s="116">
        <v>-7.2972972972972974</v>
      </c>
    </row>
    <row r="22" spans="1:12" s="110" customFormat="1" ht="15" customHeight="1" x14ac:dyDescent="0.2">
      <c r="A22" s="120"/>
      <c r="B22" s="119"/>
      <c r="C22" s="258" t="s">
        <v>107</v>
      </c>
      <c r="E22" s="113">
        <v>58.491327148043567</v>
      </c>
      <c r="F22" s="115">
        <v>1450</v>
      </c>
      <c r="G22" s="114">
        <v>1502</v>
      </c>
      <c r="H22" s="114">
        <v>1510</v>
      </c>
      <c r="I22" s="114">
        <v>1511</v>
      </c>
      <c r="J22" s="140">
        <v>1534</v>
      </c>
      <c r="K22" s="114">
        <v>-84</v>
      </c>
      <c r="L22" s="116">
        <v>-5.475880052151239</v>
      </c>
    </row>
    <row r="23" spans="1:12" s="110" customFormat="1" ht="15" customHeight="1" x14ac:dyDescent="0.2">
      <c r="A23" s="120"/>
      <c r="B23" s="121" t="s">
        <v>111</v>
      </c>
      <c r="C23" s="258"/>
      <c r="E23" s="113">
        <v>20.810350697991147</v>
      </c>
      <c r="F23" s="115">
        <v>3056</v>
      </c>
      <c r="G23" s="114">
        <v>3164</v>
      </c>
      <c r="H23" s="114">
        <v>3089</v>
      </c>
      <c r="I23" s="114">
        <v>3010</v>
      </c>
      <c r="J23" s="140">
        <v>2938</v>
      </c>
      <c r="K23" s="114">
        <v>118</v>
      </c>
      <c r="L23" s="116">
        <v>4.0163376446562289</v>
      </c>
    </row>
    <row r="24" spans="1:12" s="110" customFormat="1" ht="15" customHeight="1" x14ac:dyDescent="0.2">
      <c r="A24" s="120"/>
      <c r="B24" s="119"/>
      <c r="C24" s="258" t="s">
        <v>106</v>
      </c>
      <c r="E24" s="113">
        <v>55.071989528795811</v>
      </c>
      <c r="F24" s="115">
        <v>1683</v>
      </c>
      <c r="G24" s="114">
        <v>1731</v>
      </c>
      <c r="H24" s="114">
        <v>1715</v>
      </c>
      <c r="I24" s="114">
        <v>1677</v>
      </c>
      <c r="J24" s="140">
        <v>1622</v>
      </c>
      <c r="K24" s="114">
        <v>61</v>
      </c>
      <c r="L24" s="116">
        <v>3.7607891491985201</v>
      </c>
    </row>
    <row r="25" spans="1:12" s="110" customFormat="1" ht="15" customHeight="1" x14ac:dyDescent="0.2">
      <c r="A25" s="120"/>
      <c r="B25" s="119"/>
      <c r="C25" s="258" t="s">
        <v>107</v>
      </c>
      <c r="E25" s="113">
        <v>44.928010471204189</v>
      </c>
      <c r="F25" s="115">
        <v>1373</v>
      </c>
      <c r="G25" s="114">
        <v>1433</v>
      </c>
      <c r="H25" s="114">
        <v>1374</v>
      </c>
      <c r="I25" s="114">
        <v>1333</v>
      </c>
      <c r="J25" s="140">
        <v>1316</v>
      </c>
      <c r="K25" s="114">
        <v>57</v>
      </c>
      <c r="L25" s="116">
        <v>4.3313069908814592</v>
      </c>
    </row>
    <row r="26" spans="1:12" s="110" customFormat="1" ht="15" customHeight="1" x14ac:dyDescent="0.2">
      <c r="A26" s="120"/>
      <c r="C26" s="121" t="s">
        <v>187</v>
      </c>
      <c r="D26" s="110" t="s">
        <v>188</v>
      </c>
      <c r="E26" s="113">
        <v>2.254000680966973</v>
      </c>
      <c r="F26" s="115">
        <v>331</v>
      </c>
      <c r="G26" s="114">
        <v>353</v>
      </c>
      <c r="H26" s="114">
        <v>370</v>
      </c>
      <c r="I26" s="114">
        <v>318</v>
      </c>
      <c r="J26" s="140">
        <v>312</v>
      </c>
      <c r="K26" s="114">
        <v>19</v>
      </c>
      <c r="L26" s="116">
        <v>6.0897435897435894</v>
      </c>
    </row>
    <row r="27" spans="1:12" s="110" customFormat="1" ht="15" customHeight="1" x14ac:dyDescent="0.2">
      <c r="A27" s="120"/>
      <c r="B27" s="119"/>
      <c r="D27" s="259" t="s">
        <v>106</v>
      </c>
      <c r="E27" s="113">
        <v>51.057401812688823</v>
      </c>
      <c r="F27" s="115">
        <v>169</v>
      </c>
      <c r="G27" s="114">
        <v>181</v>
      </c>
      <c r="H27" s="114">
        <v>179</v>
      </c>
      <c r="I27" s="114">
        <v>149</v>
      </c>
      <c r="J27" s="140">
        <v>148</v>
      </c>
      <c r="K27" s="114">
        <v>21</v>
      </c>
      <c r="L27" s="116">
        <v>14.189189189189189</v>
      </c>
    </row>
    <row r="28" spans="1:12" s="110" customFormat="1" ht="15" customHeight="1" x14ac:dyDescent="0.2">
      <c r="A28" s="120"/>
      <c r="B28" s="119"/>
      <c r="D28" s="259" t="s">
        <v>107</v>
      </c>
      <c r="E28" s="113">
        <v>48.942598187311177</v>
      </c>
      <c r="F28" s="115">
        <v>162</v>
      </c>
      <c r="G28" s="114">
        <v>172</v>
      </c>
      <c r="H28" s="114">
        <v>191</v>
      </c>
      <c r="I28" s="114">
        <v>169</v>
      </c>
      <c r="J28" s="140">
        <v>164</v>
      </c>
      <c r="K28" s="114">
        <v>-2</v>
      </c>
      <c r="L28" s="116">
        <v>-1.2195121951219512</v>
      </c>
    </row>
    <row r="29" spans="1:12" s="110" customFormat="1" ht="24" customHeight="1" x14ac:dyDescent="0.2">
      <c r="A29" s="604" t="s">
        <v>189</v>
      </c>
      <c r="B29" s="605"/>
      <c r="C29" s="605"/>
      <c r="D29" s="606"/>
      <c r="E29" s="113">
        <v>92.393598910452837</v>
      </c>
      <c r="F29" s="115">
        <v>13568</v>
      </c>
      <c r="G29" s="114">
        <v>14363</v>
      </c>
      <c r="H29" s="114">
        <v>14009</v>
      </c>
      <c r="I29" s="114">
        <v>14113</v>
      </c>
      <c r="J29" s="140">
        <v>13853</v>
      </c>
      <c r="K29" s="114">
        <v>-285</v>
      </c>
      <c r="L29" s="116">
        <v>-2.0573161048148414</v>
      </c>
    </row>
    <row r="30" spans="1:12" s="110" customFormat="1" ht="15" customHeight="1" x14ac:dyDescent="0.2">
      <c r="A30" s="120"/>
      <c r="B30" s="119"/>
      <c r="C30" s="258" t="s">
        <v>106</v>
      </c>
      <c r="E30" s="113">
        <v>43.875294811320757</v>
      </c>
      <c r="F30" s="115">
        <v>5953</v>
      </c>
      <c r="G30" s="114">
        <v>6225</v>
      </c>
      <c r="H30" s="114">
        <v>6203</v>
      </c>
      <c r="I30" s="114">
        <v>6251</v>
      </c>
      <c r="J30" s="140">
        <v>6138</v>
      </c>
      <c r="K30" s="114">
        <v>-185</v>
      </c>
      <c r="L30" s="116">
        <v>-3.0140110785272074</v>
      </c>
    </row>
    <row r="31" spans="1:12" s="110" customFormat="1" ht="15" customHeight="1" x14ac:dyDescent="0.2">
      <c r="A31" s="120"/>
      <c r="B31" s="119"/>
      <c r="C31" s="258" t="s">
        <v>107</v>
      </c>
      <c r="E31" s="113">
        <v>56.124705188679243</v>
      </c>
      <c r="F31" s="115">
        <v>7615</v>
      </c>
      <c r="G31" s="114">
        <v>8138</v>
      </c>
      <c r="H31" s="114">
        <v>7806</v>
      </c>
      <c r="I31" s="114">
        <v>7862</v>
      </c>
      <c r="J31" s="140">
        <v>7715</v>
      </c>
      <c r="K31" s="114">
        <v>-100</v>
      </c>
      <c r="L31" s="116">
        <v>-1.2961762799740766</v>
      </c>
    </row>
    <row r="32" spans="1:12" s="110" customFormat="1" ht="15" customHeight="1" x14ac:dyDescent="0.2">
      <c r="A32" s="120"/>
      <c r="B32" s="119" t="s">
        <v>117</v>
      </c>
      <c r="C32" s="258"/>
      <c r="E32" s="113">
        <v>7.5110657133129042</v>
      </c>
      <c r="F32" s="114">
        <v>1103</v>
      </c>
      <c r="G32" s="114">
        <v>1178</v>
      </c>
      <c r="H32" s="114">
        <v>1106</v>
      </c>
      <c r="I32" s="114">
        <v>1105</v>
      </c>
      <c r="J32" s="140">
        <v>1083</v>
      </c>
      <c r="K32" s="114">
        <v>20</v>
      </c>
      <c r="L32" s="116">
        <v>1.8467220683287164</v>
      </c>
    </row>
    <row r="33" spans="1:12" s="110" customFormat="1" ht="15" customHeight="1" x14ac:dyDescent="0.2">
      <c r="A33" s="120"/>
      <c r="B33" s="119"/>
      <c r="C33" s="258" t="s">
        <v>106</v>
      </c>
      <c r="E33" s="113">
        <v>59.383499546690842</v>
      </c>
      <c r="F33" s="114">
        <v>655</v>
      </c>
      <c r="G33" s="114">
        <v>693</v>
      </c>
      <c r="H33" s="114">
        <v>633</v>
      </c>
      <c r="I33" s="114">
        <v>621</v>
      </c>
      <c r="J33" s="140">
        <v>614</v>
      </c>
      <c r="K33" s="114">
        <v>41</v>
      </c>
      <c r="L33" s="116">
        <v>6.677524429967427</v>
      </c>
    </row>
    <row r="34" spans="1:12" s="110" customFormat="1" ht="15" customHeight="1" x14ac:dyDescent="0.2">
      <c r="A34" s="120"/>
      <c r="B34" s="119"/>
      <c r="C34" s="258" t="s">
        <v>107</v>
      </c>
      <c r="E34" s="113">
        <v>40.616500453309158</v>
      </c>
      <c r="F34" s="114">
        <v>448</v>
      </c>
      <c r="G34" s="114">
        <v>485</v>
      </c>
      <c r="H34" s="114">
        <v>473</v>
      </c>
      <c r="I34" s="114">
        <v>484</v>
      </c>
      <c r="J34" s="140">
        <v>469</v>
      </c>
      <c r="K34" s="114">
        <v>-21</v>
      </c>
      <c r="L34" s="116">
        <v>-4.4776119402985071</v>
      </c>
    </row>
    <row r="35" spans="1:12" s="110" customFormat="1" ht="24" customHeight="1" x14ac:dyDescent="0.2">
      <c r="A35" s="604" t="s">
        <v>192</v>
      </c>
      <c r="B35" s="605"/>
      <c r="C35" s="605"/>
      <c r="D35" s="606"/>
      <c r="E35" s="113">
        <v>17.589376915219614</v>
      </c>
      <c r="F35" s="114">
        <v>2583</v>
      </c>
      <c r="G35" s="114">
        <v>2802</v>
      </c>
      <c r="H35" s="114">
        <v>2585</v>
      </c>
      <c r="I35" s="114">
        <v>2701</v>
      </c>
      <c r="J35" s="114">
        <v>2536</v>
      </c>
      <c r="K35" s="318">
        <v>47</v>
      </c>
      <c r="L35" s="319">
        <v>1.8533123028391167</v>
      </c>
    </row>
    <row r="36" spans="1:12" s="110" customFormat="1" ht="15" customHeight="1" x14ac:dyDescent="0.2">
      <c r="A36" s="120"/>
      <c r="B36" s="119"/>
      <c r="C36" s="258" t="s">
        <v>106</v>
      </c>
      <c r="E36" s="113">
        <v>41.502129307007358</v>
      </c>
      <c r="F36" s="114">
        <v>1072</v>
      </c>
      <c r="G36" s="114">
        <v>1163</v>
      </c>
      <c r="H36" s="114">
        <v>1092</v>
      </c>
      <c r="I36" s="114">
        <v>1127</v>
      </c>
      <c r="J36" s="114">
        <v>1076</v>
      </c>
      <c r="K36" s="318">
        <v>-4</v>
      </c>
      <c r="L36" s="116">
        <v>-0.37174721189591076</v>
      </c>
    </row>
    <row r="37" spans="1:12" s="110" customFormat="1" ht="15" customHeight="1" x14ac:dyDescent="0.2">
      <c r="A37" s="120"/>
      <c r="B37" s="119"/>
      <c r="C37" s="258" t="s">
        <v>107</v>
      </c>
      <c r="E37" s="113">
        <v>58.497870692992642</v>
      </c>
      <c r="F37" s="114">
        <v>1511</v>
      </c>
      <c r="G37" s="114">
        <v>1639</v>
      </c>
      <c r="H37" s="114">
        <v>1493</v>
      </c>
      <c r="I37" s="114">
        <v>1574</v>
      </c>
      <c r="J37" s="140">
        <v>1460</v>
      </c>
      <c r="K37" s="114">
        <v>51</v>
      </c>
      <c r="L37" s="116">
        <v>3.493150684931507</v>
      </c>
    </row>
    <row r="38" spans="1:12" s="110" customFormat="1" ht="15" customHeight="1" x14ac:dyDescent="0.2">
      <c r="A38" s="120"/>
      <c r="B38" s="119" t="s">
        <v>328</v>
      </c>
      <c r="C38" s="258"/>
      <c r="E38" s="113">
        <v>53.169901259788901</v>
      </c>
      <c r="F38" s="114">
        <v>7808</v>
      </c>
      <c r="G38" s="114">
        <v>8108</v>
      </c>
      <c r="H38" s="114">
        <v>8001</v>
      </c>
      <c r="I38" s="114">
        <v>7954</v>
      </c>
      <c r="J38" s="140">
        <v>7875</v>
      </c>
      <c r="K38" s="114">
        <v>-67</v>
      </c>
      <c r="L38" s="116">
        <v>-0.85079365079365077</v>
      </c>
    </row>
    <row r="39" spans="1:12" s="110" customFormat="1" ht="15" customHeight="1" x14ac:dyDescent="0.2">
      <c r="A39" s="120"/>
      <c r="B39" s="119"/>
      <c r="C39" s="258" t="s">
        <v>106</v>
      </c>
      <c r="E39" s="113">
        <v>45.414959016393439</v>
      </c>
      <c r="F39" s="115">
        <v>3546</v>
      </c>
      <c r="G39" s="114">
        <v>3646</v>
      </c>
      <c r="H39" s="114">
        <v>3632</v>
      </c>
      <c r="I39" s="114">
        <v>3628</v>
      </c>
      <c r="J39" s="140">
        <v>3578</v>
      </c>
      <c r="K39" s="114">
        <v>-32</v>
      </c>
      <c r="L39" s="116">
        <v>-0.8943543879262158</v>
      </c>
    </row>
    <row r="40" spans="1:12" s="110" customFormat="1" ht="15" customHeight="1" x14ac:dyDescent="0.2">
      <c r="A40" s="120"/>
      <c r="B40" s="119"/>
      <c r="C40" s="258" t="s">
        <v>107</v>
      </c>
      <c r="E40" s="113">
        <v>54.585040983606561</v>
      </c>
      <c r="F40" s="115">
        <v>4262</v>
      </c>
      <c r="G40" s="114">
        <v>4462</v>
      </c>
      <c r="H40" s="114">
        <v>4369</v>
      </c>
      <c r="I40" s="114">
        <v>4326</v>
      </c>
      <c r="J40" s="140">
        <v>4297</v>
      </c>
      <c r="K40" s="114">
        <v>-35</v>
      </c>
      <c r="L40" s="116">
        <v>-0.81452175936700022</v>
      </c>
    </row>
    <row r="41" spans="1:12" s="110" customFormat="1" ht="15" customHeight="1" x14ac:dyDescent="0.2">
      <c r="A41" s="120"/>
      <c r="B41" s="320" t="s">
        <v>515</v>
      </c>
      <c r="C41" s="258"/>
      <c r="E41" s="113">
        <v>14.729315628192033</v>
      </c>
      <c r="F41" s="115">
        <v>2163</v>
      </c>
      <c r="G41" s="114">
        <v>2251</v>
      </c>
      <c r="H41" s="114">
        <v>2182</v>
      </c>
      <c r="I41" s="114">
        <v>2246</v>
      </c>
      <c r="J41" s="140">
        <v>2142</v>
      </c>
      <c r="K41" s="114">
        <v>21</v>
      </c>
      <c r="L41" s="116">
        <v>0.98039215686274506</v>
      </c>
    </row>
    <row r="42" spans="1:12" s="110" customFormat="1" ht="15" customHeight="1" x14ac:dyDescent="0.2">
      <c r="A42" s="120"/>
      <c r="B42" s="119"/>
      <c r="C42" s="268" t="s">
        <v>106</v>
      </c>
      <c r="D42" s="182"/>
      <c r="E42" s="113">
        <v>47.018030513176143</v>
      </c>
      <c r="F42" s="115">
        <v>1017</v>
      </c>
      <c r="G42" s="114">
        <v>1033</v>
      </c>
      <c r="H42" s="114">
        <v>1033</v>
      </c>
      <c r="I42" s="114">
        <v>1044</v>
      </c>
      <c r="J42" s="140">
        <v>1011</v>
      </c>
      <c r="K42" s="114">
        <v>6</v>
      </c>
      <c r="L42" s="116">
        <v>0.59347181008902072</v>
      </c>
    </row>
    <row r="43" spans="1:12" s="110" customFormat="1" ht="15" customHeight="1" x14ac:dyDescent="0.2">
      <c r="A43" s="120"/>
      <c r="B43" s="119"/>
      <c r="C43" s="268" t="s">
        <v>107</v>
      </c>
      <c r="D43" s="182"/>
      <c r="E43" s="113">
        <v>52.981969486823857</v>
      </c>
      <c r="F43" s="115">
        <v>1146</v>
      </c>
      <c r="G43" s="114">
        <v>1218</v>
      </c>
      <c r="H43" s="114">
        <v>1149</v>
      </c>
      <c r="I43" s="114">
        <v>1202</v>
      </c>
      <c r="J43" s="140">
        <v>1131</v>
      </c>
      <c r="K43" s="114">
        <v>15</v>
      </c>
      <c r="L43" s="116">
        <v>1.3262599469496021</v>
      </c>
    </row>
    <row r="44" spans="1:12" s="110" customFormat="1" ht="15" customHeight="1" x14ac:dyDescent="0.2">
      <c r="A44" s="120"/>
      <c r="B44" s="119" t="s">
        <v>205</v>
      </c>
      <c r="C44" s="268"/>
      <c r="D44" s="182"/>
      <c r="E44" s="113">
        <v>14.511406196799456</v>
      </c>
      <c r="F44" s="115">
        <v>2131</v>
      </c>
      <c r="G44" s="114">
        <v>2394</v>
      </c>
      <c r="H44" s="114">
        <v>2361</v>
      </c>
      <c r="I44" s="114">
        <v>2335</v>
      </c>
      <c r="J44" s="140">
        <v>2393</v>
      </c>
      <c r="K44" s="114">
        <v>-262</v>
      </c>
      <c r="L44" s="116">
        <v>-10.9486000835771</v>
      </c>
    </row>
    <row r="45" spans="1:12" s="110" customFormat="1" ht="15" customHeight="1" x14ac:dyDescent="0.2">
      <c r="A45" s="120"/>
      <c r="B45" s="119"/>
      <c r="C45" s="268" t="s">
        <v>106</v>
      </c>
      <c r="D45" s="182"/>
      <c r="E45" s="113">
        <v>45.940872829657437</v>
      </c>
      <c r="F45" s="115">
        <v>979</v>
      </c>
      <c r="G45" s="114">
        <v>1079</v>
      </c>
      <c r="H45" s="114">
        <v>1081</v>
      </c>
      <c r="I45" s="114">
        <v>1080</v>
      </c>
      <c r="J45" s="140">
        <v>1092</v>
      </c>
      <c r="K45" s="114">
        <v>-113</v>
      </c>
      <c r="L45" s="116">
        <v>-10.347985347985349</v>
      </c>
    </row>
    <row r="46" spans="1:12" s="110" customFormat="1" ht="15" customHeight="1" x14ac:dyDescent="0.2">
      <c r="A46" s="123"/>
      <c r="B46" s="124"/>
      <c r="C46" s="260" t="s">
        <v>107</v>
      </c>
      <c r="D46" s="261"/>
      <c r="E46" s="125">
        <v>54.059127170342563</v>
      </c>
      <c r="F46" s="143">
        <v>1152</v>
      </c>
      <c r="G46" s="144">
        <v>1315</v>
      </c>
      <c r="H46" s="144">
        <v>1280</v>
      </c>
      <c r="I46" s="144">
        <v>1255</v>
      </c>
      <c r="J46" s="145">
        <v>1301</v>
      </c>
      <c r="K46" s="144">
        <v>-149</v>
      </c>
      <c r="L46" s="146">
        <v>-11.45272867025365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14685</v>
      </c>
      <c r="E11" s="114">
        <v>15555</v>
      </c>
      <c r="F11" s="114">
        <v>15129</v>
      </c>
      <c r="G11" s="114">
        <v>15236</v>
      </c>
      <c r="H11" s="140">
        <v>14946</v>
      </c>
      <c r="I11" s="115">
        <v>-261</v>
      </c>
      <c r="J11" s="116">
        <v>-1.7462866318747492</v>
      </c>
    </row>
    <row r="12" spans="1:15" s="110" customFormat="1" ht="24.95" customHeight="1" x14ac:dyDescent="0.2">
      <c r="A12" s="193" t="s">
        <v>132</v>
      </c>
      <c r="B12" s="194" t="s">
        <v>133</v>
      </c>
      <c r="C12" s="113">
        <v>0.38134150493701058</v>
      </c>
      <c r="D12" s="115">
        <v>56</v>
      </c>
      <c r="E12" s="114">
        <v>72</v>
      </c>
      <c r="F12" s="114">
        <v>64</v>
      </c>
      <c r="G12" s="114">
        <v>63</v>
      </c>
      <c r="H12" s="140">
        <v>58</v>
      </c>
      <c r="I12" s="115">
        <v>-2</v>
      </c>
      <c r="J12" s="116">
        <v>-3.4482758620689653</v>
      </c>
    </row>
    <row r="13" spans="1:15" s="110" customFormat="1" ht="24.95" customHeight="1" x14ac:dyDescent="0.2">
      <c r="A13" s="193" t="s">
        <v>134</v>
      </c>
      <c r="B13" s="199" t="s">
        <v>214</v>
      </c>
      <c r="C13" s="113">
        <v>0.34729315628192031</v>
      </c>
      <c r="D13" s="115">
        <v>51</v>
      </c>
      <c r="E13" s="114">
        <v>59</v>
      </c>
      <c r="F13" s="114">
        <v>59</v>
      </c>
      <c r="G13" s="114">
        <v>50</v>
      </c>
      <c r="H13" s="140">
        <v>48</v>
      </c>
      <c r="I13" s="115">
        <v>3</v>
      </c>
      <c r="J13" s="116">
        <v>6.25</v>
      </c>
    </row>
    <row r="14" spans="1:15" s="287" customFormat="1" ht="24.95" customHeight="1" x14ac:dyDescent="0.2">
      <c r="A14" s="193" t="s">
        <v>215</v>
      </c>
      <c r="B14" s="199" t="s">
        <v>137</v>
      </c>
      <c r="C14" s="113">
        <v>2.3561457269322439</v>
      </c>
      <c r="D14" s="115">
        <v>346</v>
      </c>
      <c r="E14" s="114">
        <v>362</v>
      </c>
      <c r="F14" s="114">
        <v>337</v>
      </c>
      <c r="G14" s="114">
        <v>334</v>
      </c>
      <c r="H14" s="140">
        <v>336</v>
      </c>
      <c r="I14" s="115">
        <v>10</v>
      </c>
      <c r="J14" s="116">
        <v>2.9761904761904763</v>
      </c>
      <c r="K14" s="110"/>
      <c r="L14" s="110"/>
      <c r="M14" s="110"/>
      <c r="N14" s="110"/>
      <c r="O14" s="110"/>
    </row>
    <row r="15" spans="1:15" s="110" customFormat="1" ht="24.95" customHeight="1" x14ac:dyDescent="0.2">
      <c r="A15" s="193" t="s">
        <v>216</v>
      </c>
      <c r="B15" s="199" t="s">
        <v>217</v>
      </c>
      <c r="C15" s="113">
        <v>0.78992168879809332</v>
      </c>
      <c r="D15" s="115">
        <v>116</v>
      </c>
      <c r="E15" s="114">
        <v>135</v>
      </c>
      <c r="F15" s="114">
        <v>120</v>
      </c>
      <c r="G15" s="114">
        <v>124</v>
      </c>
      <c r="H15" s="140">
        <v>115</v>
      </c>
      <c r="I15" s="115">
        <v>1</v>
      </c>
      <c r="J15" s="116">
        <v>0.86956521739130432</v>
      </c>
    </row>
    <row r="16" spans="1:15" s="287" customFormat="1" ht="24.95" customHeight="1" x14ac:dyDescent="0.2">
      <c r="A16" s="193" t="s">
        <v>218</v>
      </c>
      <c r="B16" s="199" t="s">
        <v>141</v>
      </c>
      <c r="C16" s="113">
        <v>1.3142662580864828</v>
      </c>
      <c r="D16" s="115">
        <v>193</v>
      </c>
      <c r="E16" s="114">
        <v>193</v>
      </c>
      <c r="F16" s="114">
        <v>184</v>
      </c>
      <c r="G16" s="114">
        <v>183</v>
      </c>
      <c r="H16" s="140">
        <v>196</v>
      </c>
      <c r="I16" s="115">
        <v>-3</v>
      </c>
      <c r="J16" s="116">
        <v>-1.5306122448979591</v>
      </c>
      <c r="K16" s="110"/>
      <c r="L16" s="110"/>
      <c r="M16" s="110"/>
      <c r="N16" s="110"/>
      <c r="O16" s="110"/>
    </row>
    <row r="17" spans="1:15" s="110" customFormat="1" ht="24.95" customHeight="1" x14ac:dyDescent="0.2">
      <c r="A17" s="193" t="s">
        <v>142</v>
      </c>
      <c r="B17" s="199" t="s">
        <v>220</v>
      </c>
      <c r="C17" s="113">
        <v>0.25195778004766767</v>
      </c>
      <c r="D17" s="115">
        <v>37</v>
      </c>
      <c r="E17" s="114">
        <v>34</v>
      </c>
      <c r="F17" s="114">
        <v>33</v>
      </c>
      <c r="G17" s="114">
        <v>27</v>
      </c>
      <c r="H17" s="140">
        <v>25</v>
      </c>
      <c r="I17" s="115">
        <v>12</v>
      </c>
      <c r="J17" s="116">
        <v>48</v>
      </c>
    </row>
    <row r="18" spans="1:15" s="287" customFormat="1" ht="24.95" customHeight="1" x14ac:dyDescent="0.2">
      <c r="A18" s="201" t="s">
        <v>144</v>
      </c>
      <c r="B18" s="202" t="s">
        <v>145</v>
      </c>
      <c r="C18" s="113">
        <v>2.6081035069799117</v>
      </c>
      <c r="D18" s="115">
        <v>383</v>
      </c>
      <c r="E18" s="114">
        <v>378</v>
      </c>
      <c r="F18" s="114">
        <v>386</v>
      </c>
      <c r="G18" s="114">
        <v>386</v>
      </c>
      <c r="H18" s="140">
        <v>384</v>
      </c>
      <c r="I18" s="115">
        <v>-1</v>
      </c>
      <c r="J18" s="116">
        <v>-0.26041666666666669</v>
      </c>
      <c r="K18" s="110"/>
      <c r="L18" s="110"/>
      <c r="M18" s="110"/>
      <c r="N18" s="110"/>
      <c r="O18" s="110"/>
    </row>
    <row r="19" spans="1:15" s="110" customFormat="1" ht="24.95" customHeight="1" x14ac:dyDescent="0.2">
      <c r="A19" s="193" t="s">
        <v>146</v>
      </c>
      <c r="B19" s="199" t="s">
        <v>147</v>
      </c>
      <c r="C19" s="113">
        <v>15.635001702417433</v>
      </c>
      <c r="D19" s="115">
        <v>2296</v>
      </c>
      <c r="E19" s="114">
        <v>2467</v>
      </c>
      <c r="F19" s="114">
        <v>2338</v>
      </c>
      <c r="G19" s="114">
        <v>2336</v>
      </c>
      <c r="H19" s="140">
        <v>2254</v>
      </c>
      <c r="I19" s="115">
        <v>42</v>
      </c>
      <c r="J19" s="116">
        <v>1.8633540372670807</v>
      </c>
    </row>
    <row r="20" spans="1:15" s="287" customFormat="1" ht="24.95" customHeight="1" x14ac:dyDescent="0.2">
      <c r="A20" s="193" t="s">
        <v>148</v>
      </c>
      <c r="B20" s="199" t="s">
        <v>149</v>
      </c>
      <c r="C20" s="113">
        <v>13.026898195437521</v>
      </c>
      <c r="D20" s="115">
        <v>1913</v>
      </c>
      <c r="E20" s="114">
        <v>1898</v>
      </c>
      <c r="F20" s="114">
        <v>1927</v>
      </c>
      <c r="G20" s="114">
        <v>1932</v>
      </c>
      <c r="H20" s="140">
        <v>1991</v>
      </c>
      <c r="I20" s="115">
        <v>-78</v>
      </c>
      <c r="J20" s="116">
        <v>-3.917629331993973</v>
      </c>
      <c r="K20" s="110"/>
      <c r="L20" s="110"/>
      <c r="M20" s="110"/>
      <c r="N20" s="110"/>
      <c r="O20" s="110"/>
    </row>
    <row r="21" spans="1:15" s="110" customFormat="1" ht="24.95" customHeight="1" x14ac:dyDescent="0.2">
      <c r="A21" s="201" t="s">
        <v>150</v>
      </c>
      <c r="B21" s="202" t="s">
        <v>151</v>
      </c>
      <c r="C21" s="113">
        <v>13.142662580864828</v>
      </c>
      <c r="D21" s="115">
        <v>1930</v>
      </c>
      <c r="E21" s="114">
        <v>2202</v>
      </c>
      <c r="F21" s="114">
        <v>2131</v>
      </c>
      <c r="G21" s="114">
        <v>2166</v>
      </c>
      <c r="H21" s="140">
        <v>2015</v>
      </c>
      <c r="I21" s="115">
        <v>-85</v>
      </c>
      <c r="J21" s="116">
        <v>-4.2183622828784122</v>
      </c>
    </row>
    <row r="22" spans="1:15" s="110" customFormat="1" ht="24.95" customHeight="1" x14ac:dyDescent="0.2">
      <c r="A22" s="201" t="s">
        <v>152</v>
      </c>
      <c r="B22" s="199" t="s">
        <v>153</v>
      </c>
      <c r="C22" s="113">
        <v>2.3220973782771535</v>
      </c>
      <c r="D22" s="115">
        <v>341</v>
      </c>
      <c r="E22" s="114">
        <v>334</v>
      </c>
      <c r="F22" s="114">
        <v>320</v>
      </c>
      <c r="G22" s="114">
        <v>332</v>
      </c>
      <c r="H22" s="140">
        <v>338</v>
      </c>
      <c r="I22" s="115">
        <v>3</v>
      </c>
      <c r="J22" s="116">
        <v>0.8875739644970414</v>
      </c>
    </row>
    <row r="23" spans="1:15" s="110" customFormat="1" ht="24.95" customHeight="1" x14ac:dyDescent="0.2">
      <c r="A23" s="193" t="s">
        <v>154</v>
      </c>
      <c r="B23" s="199" t="s">
        <v>155</v>
      </c>
      <c r="C23" s="113">
        <v>1.1576438542730678</v>
      </c>
      <c r="D23" s="115">
        <v>170</v>
      </c>
      <c r="E23" s="114">
        <v>150</v>
      </c>
      <c r="F23" s="114">
        <v>151</v>
      </c>
      <c r="G23" s="114">
        <v>154</v>
      </c>
      <c r="H23" s="140">
        <v>156</v>
      </c>
      <c r="I23" s="115">
        <v>14</v>
      </c>
      <c r="J23" s="116">
        <v>8.9743589743589745</v>
      </c>
    </row>
    <row r="24" spans="1:15" s="110" customFormat="1" ht="24.95" customHeight="1" x14ac:dyDescent="0.2">
      <c r="A24" s="193" t="s">
        <v>156</v>
      </c>
      <c r="B24" s="199" t="s">
        <v>221</v>
      </c>
      <c r="C24" s="113">
        <v>9.3292475314947225</v>
      </c>
      <c r="D24" s="115">
        <v>1370</v>
      </c>
      <c r="E24" s="114">
        <v>1398</v>
      </c>
      <c r="F24" s="114">
        <v>1366</v>
      </c>
      <c r="G24" s="114">
        <v>1316</v>
      </c>
      <c r="H24" s="140">
        <v>1305</v>
      </c>
      <c r="I24" s="115">
        <v>65</v>
      </c>
      <c r="J24" s="116">
        <v>4.9808429118773949</v>
      </c>
    </row>
    <row r="25" spans="1:15" s="110" customFormat="1" ht="24.95" customHeight="1" x14ac:dyDescent="0.2">
      <c r="A25" s="193" t="s">
        <v>222</v>
      </c>
      <c r="B25" s="204" t="s">
        <v>159</v>
      </c>
      <c r="C25" s="113">
        <v>13.789581205311542</v>
      </c>
      <c r="D25" s="115">
        <v>2025</v>
      </c>
      <c r="E25" s="114">
        <v>2084</v>
      </c>
      <c r="F25" s="114">
        <v>2078</v>
      </c>
      <c r="G25" s="114">
        <v>2105</v>
      </c>
      <c r="H25" s="140">
        <v>2118</v>
      </c>
      <c r="I25" s="115">
        <v>-93</v>
      </c>
      <c r="J25" s="116">
        <v>-4.3909348441926346</v>
      </c>
    </row>
    <row r="26" spans="1:15" s="110" customFormat="1" ht="24.95" customHeight="1" x14ac:dyDescent="0.2">
      <c r="A26" s="201">
        <v>782.78300000000002</v>
      </c>
      <c r="B26" s="203" t="s">
        <v>160</v>
      </c>
      <c r="C26" s="113">
        <v>2.4991487912836226</v>
      </c>
      <c r="D26" s="115">
        <v>367</v>
      </c>
      <c r="E26" s="114">
        <v>488</v>
      </c>
      <c r="F26" s="114">
        <v>385</v>
      </c>
      <c r="G26" s="114">
        <v>392</v>
      </c>
      <c r="H26" s="140">
        <v>419</v>
      </c>
      <c r="I26" s="115">
        <v>-52</v>
      </c>
      <c r="J26" s="116">
        <v>-12.410501193317423</v>
      </c>
    </row>
    <row r="27" spans="1:15" s="110" customFormat="1" ht="24.95" customHeight="1" x14ac:dyDescent="0.2">
      <c r="A27" s="193" t="s">
        <v>161</v>
      </c>
      <c r="B27" s="199" t="s">
        <v>162</v>
      </c>
      <c r="C27" s="113">
        <v>0.40858018386108275</v>
      </c>
      <c r="D27" s="115">
        <v>60</v>
      </c>
      <c r="E27" s="114">
        <v>73</v>
      </c>
      <c r="F27" s="114">
        <v>76</v>
      </c>
      <c r="G27" s="114">
        <v>81</v>
      </c>
      <c r="H27" s="140">
        <v>78</v>
      </c>
      <c r="I27" s="115">
        <v>-18</v>
      </c>
      <c r="J27" s="116">
        <v>-23.076923076923077</v>
      </c>
    </row>
    <row r="28" spans="1:15" s="110" customFormat="1" ht="24.95" customHeight="1" x14ac:dyDescent="0.2">
      <c r="A28" s="193" t="s">
        <v>163</v>
      </c>
      <c r="B28" s="199" t="s">
        <v>164</v>
      </c>
      <c r="C28" s="113">
        <v>2.6762002042900921</v>
      </c>
      <c r="D28" s="115">
        <v>393</v>
      </c>
      <c r="E28" s="114">
        <v>459</v>
      </c>
      <c r="F28" s="114">
        <v>370</v>
      </c>
      <c r="G28" s="114">
        <v>447</v>
      </c>
      <c r="H28" s="140">
        <v>376</v>
      </c>
      <c r="I28" s="115">
        <v>17</v>
      </c>
      <c r="J28" s="116">
        <v>4.5212765957446805</v>
      </c>
    </row>
    <row r="29" spans="1:15" s="110" customFormat="1" ht="24.95" customHeight="1" x14ac:dyDescent="0.2">
      <c r="A29" s="193">
        <v>86</v>
      </c>
      <c r="B29" s="199" t="s">
        <v>165</v>
      </c>
      <c r="C29" s="113">
        <v>4.8076268300987399</v>
      </c>
      <c r="D29" s="115">
        <v>706</v>
      </c>
      <c r="E29" s="114">
        <v>710</v>
      </c>
      <c r="F29" s="114">
        <v>704</v>
      </c>
      <c r="G29" s="114">
        <v>699</v>
      </c>
      <c r="H29" s="140">
        <v>682</v>
      </c>
      <c r="I29" s="115">
        <v>24</v>
      </c>
      <c r="J29" s="116">
        <v>3.5190615835777126</v>
      </c>
    </row>
    <row r="30" spans="1:15" s="110" customFormat="1" ht="24.95" customHeight="1" x14ac:dyDescent="0.2">
      <c r="A30" s="193">
        <v>87.88</v>
      </c>
      <c r="B30" s="204" t="s">
        <v>166</v>
      </c>
      <c r="C30" s="113">
        <v>4.5488593803200548</v>
      </c>
      <c r="D30" s="115">
        <v>668</v>
      </c>
      <c r="E30" s="114">
        <v>669</v>
      </c>
      <c r="F30" s="114">
        <v>651</v>
      </c>
      <c r="G30" s="114">
        <v>635</v>
      </c>
      <c r="H30" s="140">
        <v>632</v>
      </c>
      <c r="I30" s="115">
        <v>36</v>
      </c>
      <c r="J30" s="116">
        <v>5.6962025316455698</v>
      </c>
    </row>
    <row r="31" spans="1:15" s="110" customFormat="1" ht="24.95" customHeight="1" x14ac:dyDescent="0.2">
      <c r="A31" s="193" t="s">
        <v>167</v>
      </c>
      <c r="B31" s="199" t="s">
        <v>168</v>
      </c>
      <c r="C31" s="113">
        <v>10.963568266939053</v>
      </c>
      <c r="D31" s="115">
        <v>1610</v>
      </c>
      <c r="E31" s="114">
        <v>1752</v>
      </c>
      <c r="F31" s="114">
        <v>1786</v>
      </c>
      <c r="G31" s="114">
        <v>1808</v>
      </c>
      <c r="H31" s="140">
        <v>1756</v>
      </c>
      <c r="I31" s="115">
        <v>-146</v>
      </c>
      <c r="J31" s="116">
        <v>-8.3143507972665152</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0.38134150493701058</v>
      </c>
      <c r="D34" s="115">
        <v>56</v>
      </c>
      <c r="E34" s="114">
        <v>72</v>
      </c>
      <c r="F34" s="114">
        <v>64</v>
      </c>
      <c r="G34" s="114">
        <v>63</v>
      </c>
      <c r="H34" s="140">
        <v>58</v>
      </c>
      <c r="I34" s="115">
        <v>-2</v>
      </c>
      <c r="J34" s="116">
        <v>-3.4482758620689653</v>
      </c>
    </row>
    <row r="35" spans="1:10" s="110" customFormat="1" ht="24.95" customHeight="1" x14ac:dyDescent="0.2">
      <c r="A35" s="292" t="s">
        <v>171</v>
      </c>
      <c r="B35" s="293" t="s">
        <v>172</v>
      </c>
      <c r="C35" s="113">
        <v>5.3115423901940755</v>
      </c>
      <c r="D35" s="115">
        <v>780</v>
      </c>
      <c r="E35" s="114">
        <v>799</v>
      </c>
      <c r="F35" s="114">
        <v>782</v>
      </c>
      <c r="G35" s="114">
        <v>770</v>
      </c>
      <c r="H35" s="140">
        <v>768</v>
      </c>
      <c r="I35" s="115">
        <v>12</v>
      </c>
      <c r="J35" s="116">
        <v>1.5625</v>
      </c>
    </row>
    <row r="36" spans="1:10" s="110" customFormat="1" ht="24.95" customHeight="1" x14ac:dyDescent="0.2">
      <c r="A36" s="294" t="s">
        <v>173</v>
      </c>
      <c r="B36" s="295" t="s">
        <v>174</v>
      </c>
      <c r="C36" s="125">
        <v>94.307116104868911</v>
      </c>
      <c r="D36" s="143">
        <v>13849</v>
      </c>
      <c r="E36" s="144">
        <v>14684</v>
      </c>
      <c r="F36" s="144">
        <v>14283</v>
      </c>
      <c r="G36" s="144">
        <v>14403</v>
      </c>
      <c r="H36" s="145">
        <v>14120</v>
      </c>
      <c r="I36" s="143">
        <v>-271</v>
      </c>
      <c r="J36" s="146">
        <v>-1.9192634560906516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14685</v>
      </c>
      <c r="F11" s="264">
        <v>15555</v>
      </c>
      <c r="G11" s="264">
        <v>15129</v>
      </c>
      <c r="H11" s="264">
        <v>15236</v>
      </c>
      <c r="I11" s="265">
        <v>14946</v>
      </c>
      <c r="J11" s="263">
        <v>-261</v>
      </c>
      <c r="K11" s="266">
        <v>-1.7462866318747492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41.593462717058223</v>
      </c>
      <c r="E13" s="115">
        <v>6108</v>
      </c>
      <c r="F13" s="114">
        <v>6608</v>
      </c>
      <c r="G13" s="114">
        <v>6336</v>
      </c>
      <c r="H13" s="114">
        <v>6381</v>
      </c>
      <c r="I13" s="140">
        <v>6342</v>
      </c>
      <c r="J13" s="115">
        <v>-234</v>
      </c>
      <c r="K13" s="116">
        <v>-3.6896877956480605</v>
      </c>
    </row>
    <row r="14" spans="1:15" ht="15.95" customHeight="1" x14ac:dyDescent="0.2">
      <c r="A14" s="306" t="s">
        <v>230</v>
      </c>
      <c r="B14" s="307"/>
      <c r="C14" s="308"/>
      <c r="D14" s="113">
        <v>46.959482465100443</v>
      </c>
      <c r="E14" s="115">
        <v>6896</v>
      </c>
      <c r="F14" s="114">
        <v>7158</v>
      </c>
      <c r="G14" s="114">
        <v>7037</v>
      </c>
      <c r="H14" s="114">
        <v>7079</v>
      </c>
      <c r="I14" s="140">
        <v>6886</v>
      </c>
      <c r="J14" s="115">
        <v>10</v>
      </c>
      <c r="K14" s="116">
        <v>0.14522218995062444</v>
      </c>
    </row>
    <row r="15" spans="1:15" ht="15.95" customHeight="1" x14ac:dyDescent="0.2">
      <c r="A15" s="306" t="s">
        <v>231</v>
      </c>
      <c r="B15" s="307"/>
      <c r="C15" s="308"/>
      <c r="D15" s="113">
        <v>5.686074225400068</v>
      </c>
      <c r="E15" s="115">
        <v>835</v>
      </c>
      <c r="F15" s="114">
        <v>889</v>
      </c>
      <c r="G15" s="114">
        <v>889</v>
      </c>
      <c r="H15" s="114">
        <v>861</v>
      </c>
      <c r="I15" s="140">
        <v>857</v>
      </c>
      <c r="J15" s="115">
        <v>-22</v>
      </c>
      <c r="K15" s="116">
        <v>-2.5670945157526255</v>
      </c>
    </row>
    <row r="16" spans="1:15" ht="15.95" customHeight="1" x14ac:dyDescent="0.2">
      <c r="A16" s="306" t="s">
        <v>232</v>
      </c>
      <c r="B16" s="307"/>
      <c r="C16" s="308"/>
      <c r="D16" s="113">
        <v>3.5750766087844741</v>
      </c>
      <c r="E16" s="115">
        <v>525</v>
      </c>
      <c r="F16" s="114">
        <v>566</v>
      </c>
      <c r="G16" s="114">
        <v>548</v>
      </c>
      <c r="H16" s="114">
        <v>593</v>
      </c>
      <c r="I16" s="140">
        <v>547</v>
      </c>
      <c r="J16" s="115">
        <v>-22</v>
      </c>
      <c r="K16" s="116">
        <v>-4.0219378427787937</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0.32686414708886619</v>
      </c>
      <c r="E18" s="115">
        <v>48</v>
      </c>
      <c r="F18" s="114">
        <v>50</v>
      </c>
      <c r="G18" s="114">
        <v>54</v>
      </c>
      <c r="H18" s="114">
        <v>47</v>
      </c>
      <c r="I18" s="140">
        <v>42</v>
      </c>
      <c r="J18" s="115">
        <v>6</v>
      </c>
      <c r="K18" s="116">
        <v>14.285714285714286</v>
      </c>
    </row>
    <row r="19" spans="1:11" ht="14.1" customHeight="1" x14ac:dyDescent="0.2">
      <c r="A19" s="306" t="s">
        <v>235</v>
      </c>
      <c r="B19" s="307" t="s">
        <v>236</v>
      </c>
      <c r="C19" s="308"/>
      <c r="D19" s="113">
        <v>0.11576438542730677</v>
      </c>
      <c r="E19" s="115">
        <v>17</v>
      </c>
      <c r="F19" s="114">
        <v>19</v>
      </c>
      <c r="G19" s="114">
        <v>22</v>
      </c>
      <c r="H19" s="114">
        <v>19</v>
      </c>
      <c r="I19" s="140">
        <v>14</v>
      </c>
      <c r="J19" s="115">
        <v>3</v>
      </c>
      <c r="K19" s="116">
        <v>21.428571428571427</v>
      </c>
    </row>
    <row r="20" spans="1:11" ht="14.1" customHeight="1" x14ac:dyDescent="0.2">
      <c r="A20" s="306">
        <v>12</v>
      </c>
      <c r="B20" s="307" t="s">
        <v>237</v>
      </c>
      <c r="C20" s="308"/>
      <c r="D20" s="113">
        <v>0.6264896152536602</v>
      </c>
      <c r="E20" s="115">
        <v>92</v>
      </c>
      <c r="F20" s="114">
        <v>90</v>
      </c>
      <c r="G20" s="114">
        <v>88</v>
      </c>
      <c r="H20" s="114">
        <v>86</v>
      </c>
      <c r="I20" s="140">
        <v>83</v>
      </c>
      <c r="J20" s="115">
        <v>9</v>
      </c>
      <c r="K20" s="116">
        <v>10.843373493975903</v>
      </c>
    </row>
    <row r="21" spans="1:11" ht="14.1" customHeight="1" x14ac:dyDescent="0.2">
      <c r="A21" s="306">
        <v>21</v>
      </c>
      <c r="B21" s="307" t="s">
        <v>238</v>
      </c>
      <c r="C21" s="308"/>
      <c r="D21" s="113">
        <v>0.12257405515832483</v>
      </c>
      <c r="E21" s="115">
        <v>18</v>
      </c>
      <c r="F21" s="114">
        <v>16</v>
      </c>
      <c r="G21" s="114">
        <v>17</v>
      </c>
      <c r="H21" s="114">
        <v>17</v>
      </c>
      <c r="I21" s="140">
        <v>14</v>
      </c>
      <c r="J21" s="115">
        <v>4</v>
      </c>
      <c r="K21" s="116">
        <v>28.571428571428573</v>
      </c>
    </row>
    <row r="22" spans="1:11" ht="14.1" customHeight="1" x14ac:dyDescent="0.2">
      <c r="A22" s="306">
        <v>22</v>
      </c>
      <c r="B22" s="307" t="s">
        <v>239</v>
      </c>
      <c r="C22" s="308"/>
      <c r="D22" s="113">
        <v>0.12938372488934285</v>
      </c>
      <c r="E22" s="115">
        <v>19</v>
      </c>
      <c r="F22" s="114">
        <v>19</v>
      </c>
      <c r="G22" s="114">
        <v>21</v>
      </c>
      <c r="H22" s="114">
        <v>21</v>
      </c>
      <c r="I22" s="140">
        <v>20</v>
      </c>
      <c r="J22" s="115">
        <v>-1</v>
      </c>
      <c r="K22" s="116">
        <v>-5</v>
      </c>
    </row>
    <row r="23" spans="1:11" ht="14.1" customHeight="1" x14ac:dyDescent="0.2">
      <c r="A23" s="306">
        <v>23</v>
      </c>
      <c r="B23" s="307" t="s">
        <v>240</v>
      </c>
      <c r="C23" s="308"/>
      <c r="D23" s="113">
        <v>0.34048348655090227</v>
      </c>
      <c r="E23" s="115">
        <v>50</v>
      </c>
      <c r="F23" s="114">
        <v>52</v>
      </c>
      <c r="G23" s="114">
        <v>49</v>
      </c>
      <c r="H23" s="114">
        <v>52</v>
      </c>
      <c r="I23" s="140">
        <v>59</v>
      </c>
      <c r="J23" s="115">
        <v>-9</v>
      </c>
      <c r="K23" s="116">
        <v>-15.254237288135593</v>
      </c>
    </row>
    <row r="24" spans="1:11" ht="14.1" customHeight="1" x14ac:dyDescent="0.2">
      <c r="A24" s="306">
        <v>24</v>
      </c>
      <c r="B24" s="307" t="s">
        <v>241</v>
      </c>
      <c r="C24" s="308"/>
      <c r="D24" s="113">
        <v>0.40858018386108275</v>
      </c>
      <c r="E24" s="115">
        <v>60</v>
      </c>
      <c r="F24" s="114">
        <v>63</v>
      </c>
      <c r="G24" s="114">
        <v>61</v>
      </c>
      <c r="H24" s="114">
        <v>77</v>
      </c>
      <c r="I24" s="140">
        <v>71</v>
      </c>
      <c r="J24" s="115">
        <v>-11</v>
      </c>
      <c r="K24" s="116">
        <v>-15.492957746478874</v>
      </c>
    </row>
    <row r="25" spans="1:11" ht="14.1" customHeight="1" x14ac:dyDescent="0.2">
      <c r="A25" s="306">
        <v>25</v>
      </c>
      <c r="B25" s="307" t="s">
        <v>242</v>
      </c>
      <c r="C25" s="308"/>
      <c r="D25" s="113">
        <v>1.0486891385767789</v>
      </c>
      <c r="E25" s="115">
        <v>154</v>
      </c>
      <c r="F25" s="114">
        <v>229</v>
      </c>
      <c r="G25" s="114">
        <v>139</v>
      </c>
      <c r="H25" s="114">
        <v>135</v>
      </c>
      <c r="I25" s="140">
        <v>146</v>
      </c>
      <c r="J25" s="115">
        <v>8</v>
      </c>
      <c r="K25" s="116">
        <v>5.4794520547945202</v>
      </c>
    </row>
    <row r="26" spans="1:11" ht="14.1" customHeight="1" x14ac:dyDescent="0.2">
      <c r="A26" s="306">
        <v>26</v>
      </c>
      <c r="B26" s="307" t="s">
        <v>243</v>
      </c>
      <c r="C26" s="308"/>
      <c r="D26" s="113">
        <v>0.68096697310180454</v>
      </c>
      <c r="E26" s="115">
        <v>100</v>
      </c>
      <c r="F26" s="114">
        <v>99</v>
      </c>
      <c r="G26" s="114">
        <v>95</v>
      </c>
      <c r="H26" s="114">
        <v>91</v>
      </c>
      <c r="I26" s="140">
        <v>86</v>
      </c>
      <c r="J26" s="115">
        <v>14</v>
      </c>
      <c r="K26" s="116">
        <v>16.279069767441861</v>
      </c>
    </row>
    <row r="27" spans="1:11" ht="14.1" customHeight="1" x14ac:dyDescent="0.2">
      <c r="A27" s="306">
        <v>27</v>
      </c>
      <c r="B27" s="307" t="s">
        <v>244</v>
      </c>
      <c r="C27" s="308"/>
      <c r="D27" s="113">
        <v>0.3132448076268301</v>
      </c>
      <c r="E27" s="115">
        <v>46</v>
      </c>
      <c r="F27" s="114">
        <v>49</v>
      </c>
      <c r="G27" s="114">
        <v>51</v>
      </c>
      <c r="H27" s="114">
        <v>48</v>
      </c>
      <c r="I27" s="140">
        <v>49</v>
      </c>
      <c r="J27" s="115">
        <v>-3</v>
      </c>
      <c r="K27" s="116">
        <v>-6.1224489795918364</v>
      </c>
    </row>
    <row r="28" spans="1:11" ht="14.1" customHeight="1" x14ac:dyDescent="0.2">
      <c r="A28" s="306">
        <v>28</v>
      </c>
      <c r="B28" s="307" t="s">
        <v>245</v>
      </c>
      <c r="C28" s="308"/>
      <c r="D28" s="113">
        <v>0.20429009193054137</v>
      </c>
      <c r="E28" s="115">
        <v>30</v>
      </c>
      <c r="F28" s="114">
        <v>39</v>
      </c>
      <c r="G28" s="114">
        <v>28</v>
      </c>
      <c r="H28" s="114">
        <v>24</v>
      </c>
      <c r="I28" s="140">
        <v>30</v>
      </c>
      <c r="J28" s="115">
        <v>0</v>
      </c>
      <c r="K28" s="116">
        <v>0</v>
      </c>
    </row>
    <row r="29" spans="1:11" ht="14.1" customHeight="1" x14ac:dyDescent="0.2">
      <c r="A29" s="306">
        <v>29</v>
      </c>
      <c r="B29" s="307" t="s">
        <v>246</v>
      </c>
      <c r="C29" s="308"/>
      <c r="D29" s="113">
        <v>3.0371127000340485</v>
      </c>
      <c r="E29" s="115">
        <v>446</v>
      </c>
      <c r="F29" s="114">
        <v>508</v>
      </c>
      <c r="G29" s="114">
        <v>518</v>
      </c>
      <c r="H29" s="114">
        <v>541</v>
      </c>
      <c r="I29" s="140">
        <v>544</v>
      </c>
      <c r="J29" s="115">
        <v>-98</v>
      </c>
      <c r="K29" s="116">
        <v>-18.014705882352942</v>
      </c>
    </row>
    <row r="30" spans="1:11" ht="14.1" customHeight="1" x14ac:dyDescent="0.2">
      <c r="A30" s="306" t="s">
        <v>247</v>
      </c>
      <c r="B30" s="307" t="s">
        <v>248</v>
      </c>
      <c r="C30" s="308"/>
      <c r="D30" s="113" t="s">
        <v>513</v>
      </c>
      <c r="E30" s="115" t="s">
        <v>513</v>
      </c>
      <c r="F30" s="114">
        <v>37</v>
      </c>
      <c r="G30" s="114">
        <v>46</v>
      </c>
      <c r="H30" s="114" t="s">
        <v>513</v>
      </c>
      <c r="I30" s="140" t="s">
        <v>513</v>
      </c>
      <c r="J30" s="115" t="s">
        <v>513</v>
      </c>
      <c r="K30" s="116" t="s">
        <v>513</v>
      </c>
    </row>
    <row r="31" spans="1:11" ht="14.1" customHeight="1" x14ac:dyDescent="0.2">
      <c r="A31" s="306" t="s">
        <v>249</v>
      </c>
      <c r="B31" s="307" t="s">
        <v>250</v>
      </c>
      <c r="C31" s="308"/>
      <c r="D31" s="113">
        <v>2.7715355805243447</v>
      </c>
      <c r="E31" s="115">
        <v>407</v>
      </c>
      <c r="F31" s="114">
        <v>471</v>
      </c>
      <c r="G31" s="114">
        <v>472</v>
      </c>
      <c r="H31" s="114">
        <v>492</v>
      </c>
      <c r="I31" s="140">
        <v>488</v>
      </c>
      <c r="J31" s="115">
        <v>-81</v>
      </c>
      <c r="K31" s="116">
        <v>-16.598360655737704</v>
      </c>
    </row>
    <row r="32" spans="1:11" ht="14.1" customHeight="1" x14ac:dyDescent="0.2">
      <c r="A32" s="306">
        <v>31</v>
      </c>
      <c r="B32" s="307" t="s">
        <v>251</v>
      </c>
      <c r="C32" s="308"/>
      <c r="D32" s="113">
        <v>0.32005447735784814</v>
      </c>
      <c r="E32" s="115">
        <v>47</v>
      </c>
      <c r="F32" s="114">
        <v>38</v>
      </c>
      <c r="G32" s="114">
        <v>39</v>
      </c>
      <c r="H32" s="114">
        <v>45</v>
      </c>
      <c r="I32" s="140">
        <v>46</v>
      </c>
      <c r="J32" s="115">
        <v>1</v>
      </c>
      <c r="K32" s="116">
        <v>2.1739130434782608</v>
      </c>
    </row>
    <row r="33" spans="1:11" ht="14.1" customHeight="1" x14ac:dyDescent="0.2">
      <c r="A33" s="306">
        <v>32</v>
      </c>
      <c r="B33" s="307" t="s">
        <v>252</v>
      </c>
      <c r="C33" s="308"/>
      <c r="D33" s="113">
        <v>0.5311542390194075</v>
      </c>
      <c r="E33" s="115">
        <v>78</v>
      </c>
      <c r="F33" s="114">
        <v>61</v>
      </c>
      <c r="G33" s="114">
        <v>71</v>
      </c>
      <c r="H33" s="114">
        <v>66</v>
      </c>
      <c r="I33" s="140">
        <v>68</v>
      </c>
      <c r="J33" s="115">
        <v>10</v>
      </c>
      <c r="K33" s="116">
        <v>14.705882352941176</v>
      </c>
    </row>
    <row r="34" spans="1:11" ht="14.1" customHeight="1" x14ac:dyDescent="0.2">
      <c r="A34" s="306">
        <v>33</v>
      </c>
      <c r="B34" s="307" t="s">
        <v>253</v>
      </c>
      <c r="C34" s="308"/>
      <c r="D34" s="113">
        <v>0.37453183520599254</v>
      </c>
      <c r="E34" s="115">
        <v>55</v>
      </c>
      <c r="F34" s="114">
        <v>56</v>
      </c>
      <c r="G34" s="114">
        <v>48</v>
      </c>
      <c r="H34" s="114">
        <v>48</v>
      </c>
      <c r="I34" s="140">
        <v>45</v>
      </c>
      <c r="J34" s="115">
        <v>10</v>
      </c>
      <c r="K34" s="116">
        <v>22.222222222222221</v>
      </c>
    </row>
    <row r="35" spans="1:11" ht="14.1" customHeight="1" x14ac:dyDescent="0.2">
      <c r="A35" s="306">
        <v>34</v>
      </c>
      <c r="B35" s="307" t="s">
        <v>254</v>
      </c>
      <c r="C35" s="308"/>
      <c r="D35" s="113">
        <v>3.5001702417432754</v>
      </c>
      <c r="E35" s="115">
        <v>514</v>
      </c>
      <c r="F35" s="114">
        <v>525</v>
      </c>
      <c r="G35" s="114">
        <v>520</v>
      </c>
      <c r="H35" s="114">
        <v>526</v>
      </c>
      <c r="I35" s="140">
        <v>518</v>
      </c>
      <c r="J35" s="115">
        <v>-4</v>
      </c>
      <c r="K35" s="116">
        <v>-0.77220077220077221</v>
      </c>
    </row>
    <row r="36" spans="1:11" ht="14.1" customHeight="1" x14ac:dyDescent="0.2">
      <c r="A36" s="306">
        <v>41</v>
      </c>
      <c r="B36" s="307" t="s">
        <v>255</v>
      </c>
      <c r="C36" s="308"/>
      <c r="D36" s="113">
        <v>0.14981273408239701</v>
      </c>
      <c r="E36" s="115">
        <v>22</v>
      </c>
      <c r="F36" s="114">
        <v>20</v>
      </c>
      <c r="G36" s="114">
        <v>20</v>
      </c>
      <c r="H36" s="114">
        <v>19</v>
      </c>
      <c r="I36" s="140">
        <v>19</v>
      </c>
      <c r="J36" s="115">
        <v>3</v>
      </c>
      <c r="K36" s="116">
        <v>15.789473684210526</v>
      </c>
    </row>
    <row r="37" spans="1:11" ht="14.1" customHeight="1" x14ac:dyDescent="0.2">
      <c r="A37" s="306">
        <v>42</v>
      </c>
      <c r="B37" s="307" t="s">
        <v>256</v>
      </c>
      <c r="C37" s="308"/>
      <c r="D37" s="113">
        <v>3.4048348655090231E-2</v>
      </c>
      <c r="E37" s="115">
        <v>5</v>
      </c>
      <c r="F37" s="114">
        <v>6</v>
      </c>
      <c r="G37" s="114">
        <v>5</v>
      </c>
      <c r="H37" s="114">
        <v>5</v>
      </c>
      <c r="I37" s="140">
        <v>5</v>
      </c>
      <c r="J37" s="115">
        <v>0</v>
      </c>
      <c r="K37" s="116">
        <v>0</v>
      </c>
    </row>
    <row r="38" spans="1:11" ht="14.1" customHeight="1" x14ac:dyDescent="0.2">
      <c r="A38" s="306">
        <v>43</v>
      </c>
      <c r="B38" s="307" t="s">
        <v>257</v>
      </c>
      <c r="C38" s="308"/>
      <c r="D38" s="113">
        <v>0.68777664283282258</v>
      </c>
      <c r="E38" s="115">
        <v>101</v>
      </c>
      <c r="F38" s="114">
        <v>99</v>
      </c>
      <c r="G38" s="114">
        <v>93</v>
      </c>
      <c r="H38" s="114">
        <v>88</v>
      </c>
      <c r="I38" s="140">
        <v>90</v>
      </c>
      <c r="J38" s="115">
        <v>11</v>
      </c>
      <c r="K38" s="116">
        <v>12.222222222222221</v>
      </c>
    </row>
    <row r="39" spans="1:11" ht="14.1" customHeight="1" x14ac:dyDescent="0.2">
      <c r="A39" s="306">
        <v>51</v>
      </c>
      <c r="B39" s="307" t="s">
        <v>258</v>
      </c>
      <c r="C39" s="308"/>
      <c r="D39" s="113">
        <v>14.273067756213823</v>
      </c>
      <c r="E39" s="115">
        <v>2096</v>
      </c>
      <c r="F39" s="114">
        <v>2106</v>
      </c>
      <c r="G39" s="114">
        <v>2108</v>
      </c>
      <c r="H39" s="114">
        <v>2140</v>
      </c>
      <c r="I39" s="140">
        <v>2210</v>
      </c>
      <c r="J39" s="115">
        <v>-114</v>
      </c>
      <c r="K39" s="116">
        <v>-5.1583710407239822</v>
      </c>
    </row>
    <row r="40" spans="1:11" ht="14.1" customHeight="1" x14ac:dyDescent="0.2">
      <c r="A40" s="306" t="s">
        <v>259</v>
      </c>
      <c r="B40" s="307" t="s">
        <v>260</v>
      </c>
      <c r="C40" s="308"/>
      <c r="D40" s="113">
        <v>13.857677902621722</v>
      </c>
      <c r="E40" s="115">
        <v>2035</v>
      </c>
      <c r="F40" s="114">
        <v>2050</v>
      </c>
      <c r="G40" s="114">
        <v>2042</v>
      </c>
      <c r="H40" s="114">
        <v>2071</v>
      </c>
      <c r="I40" s="140">
        <v>2140</v>
      </c>
      <c r="J40" s="115">
        <v>-105</v>
      </c>
      <c r="K40" s="116">
        <v>-4.9065420560747661</v>
      </c>
    </row>
    <row r="41" spans="1:11" ht="14.1" customHeight="1" x14ac:dyDescent="0.2">
      <c r="A41" s="306"/>
      <c r="B41" s="307" t="s">
        <v>261</v>
      </c>
      <c r="C41" s="308"/>
      <c r="D41" s="113">
        <v>3.8610827374872319</v>
      </c>
      <c r="E41" s="115">
        <v>567</v>
      </c>
      <c r="F41" s="114">
        <v>608</v>
      </c>
      <c r="G41" s="114">
        <v>572</v>
      </c>
      <c r="H41" s="114">
        <v>582</v>
      </c>
      <c r="I41" s="140">
        <v>601</v>
      </c>
      <c r="J41" s="115">
        <v>-34</v>
      </c>
      <c r="K41" s="116">
        <v>-5.6572379367720469</v>
      </c>
    </row>
    <row r="42" spans="1:11" ht="14.1" customHeight="1" x14ac:dyDescent="0.2">
      <c r="A42" s="306">
        <v>52</v>
      </c>
      <c r="B42" s="307" t="s">
        <v>262</v>
      </c>
      <c r="C42" s="308"/>
      <c r="D42" s="113">
        <v>4.5011916922029283</v>
      </c>
      <c r="E42" s="115">
        <v>661</v>
      </c>
      <c r="F42" s="114">
        <v>681</v>
      </c>
      <c r="G42" s="114">
        <v>672</v>
      </c>
      <c r="H42" s="114">
        <v>646</v>
      </c>
      <c r="I42" s="140">
        <v>644</v>
      </c>
      <c r="J42" s="115">
        <v>17</v>
      </c>
      <c r="K42" s="116">
        <v>2.639751552795031</v>
      </c>
    </row>
    <row r="43" spans="1:11" ht="14.1" customHeight="1" x14ac:dyDescent="0.2">
      <c r="A43" s="306" t="s">
        <v>263</v>
      </c>
      <c r="B43" s="307" t="s">
        <v>264</v>
      </c>
      <c r="C43" s="308"/>
      <c r="D43" s="113">
        <v>4.4126659856996939</v>
      </c>
      <c r="E43" s="115">
        <v>648</v>
      </c>
      <c r="F43" s="114">
        <v>668</v>
      </c>
      <c r="G43" s="114">
        <v>656</v>
      </c>
      <c r="H43" s="114">
        <v>635</v>
      </c>
      <c r="I43" s="140">
        <v>633</v>
      </c>
      <c r="J43" s="115">
        <v>15</v>
      </c>
      <c r="K43" s="116">
        <v>2.3696682464454977</v>
      </c>
    </row>
    <row r="44" spans="1:11" ht="14.1" customHeight="1" x14ac:dyDescent="0.2">
      <c r="A44" s="306">
        <v>53</v>
      </c>
      <c r="B44" s="307" t="s">
        <v>265</v>
      </c>
      <c r="C44" s="308"/>
      <c r="D44" s="113">
        <v>4.2015662240381344</v>
      </c>
      <c r="E44" s="115">
        <v>617</v>
      </c>
      <c r="F44" s="114">
        <v>598</v>
      </c>
      <c r="G44" s="114">
        <v>625</v>
      </c>
      <c r="H44" s="114">
        <v>663</v>
      </c>
      <c r="I44" s="140">
        <v>596</v>
      </c>
      <c r="J44" s="115">
        <v>21</v>
      </c>
      <c r="K44" s="116">
        <v>3.523489932885906</v>
      </c>
    </row>
    <row r="45" spans="1:11" ht="14.1" customHeight="1" x14ac:dyDescent="0.2">
      <c r="A45" s="306" t="s">
        <v>266</v>
      </c>
      <c r="B45" s="307" t="s">
        <v>267</v>
      </c>
      <c r="C45" s="308"/>
      <c r="D45" s="113">
        <v>4.1402791964589714</v>
      </c>
      <c r="E45" s="115">
        <v>608</v>
      </c>
      <c r="F45" s="114">
        <v>587</v>
      </c>
      <c r="G45" s="114">
        <v>615</v>
      </c>
      <c r="H45" s="114">
        <v>654</v>
      </c>
      <c r="I45" s="140">
        <v>586</v>
      </c>
      <c r="J45" s="115">
        <v>22</v>
      </c>
      <c r="K45" s="116">
        <v>3.7542662116040955</v>
      </c>
    </row>
    <row r="46" spans="1:11" ht="14.1" customHeight="1" x14ac:dyDescent="0.2">
      <c r="A46" s="306">
        <v>54</v>
      </c>
      <c r="B46" s="307" t="s">
        <v>268</v>
      </c>
      <c r="C46" s="308"/>
      <c r="D46" s="113">
        <v>9.4313925774599934</v>
      </c>
      <c r="E46" s="115">
        <v>1385</v>
      </c>
      <c r="F46" s="114">
        <v>1471</v>
      </c>
      <c r="G46" s="114">
        <v>1506</v>
      </c>
      <c r="H46" s="114">
        <v>1465</v>
      </c>
      <c r="I46" s="140">
        <v>1512</v>
      </c>
      <c r="J46" s="115">
        <v>-127</v>
      </c>
      <c r="K46" s="116">
        <v>-8.3994708994708986</v>
      </c>
    </row>
    <row r="47" spans="1:11" ht="14.1" customHeight="1" x14ac:dyDescent="0.2">
      <c r="A47" s="306">
        <v>61</v>
      </c>
      <c r="B47" s="307" t="s">
        <v>269</v>
      </c>
      <c r="C47" s="308"/>
      <c r="D47" s="113">
        <v>1.0963568266939054</v>
      </c>
      <c r="E47" s="115">
        <v>161</v>
      </c>
      <c r="F47" s="114">
        <v>156</v>
      </c>
      <c r="G47" s="114">
        <v>143</v>
      </c>
      <c r="H47" s="114">
        <v>141</v>
      </c>
      <c r="I47" s="140">
        <v>139</v>
      </c>
      <c r="J47" s="115">
        <v>22</v>
      </c>
      <c r="K47" s="116">
        <v>15.827338129496402</v>
      </c>
    </row>
    <row r="48" spans="1:11" ht="14.1" customHeight="1" x14ac:dyDescent="0.2">
      <c r="A48" s="306">
        <v>62</v>
      </c>
      <c r="B48" s="307" t="s">
        <v>270</v>
      </c>
      <c r="C48" s="308"/>
      <c r="D48" s="113">
        <v>11.174668028600612</v>
      </c>
      <c r="E48" s="115">
        <v>1641</v>
      </c>
      <c r="F48" s="114">
        <v>1880</v>
      </c>
      <c r="G48" s="114">
        <v>1677</v>
      </c>
      <c r="H48" s="114">
        <v>1680</v>
      </c>
      <c r="I48" s="140">
        <v>1572</v>
      </c>
      <c r="J48" s="115">
        <v>69</v>
      </c>
      <c r="K48" s="116">
        <v>4.3893129770992365</v>
      </c>
    </row>
    <row r="49" spans="1:11" ht="14.1" customHeight="1" x14ac:dyDescent="0.2">
      <c r="A49" s="306">
        <v>63</v>
      </c>
      <c r="B49" s="307" t="s">
        <v>271</v>
      </c>
      <c r="C49" s="308"/>
      <c r="D49" s="113">
        <v>12.400408580183861</v>
      </c>
      <c r="E49" s="115">
        <v>1821</v>
      </c>
      <c r="F49" s="114">
        <v>2057</v>
      </c>
      <c r="G49" s="114">
        <v>1979</v>
      </c>
      <c r="H49" s="114">
        <v>2012</v>
      </c>
      <c r="I49" s="140">
        <v>1901</v>
      </c>
      <c r="J49" s="115">
        <v>-80</v>
      </c>
      <c r="K49" s="116">
        <v>-4.2083114150447134</v>
      </c>
    </row>
    <row r="50" spans="1:11" ht="14.1" customHeight="1" x14ac:dyDescent="0.2">
      <c r="A50" s="306" t="s">
        <v>272</v>
      </c>
      <c r="B50" s="307" t="s">
        <v>273</v>
      </c>
      <c r="C50" s="308"/>
      <c r="D50" s="113">
        <v>0.65372829417773237</v>
      </c>
      <c r="E50" s="115">
        <v>96</v>
      </c>
      <c r="F50" s="114">
        <v>117</v>
      </c>
      <c r="G50" s="114">
        <v>116</v>
      </c>
      <c r="H50" s="114">
        <v>95</v>
      </c>
      <c r="I50" s="140">
        <v>95</v>
      </c>
      <c r="J50" s="115">
        <v>1</v>
      </c>
      <c r="K50" s="116">
        <v>1.0526315789473684</v>
      </c>
    </row>
    <row r="51" spans="1:11" ht="14.1" customHeight="1" x14ac:dyDescent="0.2">
      <c r="A51" s="306" t="s">
        <v>274</v>
      </c>
      <c r="B51" s="307" t="s">
        <v>275</v>
      </c>
      <c r="C51" s="308"/>
      <c r="D51" s="113">
        <v>11.018045624787197</v>
      </c>
      <c r="E51" s="115">
        <v>1618</v>
      </c>
      <c r="F51" s="114">
        <v>1820</v>
      </c>
      <c r="G51" s="114">
        <v>1742</v>
      </c>
      <c r="H51" s="114">
        <v>1797</v>
      </c>
      <c r="I51" s="140">
        <v>1689</v>
      </c>
      <c r="J51" s="115">
        <v>-71</v>
      </c>
      <c r="K51" s="116">
        <v>-4.2036708111308467</v>
      </c>
    </row>
    <row r="52" spans="1:11" ht="14.1" customHeight="1" x14ac:dyDescent="0.2">
      <c r="A52" s="306">
        <v>71</v>
      </c>
      <c r="B52" s="307" t="s">
        <v>276</v>
      </c>
      <c r="C52" s="308"/>
      <c r="D52" s="113">
        <v>13.210759278175008</v>
      </c>
      <c r="E52" s="115">
        <v>1940</v>
      </c>
      <c r="F52" s="114">
        <v>2000</v>
      </c>
      <c r="G52" s="114">
        <v>1941</v>
      </c>
      <c r="H52" s="114">
        <v>1993</v>
      </c>
      <c r="I52" s="140">
        <v>1961</v>
      </c>
      <c r="J52" s="115">
        <v>-21</v>
      </c>
      <c r="K52" s="116">
        <v>-1.0708822029576746</v>
      </c>
    </row>
    <row r="53" spans="1:11" ht="14.1" customHeight="1" x14ac:dyDescent="0.2">
      <c r="A53" s="306" t="s">
        <v>277</v>
      </c>
      <c r="B53" s="307" t="s">
        <v>278</v>
      </c>
      <c r="C53" s="308"/>
      <c r="D53" s="113">
        <v>1.4436499829758256</v>
      </c>
      <c r="E53" s="115">
        <v>212</v>
      </c>
      <c r="F53" s="114">
        <v>215</v>
      </c>
      <c r="G53" s="114">
        <v>215</v>
      </c>
      <c r="H53" s="114">
        <v>225</v>
      </c>
      <c r="I53" s="140">
        <v>224</v>
      </c>
      <c r="J53" s="115">
        <v>-12</v>
      </c>
      <c r="K53" s="116">
        <v>-5.3571428571428568</v>
      </c>
    </row>
    <row r="54" spans="1:11" ht="14.1" customHeight="1" x14ac:dyDescent="0.2">
      <c r="A54" s="306" t="s">
        <v>279</v>
      </c>
      <c r="B54" s="307" t="s">
        <v>280</v>
      </c>
      <c r="C54" s="308"/>
      <c r="D54" s="113">
        <v>11.133810010214505</v>
      </c>
      <c r="E54" s="115">
        <v>1635</v>
      </c>
      <c r="F54" s="114">
        <v>1695</v>
      </c>
      <c r="G54" s="114">
        <v>1636</v>
      </c>
      <c r="H54" s="114">
        <v>1678</v>
      </c>
      <c r="I54" s="140">
        <v>1650</v>
      </c>
      <c r="J54" s="115">
        <v>-15</v>
      </c>
      <c r="K54" s="116">
        <v>-0.90909090909090906</v>
      </c>
    </row>
    <row r="55" spans="1:11" ht="14.1" customHeight="1" x14ac:dyDescent="0.2">
      <c r="A55" s="306">
        <v>72</v>
      </c>
      <c r="B55" s="307" t="s">
        <v>281</v>
      </c>
      <c r="C55" s="308"/>
      <c r="D55" s="113">
        <v>1.3346952672795369</v>
      </c>
      <c r="E55" s="115">
        <v>196</v>
      </c>
      <c r="F55" s="114">
        <v>189</v>
      </c>
      <c r="G55" s="114">
        <v>183</v>
      </c>
      <c r="H55" s="114">
        <v>185</v>
      </c>
      <c r="I55" s="140">
        <v>186</v>
      </c>
      <c r="J55" s="115">
        <v>10</v>
      </c>
      <c r="K55" s="116">
        <v>5.376344086021505</v>
      </c>
    </row>
    <row r="56" spans="1:11" ht="14.1" customHeight="1" x14ac:dyDescent="0.2">
      <c r="A56" s="306" t="s">
        <v>282</v>
      </c>
      <c r="B56" s="307" t="s">
        <v>283</v>
      </c>
      <c r="C56" s="308"/>
      <c r="D56" s="113">
        <v>0.17705141300646918</v>
      </c>
      <c r="E56" s="115">
        <v>26</v>
      </c>
      <c r="F56" s="114">
        <v>25</v>
      </c>
      <c r="G56" s="114">
        <v>21</v>
      </c>
      <c r="H56" s="114">
        <v>21</v>
      </c>
      <c r="I56" s="140">
        <v>21</v>
      </c>
      <c r="J56" s="115">
        <v>5</v>
      </c>
      <c r="K56" s="116">
        <v>23.80952380952381</v>
      </c>
    </row>
    <row r="57" spans="1:11" ht="14.1" customHeight="1" x14ac:dyDescent="0.2">
      <c r="A57" s="306" t="s">
        <v>284</v>
      </c>
      <c r="B57" s="307" t="s">
        <v>285</v>
      </c>
      <c r="C57" s="308"/>
      <c r="D57" s="113">
        <v>0.96016343207354449</v>
      </c>
      <c r="E57" s="115">
        <v>141</v>
      </c>
      <c r="F57" s="114">
        <v>137</v>
      </c>
      <c r="G57" s="114">
        <v>134</v>
      </c>
      <c r="H57" s="114">
        <v>137</v>
      </c>
      <c r="I57" s="140">
        <v>134</v>
      </c>
      <c r="J57" s="115">
        <v>7</v>
      </c>
      <c r="K57" s="116">
        <v>5.2238805970149258</v>
      </c>
    </row>
    <row r="58" spans="1:11" ht="14.1" customHeight="1" x14ac:dyDescent="0.2">
      <c r="A58" s="306">
        <v>73</v>
      </c>
      <c r="B58" s="307" t="s">
        <v>286</v>
      </c>
      <c r="C58" s="308"/>
      <c r="D58" s="113">
        <v>1.2325502213142663</v>
      </c>
      <c r="E58" s="115">
        <v>181</v>
      </c>
      <c r="F58" s="114">
        <v>184</v>
      </c>
      <c r="G58" s="114">
        <v>178</v>
      </c>
      <c r="H58" s="114">
        <v>182</v>
      </c>
      <c r="I58" s="140">
        <v>169</v>
      </c>
      <c r="J58" s="115">
        <v>12</v>
      </c>
      <c r="K58" s="116">
        <v>7.1005917159763312</v>
      </c>
    </row>
    <row r="59" spans="1:11" ht="14.1" customHeight="1" x14ac:dyDescent="0.2">
      <c r="A59" s="306" t="s">
        <v>287</v>
      </c>
      <c r="B59" s="307" t="s">
        <v>288</v>
      </c>
      <c r="C59" s="308"/>
      <c r="D59" s="113">
        <v>0.45624787197820904</v>
      </c>
      <c r="E59" s="115">
        <v>67</v>
      </c>
      <c r="F59" s="114">
        <v>74</v>
      </c>
      <c r="G59" s="114">
        <v>73</v>
      </c>
      <c r="H59" s="114">
        <v>72</v>
      </c>
      <c r="I59" s="140">
        <v>68</v>
      </c>
      <c r="J59" s="115">
        <v>-1</v>
      </c>
      <c r="K59" s="116">
        <v>-1.4705882352941178</v>
      </c>
    </row>
    <row r="60" spans="1:11" ht="14.1" customHeight="1" x14ac:dyDescent="0.2">
      <c r="A60" s="306">
        <v>81</v>
      </c>
      <c r="B60" s="307" t="s">
        <v>289</v>
      </c>
      <c r="C60" s="308"/>
      <c r="D60" s="113">
        <v>3.7385086823289071</v>
      </c>
      <c r="E60" s="115">
        <v>549</v>
      </c>
      <c r="F60" s="114">
        <v>540</v>
      </c>
      <c r="G60" s="114">
        <v>533</v>
      </c>
      <c r="H60" s="114">
        <v>509</v>
      </c>
      <c r="I60" s="140">
        <v>519</v>
      </c>
      <c r="J60" s="115">
        <v>30</v>
      </c>
      <c r="K60" s="116">
        <v>5.7803468208092488</v>
      </c>
    </row>
    <row r="61" spans="1:11" ht="14.1" customHeight="1" x14ac:dyDescent="0.2">
      <c r="A61" s="306" t="s">
        <v>290</v>
      </c>
      <c r="B61" s="307" t="s">
        <v>291</v>
      </c>
      <c r="C61" s="308"/>
      <c r="D61" s="113">
        <v>1.0418794688457609</v>
      </c>
      <c r="E61" s="115">
        <v>153</v>
      </c>
      <c r="F61" s="114">
        <v>148</v>
      </c>
      <c r="G61" s="114">
        <v>148</v>
      </c>
      <c r="H61" s="114">
        <v>143</v>
      </c>
      <c r="I61" s="140">
        <v>137</v>
      </c>
      <c r="J61" s="115">
        <v>16</v>
      </c>
      <c r="K61" s="116">
        <v>11.678832116788321</v>
      </c>
    </row>
    <row r="62" spans="1:11" ht="14.1" customHeight="1" x14ac:dyDescent="0.2">
      <c r="A62" s="306" t="s">
        <v>292</v>
      </c>
      <c r="B62" s="307" t="s">
        <v>293</v>
      </c>
      <c r="C62" s="308"/>
      <c r="D62" s="113">
        <v>1.8454204971058903</v>
      </c>
      <c r="E62" s="115">
        <v>271</v>
      </c>
      <c r="F62" s="114">
        <v>267</v>
      </c>
      <c r="G62" s="114">
        <v>252</v>
      </c>
      <c r="H62" s="114">
        <v>237</v>
      </c>
      <c r="I62" s="140">
        <v>251</v>
      </c>
      <c r="J62" s="115">
        <v>20</v>
      </c>
      <c r="K62" s="116">
        <v>7.9681274900398407</v>
      </c>
    </row>
    <row r="63" spans="1:11" ht="14.1" customHeight="1" x14ac:dyDescent="0.2">
      <c r="A63" s="306"/>
      <c r="B63" s="307" t="s">
        <v>294</v>
      </c>
      <c r="C63" s="308"/>
      <c r="D63" s="113">
        <v>1.4164113040517534</v>
      </c>
      <c r="E63" s="115">
        <v>208</v>
      </c>
      <c r="F63" s="114">
        <v>206</v>
      </c>
      <c r="G63" s="114">
        <v>193</v>
      </c>
      <c r="H63" s="114">
        <v>187</v>
      </c>
      <c r="I63" s="140">
        <v>201</v>
      </c>
      <c r="J63" s="115">
        <v>7</v>
      </c>
      <c r="K63" s="116">
        <v>3.4825870646766171</v>
      </c>
    </row>
    <row r="64" spans="1:11" ht="14.1" customHeight="1" x14ac:dyDescent="0.2">
      <c r="A64" s="306" t="s">
        <v>295</v>
      </c>
      <c r="B64" s="307" t="s">
        <v>296</v>
      </c>
      <c r="C64" s="308"/>
      <c r="D64" s="113">
        <v>8.8525706503234589E-2</v>
      </c>
      <c r="E64" s="115">
        <v>13</v>
      </c>
      <c r="F64" s="114">
        <v>12</v>
      </c>
      <c r="G64" s="114">
        <v>15</v>
      </c>
      <c r="H64" s="114">
        <v>14</v>
      </c>
      <c r="I64" s="140">
        <v>15</v>
      </c>
      <c r="J64" s="115">
        <v>-2</v>
      </c>
      <c r="K64" s="116">
        <v>-13.333333333333334</v>
      </c>
    </row>
    <row r="65" spans="1:11" ht="14.1" customHeight="1" x14ac:dyDescent="0.2">
      <c r="A65" s="306" t="s">
        <v>297</v>
      </c>
      <c r="B65" s="307" t="s">
        <v>298</v>
      </c>
      <c r="C65" s="308"/>
      <c r="D65" s="113">
        <v>0.51753489955737142</v>
      </c>
      <c r="E65" s="115">
        <v>76</v>
      </c>
      <c r="F65" s="114">
        <v>80</v>
      </c>
      <c r="G65" s="114">
        <v>80</v>
      </c>
      <c r="H65" s="114">
        <v>77</v>
      </c>
      <c r="I65" s="140">
        <v>76</v>
      </c>
      <c r="J65" s="115">
        <v>0</v>
      </c>
      <c r="K65" s="116">
        <v>0</v>
      </c>
    </row>
    <row r="66" spans="1:11" ht="14.1" customHeight="1" x14ac:dyDescent="0.2">
      <c r="A66" s="306">
        <v>82</v>
      </c>
      <c r="B66" s="307" t="s">
        <v>299</v>
      </c>
      <c r="C66" s="308"/>
      <c r="D66" s="113">
        <v>1.4300306435137895</v>
      </c>
      <c r="E66" s="115">
        <v>210</v>
      </c>
      <c r="F66" s="114">
        <v>211</v>
      </c>
      <c r="G66" s="114">
        <v>217</v>
      </c>
      <c r="H66" s="114">
        <v>211</v>
      </c>
      <c r="I66" s="140">
        <v>190</v>
      </c>
      <c r="J66" s="115">
        <v>20</v>
      </c>
      <c r="K66" s="116">
        <v>10.526315789473685</v>
      </c>
    </row>
    <row r="67" spans="1:11" ht="14.1" customHeight="1" x14ac:dyDescent="0.2">
      <c r="A67" s="306" t="s">
        <v>300</v>
      </c>
      <c r="B67" s="307" t="s">
        <v>301</v>
      </c>
      <c r="C67" s="308"/>
      <c r="D67" s="113">
        <v>0.6264896152536602</v>
      </c>
      <c r="E67" s="115">
        <v>92</v>
      </c>
      <c r="F67" s="114">
        <v>87</v>
      </c>
      <c r="G67" s="114">
        <v>90</v>
      </c>
      <c r="H67" s="114">
        <v>80</v>
      </c>
      <c r="I67" s="140">
        <v>64</v>
      </c>
      <c r="J67" s="115">
        <v>28</v>
      </c>
      <c r="K67" s="116">
        <v>43.75</v>
      </c>
    </row>
    <row r="68" spans="1:11" ht="14.1" customHeight="1" x14ac:dyDescent="0.2">
      <c r="A68" s="306" t="s">
        <v>302</v>
      </c>
      <c r="B68" s="307" t="s">
        <v>303</v>
      </c>
      <c r="C68" s="308"/>
      <c r="D68" s="113">
        <v>0.51072522982635338</v>
      </c>
      <c r="E68" s="115">
        <v>75</v>
      </c>
      <c r="F68" s="114">
        <v>76</v>
      </c>
      <c r="G68" s="114">
        <v>75</v>
      </c>
      <c r="H68" s="114">
        <v>76</v>
      </c>
      <c r="I68" s="140">
        <v>76</v>
      </c>
      <c r="J68" s="115">
        <v>-1</v>
      </c>
      <c r="K68" s="116">
        <v>-1.3157894736842106</v>
      </c>
    </row>
    <row r="69" spans="1:11" ht="14.1" customHeight="1" x14ac:dyDescent="0.2">
      <c r="A69" s="306">
        <v>83</v>
      </c>
      <c r="B69" s="307" t="s">
        <v>304</v>
      </c>
      <c r="C69" s="308"/>
      <c r="D69" s="113">
        <v>2.8668709567585973</v>
      </c>
      <c r="E69" s="115">
        <v>421</v>
      </c>
      <c r="F69" s="114">
        <v>440</v>
      </c>
      <c r="G69" s="114">
        <v>408</v>
      </c>
      <c r="H69" s="114">
        <v>401</v>
      </c>
      <c r="I69" s="140">
        <v>392</v>
      </c>
      <c r="J69" s="115">
        <v>29</v>
      </c>
      <c r="K69" s="116">
        <v>7.3979591836734695</v>
      </c>
    </row>
    <row r="70" spans="1:11" ht="14.1" customHeight="1" x14ac:dyDescent="0.2">
      <c r="A70" s="306" t="s">
        <v>305</v>
      </c>
      <c r="B70" s="307" t="s">
        <v>306</v>
      </c>
      <c r="C70" s="308"/>
      <c r="D70" s="113">
        <v>1.641130405175349</v>
      </c>
      <c r="E70" s="115">
        <v>241</v>
      </c>
      <c r="F70" s="114">
        <v>269</v>
      </c>
      <c r="G70" s="114">
        <v>252</v>
      </c>
      <c r="H70" s="114">
        <v>243</v>
      </c>
      <c r="I70" s="140">
        <v>237</v>
      </c>
      <c r="J70" s="115">
        <v>4</v>
      </c>
      <c r="K70" s="116">
        <v>1.6877637130801688</v>
      </c>
    </row>
    <row r="71" spans="1:11" ht="14.1" customHeight="1" x14ac:dyDescent="0.2">
      <c r="A71" s="306"/>
      <c r="B71" s="307" t="s">
        <v>307</v>
      </c>
      <c r="C71" s="308"/>
      <c r="D71" s="113">
        <v>0.80354102826012941</v>
      </c>
      <c r="E71" s="115">
        <v>118</v>
      </c>
      <c r="F71" s="114">
        <v>123</v>
      </c>
      <c r="G71" s="114">
        <v>118</v>
      </c>
      <c r="H71" s="114">
        <v>106</v>
      </c>
      <c r="I71" s="140">
        <v>102</v>
      </c>
      <c r="J71" s="115">
        <v>16</v>
      </c>
      <c r="K71" s="116">
        <v>15.686274509803921</v>
      </c>
    </row>
    <row r="72" spans="1:11" ht="14.1" customHeight="1" x14ac:dyDescent="0.2">
      <c r="A72" s="306">
        <v>84</v>
      </c>
      <c r="B72" s="307" t="s">
        <v>308</v>
      </c>
      <c r="C72" s="308"/>
      <c r="D72" s="113">
        <v>1.5730337078651686</v>
      </c>
      <c r="E72" s="115">
        <v>231</v>
      </c>
      <c r="F72" s="114">
        <v>272</v>
      </c>
      <c r="G72" s="114">
        <v>244</v>
      </c>
      <c r="H72" s="114">
        <v>268</v>
      </c>
      <c r="I72" s="140">
        <v>246</v>
      </c>
      <c r="J72" s="115">
        <v>-15</v>
      </c>
      <c r="K72" s="116">
        <v>-6.0975609756097562</v>
      </c>
    </row>
    <row r="73" spans="1:11" ht="14.1" customHeight="1" x14ac:dyDescent="0.2">
      <c r="A73" s="306" t="s">
        <v>309</v>
      </c>
      <c r="B73" s="307" t="s">
        <v>310</v>
      </c>
      <c r="C73" s="308"/>
      <c r="D73" s="113">
        <v>0.13619339462036092</v>
      </c>
      <c r="E73" s="115">
        <v>20</v>
      </c>
      <c r="F73" s="114">
        <v>20</v>
      </c>
      <c r="G73" s="114">
        <v>19</v>
      </c>
      <c r="H73" s="114">
        <v>20</v>
      </c>
      <c r="I73" s="140">
        <v>18</v>
      </c>
      <c r="J73" s="115">
        <v>2</v>
      </c>
      <c r="K73" s="116">
        <v>11.111111111111111</v>
      </c>
    </row>
    <row r="74" spans="1:11" ht="14.1" customHeight="1" x14ac:dyDescent="0.2">
      <c r="A74" s="306" t="s">
        <v>311</v>
      </c>
      <c r="B74" s="307" t="s">
        <v>312</v>
      </c>
      <c r="C74" s="308"/>
      <c r="D74" s="113">
        <v>0.24514811031664965</v>
      </c>
      <c r="E74" s="115">
        <v>36</v>
      </c>
      <c r="F74" s="114">
        <v>32</v>
      </c>
      <c r="G74" s="114">
        <v>30</v>
      </c>
      <c r="H74" s="114">
        <v>27</v>
      </c>
      <c r="I74" s="140">
        <v>23</v>
      </c>
      <c r="J74" s="115">
        <v>13</v>
      </c>
      <c r="K74" s="116">
        <v>56.521739130434781</v>
      </c>
    </row>
    <row r="75" spans="1:11" ht="14.1" customHeight="1" x14ac:dyDescent="0.2">
      <c r="A75" s="306" t="s">
        <v>313</v>
      </c>
      <c r="B75" s="307" t="s">
        <v>314</v>
      </c>
      <c r="C75" s="308"/>
      <c r="D75" s="113">
        <v>0.2247191011235955</v>
      </c>
      <c r="E75" s="115">
        <v>33</v>
      </c>
      <c r="F75" s="114">
        <v>62</v>
      </c>
      <c r="G75" s="114">
        <v>35</v>
      </c>
      <c r="H75" s="114">
        <v>67</v>
      </c>
      <c r="I75" s="140">
        <v>42</v>
      </c>
      <c r="J75" s="115">
        <v>-9</v>
      </c>
      <c r="K75" s="116">
        <v>-21.428571428571427</v>
      </c>
    </row>
    <row r="76" spans="1:11" ht="14.1" customHeight="1" x14ac:dyDescent="0.2">
      <c r="A76" s="306">
        <v>91</v>
      </c>
      <c r="B76" s="307" t="s">
        <v>315</v>
      </c>
      <c r="C76" s="308"/>
      <c r="D76" s="113">
        <v>0.49710589036431735</v>
      </c>
      <c r="E76" s="115">
        <v>73</v>
      </c>
      <c r="F76" s="114">
        <v>72</v>
      </c>
      <c r="G76" s="114">
        <v>85</v>
      </c>
      <c r="H76" s="114">
        <v>86</v>
      </c>
      <c r="I76" s="140">
        <v>82</v>
      </c>
      <c r="J76" s="115">
        <v>-9</v>
      </c>
      <c r="K76" s="116">
        <v>-10.975609756097562</v>
      </c>
    </row>
    <row r="77" spans="1:11" ht="14.1" customHeight="1" x14ac:dyDescent="0.2">
      <c r="A77" s="306">
        <v>92</v>
      </c>
      <c r="B77" s="307" t="s">
        <v>316</v>
      </c>
      <c r="C77" s="308"/>
      <c r="D77" s="113">
        <v>1.5253660197480423</v>
      </c>
      <c r="E77" s="115">
        <v>224</v>
      </c>
      <c r="F77" s="114">
        <v>235</v>
      </c>
      <c r="G77" s="114">
        <v>256</v>
      </c>
      <c r="H77" s="114">
        <v>262</v>
      </c>
      <c r="I77" s="140">
        <v>248</v>
      </c>
      <c r="J77" s="115">
        <v>-24</v>
      </c>
      <c r="K77" s="116">
        <v>-9.67741935483871</v>
      </c>
    </row>
    <row r="78" spans="1:11" ht="14.1" customHeight="1" x14ac:dyDescent="0.2">
      <c r="A78" s="306">
        <v>93</v>
      </c>
      <c r="B78" s="307" t="s">
        <v>317</v>
      </c>
      <c r="C78" s="308"/>
      <c r="D78" s="113">
        <v>4.7667688117126322E-2</v>
      </c>
      <c r="E78" s="115">
        <v>7</v>
      </c>
      <c r="F78" s="114">
        <v>7</v>
      </c>
      <c r="G78" s="114">
        <v>9</v>
      </c>
      <c r="H78" s="114">
        <v>7</v>
      </c>
      <c r="I78" s="140">
        <v>8</v>
      </c>
      <c r="J78" s="115">
        <v>-1</v>
      </c>
      <c r="K78" s="116">
        <v>-12.5</v>
      </c>
    </row>
    <row r="79" spans="1:11" ht="14.1" customHeight="1" x14ac:dyDescent="0.2">
      <c r="A79" s="306">
        <v>94</v>
      </c>
      <c r="B79" s="307" t="s">
        <v>318</v>
      </c>
      <c r="C79" s="308"/>
      <c r="D79" s="113">
        <v>0.44262853251617296</v>
      </c>
      <c r="E79" s="115">
        <v>65</v>
      </c>
      <c r="F79" s="114">
        <v>103</v>
      </c>
      <c r="G79" s="114">
        <v>129</v>
      </c>
      <c r="H79" s="114">
        <v>127</v>
      </c>
      <c r="I79" s="140">
        <v>122</v>
      </c>
      <c r="J79" s="115">
        <v>-57</v>
      </c>
      <c r="K79" s="116">
        <v>-46.721311475409834</v>
      </c>
    </row>
    <row r="80" spans="1:11" ht="14.1" customHeight="1" x14ac:dyDescent="0.2">
      <c r="A80" s="306" t="s">
        <v>319</v>
      </c>
      <c r="B80" s="307" t="s">
        <v>320</v>
      </c>
      <c r="C80" s="308"/>
      <c r="D80" s="113">
        <v>0</v>
      </c>
      <c r="E80" s="115">
        <v>0</v>
      </c>
      <c r="F80" s="114">
        <v>0</v>
      </c>
      <c r="G80" s="114">
        <v>0</v>
      </c>
      <c r="H80" s="114">
        <v>0</v>
      </c>
      <c r="I80" s="140">
        <v>0</v>
      </c>
      <c r="J80" s="115">
        <v>0</v>
      </c>
      <c r="K80" s="116">
        <v>0</v>
      </c>
    </row>
    <row r="81" spans="1:11" ht="14.1" customHeight="1" x14ac:dyDescent="0.2">
      <c r="A81" s="310" t="s">
        <v>321</v>
      </c>
      <c r="B81" s="311" t="s">
        <v>333</v>
      </c>
      <c r="C81" s="312"/>
      <c r="D81" s="125">
        <v>2.1859039836567926</v>
      </c>
      <c r="E81" s="143">
        <v>321</v>
      </c>
      <c r="F81" s="144">
        <v>334</v>
      </c>
      <c r="G81" s="144">
        <v>319</v>
      </c>
      <c r="H81" s="144">
        <v>322</v>
      </c>
      <c r="I81" s="145">
        <v>314</v>
      </c>
      <c r="J81" s="143">
        <v>7</v>
      </c>
      <c r="K81" s="146">
        <v>2.2292993630573248</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10161</v>
      </c>
      <c r="G12" s="536">
        <v>8557</v>
      </c>
      <c r="H12" s="536">
        <v>13344</v>
      </c>
      <c r="I12" s="536">
        <v>9518</v>
      </c>
      <c r="J12" s="537">
        <v>10081</v>
      </c>
      <c r="K12" s="538">
        <v>80</v>
      </c>
      <c r="L12" s="349">
        <v>0.79357206626326748</v>
      </c>
    </row>
    <row r="13" spans="1:17" s="110" customFormat="1" ht="15" customHeight="1" x14ac:dyDescent="0.2">
      <c r="A13" s="350" t="s">
        <v>344</v>
      </c>
      <c r="B13" s="351" t="s">
        <v>345</v>
      </c>
      <c r="C13" s="347"/>
      <c r="D13" s="347"/>
      <c r="E13" s="348"/>
      <c r="F13" s="536">
        <v>6026</v>
      </c>
      <c r="G13" s="536">
        <v>4690</v>
      </c>
      <c r="H13" s="536">
        <v>7350</v>
      </c>
      <c r="I13" s="536">
        <v>5218</v>
      </c>
      <c r="J13" s="537">
        <v>5128</v>
      </c>
      <c r="K13" s="538">
        <v>898</v>
      </c>
      <c r="L13" s="349">
        <v>17.51170046801872</v>
      </c>
    </row>
    <row r="14" spans="1:17" s="110" customFormat="1" ht="22.5" customHeight="1" x14ac:dyDescent="0.2">
      <c r="A14" s="350"/>
      <c r="B14" s="351" t="s">
        <v>346</v>
      </c>
      <c r="C14" s="347"/>
      <c r="D14" s="347"/>
      <c r="E14" s="348"/>
      <c r="F14" s="536">
        <v>4135</v>
      </c>
      <c r="G14" s="536">
        <v>3867</v>
      </c>
      <c r="H14" s="536">
        <v>5994</v>
      </c>
      <c r="I14" s="536">
        <v>4300</v>
      </c>
      <c r="J14" s="537">
        <v>4953</v>
      </c>
      <c r="K14" s="538">
        <v>-818</v>
      </c>
      <c r="L14" s="349">
        <v>-16.51524328689683</v>
      </c>
    </row>
    <row r="15" spans="1:17" s="110" customFormat="1" ht="15" customHeight="1" x14ac:dyDescent="0.2">
      <c r="A15" s="350" t="s">
        <v>347</v>
      </c>
      <c r="B15" s="351" t="s">
        <v>108</v>
      </c>
      <c r="C15" s="347"/>
      <c r="D15" s="347"/>
      <c r="E15" s="348"/>
      <c r="F15" s="536">
        <v>1863</v>
      </c>
      <c r="G15" s="536">
        <v>1999</v>
      </c>
      <c r="H15" s="536">
        <v>4333</v>
      </c>
      <c r="I15" s="536">
        <v>1741</v>
      </c>
      <c r="J15" s="537">
        <v>1731</v>
      </c>
      <c r="K15" s="538">
        <v>132</v>
      </c>
      <c r="L15" s="349">
        <v>7.625649913344887</v>
      </c>
    </row>
    <row r="16" spans="1:17" s="110" customFormat="1" ht="15" customHeight="1" x14ac:dyDescent="0.2">
      <c r="A16" s="350"/>
      <c r="B16" s="351" t="s">
        <v>109</v>
      </c>
      <c r="C16" s="347"/>
      <c r="D16" s="347"/>
      <c r="E16" s="348"/>
      <c r="F16" s="536">
        <v>7031</v>
      </c>
      <c r="G16" s="536">
        <v>5754</v>
      </c>
      <c r="H16" s="536">
        <v>7703</v>
      </c>
      <c r="I16" s="536">
        <v>6646</v>
      </c>
      <c r="J16" s="537">
        <v>7168</v>
      </c>
      <c r="K16" s="538">
        <v>-137</v>
      </c>
      <c r="L16" s="349">
        <v>-1.9112723214285714</v>
      </c>
    </row>
    <row r="17" spans="1:12" s="110" customFormat="1" ht="15" customHeight="1" x14ac:dyDescent="0.2">
      <c r="A17" s="350"/>
      <c r="B17" s="351" t="s">
        <v>110</v>
      </c>
      <c r="C17" s="347"/>
      <c r="D17" s="347"/>
      <c r="E17" s="348"/>
      <c r="F17" s="536">
        <v>1132</v>
      </c>
      <c r="G17" s="536">
        <v>718</v>
      </c>
      <c r="H17" s="536">
        <v>1188</v>
      </c>
      <c r="I17" s="536">
        <v>1037</v>
      </c>
      <c r="J17" s="537">
        <v>1093</v>
      </c>
      <c r="K17" s="538">
        <v>39</v>
      </c>
      <c r="L17" s="349">
        <v>3.5681610247026532</v>
      </c>
    </row>
    <row r="18" spans="1:12" s="110" customFormat="1" ht="15" customHeight="1" x14ac:dyDescent="0.2">
      <c r="A18" s="350"/>
      <c r="B18" s="351" t="s">
        <v>111</v>
      </c>
      <c r="C18" s="347"/>
      <c r="D18" s="347"/>
      <c r="E18" s="348"/>
      <c r="F18" s="536">
        <v>135</v>
      </c>
      <c r="G18" s="536">
        <v>86</v>
      </c>
      <c r="H18" s="536">
        <v>120</v>
      </c>
      <c r="I18" s="536">
        <v>94</v>
      </c>
      <c r="J18" s="537">
        <v>89</v>
      </c>
      <c r="K18" s="538">
        <v>46</v>
      </c>
      <c r="L18" s="349">
        <v>51.685393258426963</v>
      </c>
    </row>
    <row r="19" spans="1:12" s="110" customFormat="1" ht="15" customHeight="1" x14ac:dyDescent="0.2">
      <c r="A19" s="118" t="s">
        <v>113</v>
      </c>
      <c r="B19" s="119" t="s">
        <v>181</v>
      </c>
      <c r="C19" s="347"/>
      <c r="D19" s="347"/>
      <c r="E19" s="348"/>
      <c r="F19" s="536">
        <v>6884</v>
      </c>
      <c r="G19" s="536">
        <v>5615</v>
      </c>
      <c r="H19" s="536">
        <v>9768</v>
      </c>
      <c r="I19" s="536">
        <v>6247</v>
      </c>
      <c r="J19" s="537">
        <v>6378</v>
      </c>
      <c r="K19" s="538">
        <v>506</v>
      </c>
      <c r="L19" s="349">
        <v>7.9335214800878022</v>
      </c>
    </row>
    <row r="20" spans="1:12" s="110" customFormat="1" ht="15" customHeight="1" x14ac:dyDescent="0.2">
      <c r="A20" s="118"/>
      <c r="B20" s="119" t="s">
        <v>182</v>
      </c>
      <c r="C20" s="347"/>
      <c r="D20" s="347"/>
      <c r="E20" s="348"/>
      <c r="F20" s="536">
        <v>3277</v>
      </c>
      <c r="G20" s="536">
        <v>2942</v>
      </c>
      <c r="H20" s="536">
        <v>3576</v>
      </c>
      <c r="I20" s="536">
        <v>3271</v>
      </c>
      <c r="J20" s="537">
        <v>3703</v>
      </c>
      <c r="K20" s="538">
        <v>-426</v>
      </c>
      <c r="L20" s="349">
        <v>-11.504185795301106</v>
      </c>
    </row>
    <row r="21" spans="1:12" s="110" customFormat="1" ht="15" customHeight="1" x14ac:dyDescent="0.2">
      <c r="A21" s="118" t="s">
        <v>113</v>
      </c>
      <c r="B21" s="119" t="s">
        <v>116</v>
      </c>
      <c r="C21" s="347"/>
      <c r="D21" s="347"/>
      <c r="E21" s="348"/>
      <c r="F21" s="536">
        <v>7751</v>
      </c>
      <c r="G21" s="536">
        <v>6130</v>
      </c>
      <c r="H21" s="536">
        <v>10014</v>
      </c>
      <c r="I21" s="536">
        <v>7234</v>
      </c>
      <c r="J21" s="537">
        <v>8253</v>
      </c>
      <c r="K21" s="538">
        <v>-502</v>
      </c>
      <c r="L21" s="349">
        <v>-6.0826366169877621</v>
      </c>
    </row>
    <row r="22" spans="1:12" s="110" customFormat="1" ht="15" customHeight="1" x14ac:dyDescent="0.2">
      <c r="A22" s="118"/>
      <c r="B22" s="119" t="s">
        <v>117</v>
      </c>
      <c r="C22" s="347"/>
      <c r="D22" s="347"/>
      <c r="E22" s="348"/>
      <c r="F22" s="536">
        <v>2405</v>
      </c>
      <c r="G22" s="536">
        <v>2419</v>
      </c>
      <c r="H22" s="536">
        <v>3329</v>
      </c>
      <c r="I22" s="536">
        <v>2276</v>
      </c>
      <c r="J22" s="537">
        <v>1824</v>
      </c>
      <c r="K22" s="538">
        <v>581</v>
      </c>
      <c r="L22" s="349">
        <v>31.853070175438596</v>
      </c>
    </row>
    <row r="23" spans="1:12" s="110" customFormat="1" ht="15" customHeight="1" x14ac:dyDescent="0.2">
      <c r="A23" s="352" t="s">
        <v>347</v>
      </c>
      <c r="B23" s="353" t="s">
        <v>193</v>
      </c>
      <c r="C23" s="354"/>
      <c r="D23" s="354"/>
      <c r="E23" s="355"/>
      <c r="F23" s="539">
        <v>127</v>
      </c>
      <c r="G23" s="539">
        <v>250</v>
      </c>
      <c r="H23" s="539">
        <v>1687</v>
      </c>
      <c r="I23" s="539">
        <v>65</v>
      </c>
      <c r="J23" s="540">
        <v>150</v>
      </c>
      <c r="K23" s="541">
        <v>-23</v>
      </c>
      <c r="L23" s="356">
        <v>-15.333333333333334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36.4</v>
      </c>
      <c r="G25" s="542">
        <v>44</v>
      </c>
      <c r="H25" s="542">
        <v>40.6</v>
      </c>
      <c r="I25" s="542">
        <v>41.7</v>
      </c>
      <c r="J25" s="542">
        <v>38.200000000000003</v>
      </c>
      <c r="K25" s="543" t="s">
        <v>349</v>
      </c>
      <c r="L25" s="364">
        <v>-1.8000000000000043</v>
      </c>
    </row>
    <row r="26" spans="1:12" s="110" customFormat="1" ht="15" customHeight="1" x14ac:dyDescent="0.2">
      <c r="A26" s="365" t="s">
        <v>105</v>
      </c>
      <c r="B26" s="366" t="s">
        <v>345</v>
      </c>
      <c r="C26" s="362"/>
      <c r="D26" s="362"/>
      <c r="E26" s="363"/>
      <c r="F26" s="542">
        <v>32.700000000000003</v>
      </c>
      <c r="G26" s="542">
        <v>40.6</v>
      </c>
      <c r="H26" s="542">
        <v>38</v>
      </c>
      <c r="I26" s="542">
        <v>38.200000000000003</v>
      </c>
      <c r="J26" s="544">
        <v>35.700000000000003</v>
      </c>
      <c r="K26" s="543" t="s">
        <v>349</v>
      </c>
      <c r="L26" s="364">
        <v>-3</v>
      </c>
    </row>
    <row r="27" spans="1:12" s="110" customFormat="1" ht="15" customHeight="1" x14ac:dyDescent="0.2">
      <c r="A27" s="365"/>
      <c r="B27" s="366" t="s">
        <v>346</v>
      </c>
      <c r="C27" s="362"/>
      <c r="D27" s="362"/>
      <c r="E27" s="363"/>
      <c r="F27" s="542">
        <v>41.9</v>
      </c>
      <c r="G27" s="542">
        <v>48.1</v>
      </c>
      <c r="H27" s="542">
        <v>43.8</v>
      </c>
      <c r="I27" s="542">
        <v>46.1</v>
      </c>
      <c r="J27" s="542">
        <v>40.799999999999997</v>
      </c>
      <c r="K27" s="543" t="s">
        <v>349</v>
      </c>
      <c r="L27" s="364">
        <v>1.1000000000000014</v>
      </c>
    </row>
    <row r="28" spans="1:12" s="110" customFormat="1" ht="15" customHeight="1" x14ac:dyDescent="0.2">
      <c r="A28" s="365" t="s">
        <v>113</v>
      </c>
      <c r="B28" s="366" t="s">
        <v>108</v>
      </c>
      <c r="C28" s="362"/>
      <c r="D28" s="362"/>
      <c r="E28" s="363"/>
      <c r="F28" s="542">
        <v>52</v>
      </c>
      <c r="G28" s="542">
        <v>52.6</v>
      </c>
      <c r="H28" s="542">
        <v>53.2</v>
      </c>
      <c r="I28" s="542">
        <v>55.9</v>
      </c>
      <c r="J28" s="542">
        <v>48.9</v>
      </c>
      <c r="K28" s="543" t="s">
        <v>349</v>
      </c>
      <c r="L28" s="364">
        <v>3.1000000000000014</v>
      </c>
    </row>
    <row r="29" spans="1:12" s="110" customFormat="1" ht="11.25" x14ac:dyDescent="0.2">
      <c r="A29" s="365"/>
      <c r="B29" s="366" t="s">
        <v>109</v>
      </c>
      <c r="C29" s="362"/>
      <c r="D29" s="362"/>
      <c r="E29" s="363"/>
      <c r="F29" s="542">
        <v>34.6</v>
      </c>
      <c r="G29" s="542">
        <v>42.8</v>
      </c>
      <c r="H29" s="542">
        <v>39</v>
      </c>
      <c r="I29" s="542">
        <v>39.5</v>
      </c>
      <c r="J29" s="544">
        <v>37.299999999999997</v>
      </c>
      <c r="K29" s="543" t="s">
        <v>349</v>
      </c>
      <c r="L29" s="364">
        <v>-2.6999999999999957</v>
      </c>
    </row>
    <row r="30" spans="1:12" s="110" customFormat="1" ht="15" customHeight="1" x14ac:dyDescent="0.2">
      <c r="A30" s="365"/>
      <c r="B30" s="366" t="s">
        <v>110</v>
      </c>
      <c r="C30" s="362"/>
      <c r="D30" s="362"/>
      <c r="E30" s="363"/>
      <c r="F30" s="542">
        <v>25</v>
      </c>
      <c r="G30" s="542">
        <v>34.4</v>
      </c>
      <c r="H30" s="542">
        <v>26.1</v>
      </c>
      <c r="I30" s="542">
        <v>33.700000000000003</v>
      </c>
      <c r="J30" s="542">
        <v>29.2</v>
      </c>
      <c r="K30" s="543" t="s">
        <v>349</v>
      </c>
      <c r="L30" s="364">
        <v>-4.1999999999999993</v>
      </c>
    </row>
    <row r="31" spans="1:12" s="110" customFormat="1" ht="15" customHeight="1" x14ac:dyDescent="0.2">
      <c r="A31" s="365"/>
      <c r="B31" s="366" t="s">
        <v>111</v>
      </c>
      <c r="C31" s="362"/>
      <c r="D31" s="362"/>
      <c r="E31" s="363"/>
      <c r="F31" s="542">
        <v>32.6</v>
      </c>
      <c r="G31" s="542">
        <v>31.4</v>
      </c>
      <c r="H31" s="542">
        <v>34.200000000000003</v>
      </c>
      <c r="I31" s="542">
        <v>40.9</v>
      </c>
      <c r="J31" s="542">
        <v>31.5</v>
      </c>
      <c r="K31" s="543" t="s">
        <v>349</v>
      </c>
      <c r="L31" s="364">
        <v>1.1000000000000014</v>
      </c>
    </row>
    <row r="32" spans="1:12" s="110" customFormat="1" ht="15" customHeight="1" x14ac:dyDescent="0.2">
      <c r="A32" s="367" t="s">
        <v>113</v>
      </c>
      <c r="B32" s="368" t="s">
        <v>181</v>
      </c>
      <c r="C32" s="362"/>
      <c r="D32" s="362"/>
      <c r="E32" s="363"/>
      <c r="F32" s="542">
        <v>33</v>
      </c>
      <c r="G32" s="542">
        <v>40.200000000000003</v>
      </c>
      <c r="H32" s="542">
        <v>37.700000000000003</v>
      </c>
      <c r="I32" s="542">
        <v>37.4</v>
      </c>
      <c r="J32" s="544">
        <v>35.4</v>
      </c>
      <c r="K32" s="543" t="s">
        <v>349</v>
      </c>
      <c r="L32" s="364">
        <v>-2.3999999999999986</v>
      </c>
    </row>
    <row r="33" spans="1:12" s="110" customFormat="1" ht="15" customHeight="1" x14ac:dyDescent="0.2">
      <c r="A33" s="367"/>
      <c r="B33" s="368" t="s">
        <v>182</v>
      </c>
      <c r="C33" s="362"/>
      <c r="D33" s="362"/>
      <c r="E33" s="363"/>
      <c r="F33" s="542">
        <v>43.3</v>
      </c>
      <c r="G33" s="542">
        <v>50.8</v>
      </c>
      <c r="H33" s="542">
        <v>46.9</v>
      </c>
      <c r="I33" s="542">
        <v>50</v>
      </c>
      <c r="J33" s="542">
        <v>42.9</v>
      </c>
      <c r="K33" s="543" t="s">
        <v>349</v>
      </c>
      <c r="L33" s="364">
        <v>0.39999999999999858</v>
      </c>
    </row>
    <row r="34" spans="1:12" s="369" customFormat="1" ht="15" customHeight="1" x14ac:dyDescent="0.2">
      <c r="A34" s="367" t="s">
        <v>113</v>
      </c>
      <c r="B34" s="368" t="s">
        <v>116</v>
      </c>
      <c r="C34" s="362"/>
      <c r="D34" s="362"/>
      <c r="E34" s="363"/>
      <c r="F34" s="542">
        <v>33.700000000000003</v>
      </c>
      <c r="G34" s="542">
        <v>40.5</v>
      </c>
      <c r="H34" s="542">
        <v>36.200000000000003</v>
      </c>
      <c r="I34" s="542">
        <v>39.4</v>
      </c>
      <c r="J34" s="542">
        <v>36.299999999999997</v>
      </c>
      <c r="K34" s="543" t="s">
        <v>349</v>
      </c>
      <c r="L34" s="364">
        <v>-2.5999999999999943</v>
      </c>
    </row>
    <row r="35" spans="1:12" s="369" customFormat="1" ht="11.25" x14ac:dyDescent="0.2">
      <c r="A35" s="370"/>
      <c r="B35" s="371" t="s">
        <v>117</v>
      </c>
      <c r="C35" s="372"/>
      <c r="D35" s="372"/>
      <c r="E35" s="373"/>
      <c r="F35" s="545">
        <v>44.7</v>
      </c>
      <c r="G35" s="545">
        <v>52.3</v>
      </c>
      <c r="H35" s="545">
        <v>51.6</v>
      </c>
      <c r="I35" s="545">
        <v>49</v>
      </c>
      <c r="J35" s="546">
        <v>46.4</v>
      </c>
      <c r="K35" s="547" t="s">
        <v>349</v>
      </c>
      <c r="L35" s="374">
        <v>-1.6999999999999957</v>
      </c>
    </row>
    <row r="36" spans="1:12" s="369" customFormat="1" ht="15.95" customHeight="1" x14ac:dyDescent="0.2">
      <c r="A36" s="375" t="s">
        <v>350</v>
      </c>
      <c r="B36" s="376"/>
      <c r="C36" s="377"/>
      <c r="D36" s="376"/>
      <c r="E36" s="378"/>
      <c r="F36" s="548">
        <v>9878</v>
      </c>
      <c r="G36" s="548">
        <v>8144</v>
      </c>
      <c r="H36" s="548">
        <v>11151</v>
      </c>
      <c r="I36" s="548">
        <v>9369</v>
      </c>
      <c r="J36" s="548">
        <v>9753</v>
      </c>
      <c r="K36" s="549">
        <v>125</v>
      </c>
      <c r="L36" s="380">
        <v>1.2816569260740285</v>
      </c>
    </row>
    <row r="37" spans="1:12" s="369" customFormat="1" ht="15.95" customHeight="1" x14ac:dyDescent="0.2">
      <c r="A37" s="381"/>
      <c r="B37" s="382" t="s">
        <v>113</v>
      </c>
      <c r="C37" s="382" t="s">
        <v>351</v>
      </c>
      <c r="D37" s="382"/>
      <c r="E37" s="383"/>
      <c r="F37" s="548">
        <v>3594</v>
      </c>
      <c r="G37" s="548">
        <v>3580</v>
      </c>
      <c r="H37" s="548">
        <v>4523</v>
      </c>
      <c r="I37" s="548">
        <v>3911</v>
      </c>
      <c r="J37" s="548">
        <v>3723</v>
      </c>
      <c r="K37" s="549">
        <v>-129</v>
      </c>
      <c r="L37" s="380">
        <v>-3.4649476228847704</v>
      </c>
    </row>
    <row r="38" spans="1:12" s="369" customFormat="1" ht="15.95" customHeight="1" x14ac:dyDescent="0.2">
      <c r="A38" s="381"/>
      <c r="B38" s="384" t="s">
        <v>105</v>
      </c>
      <c r="C38" s="384" t="s">
        <v>106</v>
      </c>
      <c r="D38" s="385"/>
      <c r="E38" s="383"/>
      <c r="F38" s="548">
        <v>5908</v>
      </c>
      <c r="G38" s="548">
        <v>4491</v>
      </c>
      <c r="H38" s="548">
        <v>6208</v>
      </c>
      <c r="I38" s="548">
        <v>5155</v>
      </c>
      <c r="J38" s="550">
        <v>5011</v>
      </c>
      <c r="K38" s="549">
        <v>897</v>
      </c>
      <c r="L38" s="380">
        <v>17.900618638994214</v>
      </c>
    </row>
    <row r="39" spans="1:12" s="369" customFormat="1" ht="15.95" customHeight="1" x14ac:dyDescent="0.2">
      <c r="A39" s="381"/>
      <c r="B39" s="385"/>
      <c r="C39" s="382" t="s">
        <v>352</v>
      </c>
      <c r="D39" s="385"/>
      <c r="E39" s="383"/>
      <c r="F39" s="548">
        <v>1932</v>
      </c>
      <c r="G39" s="548">
        <v>1824</v>
      </c>
      <c r="H39" s="548">
        <v>2357</v>
      </c>
      <c r="I39" s="548">
        <v>1968</v>
      </c>
      <c r="J39" s="548">
        <v>1788</v>
      </c>
      <c r="K39" s="549">
        <v>144</v>
      </c>
      <c r="L39" s="380">
        <v>8.053691275167786</v>
      </c>
    </row>
    <row r="40" spans="1:12" s="369" customFormat="1" ht="15.95" customHeight="1" x14ac:dyDescent="0.2">
      <c r="A40" s="381"/>
      <c r="B40" s="384"/>
      <c r="C40" s="384" t="s">
        <v>107</v>
      </c>
      <c r="D40" s="385"/>
      <c r="E40" s="383"/>
      <c r="F40" s="548">
        <v>3970</v>
      </c>
      <c r="G40" s="548">
        <v>3653</v>
      </c>
      <c r="H40" s="548">
        <v>4943</v>
      </c>
      <c r="I40" s="548">
        <v>4214</v>
      </c>
      <c r="J40" s="548">
        <v>4742</v>
      </c>
      <c r="K40" s="549">
        <v>-772</v>
      </c>
      <c r="L40" s="380">
        <v>-16.280050611556305</v>
      </c>
    </row>
    <row r="41" spans="1:12" s="369" customFormat="1" ht="24" customHeight="1" x14ac:dyDescent="0.2">
      <c r="A41" s="381"/>
      <c r="B41" s="385"/>
      <c r="C41" s="382" t="s">
        <v>352</v>
      </c>
      <c r="D41" s="385"/>
      <c r="E41" s="383"/>
      <c r="F41" s="548">
        <v>1662</v>
      </c>
      <c r="G41" s="548">
        <v>1756</v>
      </c>
      <c r="H41" s="548">
        <v>2166</v>
      </c>
      <c r="I41" s="548">
        <v>1943</v>
      </c>
      <c r="J41" s="550">
        <v>1935</v>
      </c>
      <c r="K41" s="549">
        <v>-273</v>
      </c>
      <c r="L41" s="380">
        <v>-14.108527131782946</v>
      </c>
    </row>
    <row r="42" spans="1:12" s="110" customFormat="1" ht="15" customHeight="1" x14ac:dyDescent="0.2">
      <c r="A42" s="381"/>
      <c r="B42" s="384" t="s">
        <v>113</v>
      </c>
      <c r="C42" s="384" t="s">
        <v>353</v>
      </c>
      <c r="D42" s="385"/>
      <c r="E42" s="383"/>
      <c r="F42" s="548">
        <v>1643</v>
      </c>
      <c r="G42" s="548">
        <v>1682</v>
      </c>
      <c r="H42" s="548">
        <v>2355</v>
      </c>
      <c r="I42" s="548">
        <v>1657</v>
      </c>
      <c r="J42" s="548">
        <v>1510</v>
      </c>
      <c r="K42" s="549">
        <v>133</v>
      </c>
      <c r="L42" s="380">
        <v>8.8079470198675498</v>
      </c>
    </row>
    <row r="43" spans="1:12" s="110" customFormat="1" ht="15" customHeight="1" x14ac:dyDescent="0.2">
      <c r="A43" s="381"/>
      <c r="B43" s="385"/>
      <c r="C43" s="382" t="s">
        <v>352</v>
      </c>
      <c r="D43" s="385"/>
      <c r="E43" s="383"/>
      <c r="F43" s="548">
        <v>855</v>
      </c>
      <c r="G43" s="548">
        <v>885</v>
      </c>
      <c r="H43" s="548">
        <v>1252</v>
      </c>
      <c r="I43" s="548">
        <v>926</v>
      </c>
      <c r="J43" s="548">
        <v>739</v>
      </c>
      <c r="K43" s="549">
        <v>116</v>
      </c>
      <c r="L43" s="380">
        <v>15.696887686062245</v>
      </c>
    </row>
    <row r="44" spans="1:12" s="110" customFormat="1" ht="15" customHeight="1" x14ac:dyDescent="0.2">
      <c r="A44" s="381"/>
      <c r="B44" s="384"/>
      <c r="C44" s="366" t="s">
        <v>109</v>
      </c>
      <c r="D44" s="385"/>
      <c r="E44" s="383"/>
      <c r="F44" s="548">
        <v>6979</v>
      </c>
      <c r="G44" s="548">
        <v>5667</v>
      </c>
      <c r="H44" s="548">
        <v>7493</v>
      </c>
      <c r="I44" s="548">
        <v>6588</v>
      </c>
      <c r="J44" s="550">
        <v>7081</v>
      </c>
      <c r="K44" s="549">
        <v>-102</v>
      </c>
      <c r="L44" s="380">
        <v>-1.4404745092501059</v>
      </c>
    </row>
    <row r="45" spans="1:12" s="110" customFormat="1" ht="15" customHeight="1" x14ac:dyDescent="0.2">
      <c r="A45" s="381"/>
      <c r="B45" s="385"/>
      <c r="C45" s="382" t="s">
        <v>352</v>
      </c>
      <c r="D45" s="385"/>
      <c r="E45" s="383"/>
      <c r="F45" s="548">
        <v>2415</v>
      </c>
      <c r="G45" s="548">
        <v>2424</v>
      </c>
      <c r="H45" s="548">
        <v>2921</v>
      </c>
      <c r="I45" s="548">
        <v>2600</v>
      </c>
      <c r="J45" s="548">
        <v>2643</v>
      </c>
      <c r="K45" s="549">
        <v>-228</v>
      </c>
      <c r="L45" s="380">
        <v>-8.6265607264472184</v>
      </c>
    </row>
    <row r="46" spans="1:12" s="110" customFormat="1" ht="15" customHeight="1" x14ac:dyDescent="0.2">
      <c r="A46" s="381"/>
      <c r="B46" s="384"/>
      <c r="C46" s="366" t="s">
        <v>110</v>
      </c>
      <c r="D46" s="385"/>
      <c r="E46" s="383"/>
      <c r="F46" s="548">
        <v>1121</v>
      </c>
      <c r="G46" s="548">
        <v>709</v>
      </c>
      <c r="H46" s="548">
        <v>1183</v>
      </c>
      <c r="I46" s="548">
        <v>1031</v>
      </c>
      <c r="J46" s="548">
        <v>1073</v>
      </c>
      <c r="K46" s="549">
        <v>48</v>
      </c>
      <c r="L46" s="380">
        <v>4.4734389561975769</v>
      </c>
    </row>
    <row r="47" spans="1:12" s="110" customFormat="1" ht="15" customHeight="1" x14ac:dyDescent="0.2">
      <c r="A47" s="381"/>
      <c r="B47" s="385"/>
      <c r="C47" s="382" t="s">
        <v>352</v>
      </c>
      <c r="D47" s="385"/>
      <c r="E47" s="383"/>
      <c r="F47" s="548">
        <v>280</v>
      </c>
      <c r="G47" s="548">
        <v>244</v>
      </c>
      <c r="H47" s="548">
        <v>309</v>
      </c>
      <c r="I47" s="548">
        <v>347</v>
      </c>
      <c r="J47" s="550">
        <v>313</v>
      </c>
      <c r="K47" s="549">
        <v>-33</v>
      </c>
      <c r="L47" s="380">
        <v>-10.543130990415335</v>
      </c>
    </row>
    <row r="48" spans="1:12" s="110" customFormat="1" ht="15" customHeight="1" x14ac:dyDescent="0.2">
      <c r="A48" s="381"/>
      <c r="B48" s="385"/>
      <c r="C48" s="366" t="s">
        <v>111</v>
      </c>
      <c r="D48" s="386"/>
      <c r="E48" s="387"/>
      <c r="F48" s="548">
        <v>135</v>
      </c>
      <c r="G48" s="548">
        <v>86</v>
      </c>
      <c r="H48" s="548">
        <v>120</v>
      </c>
      <c r="I48" s="548">
        <v>93</v>
      </c>
      <c r="J48" s="548">
        <v>89</v>
      </c>
      <c r="K48" s="549">
        <v>46</v>
      </c>
      <c r="L48" s="380">
        <v>51.685393258426963</v>
      </c>
    </row>
    <row r="49" spans="1:12" s="110" customFormat="1" ht="15" customHeight="1" x14ac:dyDescent="0.2">
      <c r="A49" s="381"/>
      <c r="B49" s="385"/>
      <c r="C49" s="382" t="s">
        <v>352</v>
      </c>
      <c r="D49" s="385"/>
      <c r="E49" s="383"/>
      <c r="F49" s="548">
        <v>44</v>
      </c>
      <c r="G49" s="548">
        <v>27</v>
      </c>
      <c r="H49" s="548">
        <v>41</v>
      </c>
      <c r="I49" s="548">
        <v>38</v>
      </c>
      <c r="J49" s="548">
        <v>28</v>
      </c>
      <c r="K49" s="549">
        <v>16</v>
      </c>
      <c r="L49" s="380">
        <v>57.142857142857146</v>
      </c>
    </row>
    <row r="50" spans="1:12" s="110" customFormat="1" ht="15" customHeight="1" x14ac:dyDescent="0.2">
      <c r="A50" s="381"/>
      <c r="B50" s="384" t="s">
        <v>113</v>
      </c>
      <c r="C50" s="382" t="s">
        <v>181</v>
      </c>
      <c r="D50" s="385"/>
      <c r="E50" s="383"/>
      <c r="F50" s="548">
        <v>6637</v>
      </c>
      <c r="G50" s="548">
        <v>5272</v>
      </c>
      <c r="H50" s="548">
        <v>7642</v>
      </c>
      <c r="I50" s="548">
        <v>6144</v>
      </c>
      <c r="J50" s="550">
        <v>6108</v>
      </c>
      <c r="K50" s="549">
        <v>529</v>
      </c>
      <c r="L50" s="380">
        <v>8.6607727570399469</v>
      </c>
    </row>
    <row r="51" spans="1:12" s="110" customFormat="1" ht="15" customHeight="1" x14ac:dyDescent="0.2">
      <c r="A51" s="381"/>
      <c r="B51" s="385"/>
      <c r="C51" s="382" t="s">
        <v>352</v>
      </c>
      <c r="D51" s="385"/>
      <c r="E51" s="383"/>
      <c r="F51" s="548">
        <v>2190</v>
      </c>
      <c r="G51" s="548">
        <v>2121</v>
      </c>
      <c r="H51" s="548">
        <v>2879</v>
      </c>
      <c r="I51" s="548">
        <v>2297</v>
      </c>
      <c r="J51" s="548">
        <v>2161</v>
      </c>
      <c r="K51" s="549">
        <v>29</v>
      </c>
      <c r="L51" s="380">
        <v>1.3419713095788988</v>
      </c>
    </row>
    <row r="52" spans="1:12" s="110" customFormat="1" ht="15" customHeight="1" x14ac:dyDescent="0.2">
      <c r="A52" s="381"/>
      <c r="B52" s="384"/>
      <c r="C52" s="382" t="s">
        <v>182</v>
      </c>
      <c r="D52" s="385"/>
      <c r="E52" s="383"/>
      <c r="F52" s="548">
        <v>3241</v>
      </c>
      <c r="G52" s="548">
        <v>2872</v>
      </c>
      <c r="H52" s="548">
        <v>3509</v>
      </c>
      <c r="I52" s="548">
        <v>3225</v>
      </c>
      <c r="J52" s="548">
        <v>3645</v>
      </c>
      <c r="K52" s="549">
        <v>-404</v>
      </c>
      <c r="L52" s="380">
        <v>-11.083676268861455</v>
      </c>
    </row>
    <row r="53" spans="1:12" s="269" customFormat="1" ht="11.25" customHeight="1" x14ac:dyDescent="0.2">
      <c r="A53" s="381"/>
      <c r="B53" s="385"/>
      <c r="C53" s="382" t="s">
        <v>352</v>
      </c>
      <c r="D53" s="385"/>
      <c r="E53" s="383"/>
      <c r="F53" s="548">
        <v>1404</v>
      </c>
      <c r="G53" s="548">
        <v>1459</v>
      </c>
      <c r="H53" s="548">
        <v>1644</v>
      </c>
      <c r="I53" s="548">
        <v>1614</v>
      </c>
      <c r="J53" s="550">
        <v>1562</v>
      </c>
      <c r="K53" s="549">
        <v>-158</v>
      </c>
      <c r="L53" s="380">
        <v>-10.115236875800257</v>
      </c>
    </row>
    <row r="54" spans="1:12" s="151" customFormat="1" ht="12.75" customHeight="1" x14ac:dyDescent="0.2">
      <c r="A54" s="381"/>
      <c r="B54" s="384" t="s">
        <v>113</v>
      </c>
      <c r="C54" s="384" t="s">
        <v>116</v>
      </c>
      <c r="D54" s="385"/>
      <c r="E54" s="383"/>
      <c r="F54" s="548">
        <v>7495</v>
      </c>
      <c r="G54" s="548">
        <v>5741</v>
      </c>
      <c r="H54" s="548">
        <v>7981</v>
      </c>
      <c r="I54" s="548">
        <v>7097</v>
      </c>
      <c r="J54" s="548">
        <v>7964</v>
      </c>
      <c r="K54" s="549">
        <v>-469</v>
      </c>
      <c r="L54" s="380">
        <v>-5.8890005022601706</v>
      </c>
    </row>
    <row r="55" spans="1:12" ht="11.25" x14ac:dyDescent="0.2">
      <c r="A55" s="381"/>
      <c r="B55" s="385"/>
      <c r="C55" s="382" t="s">
        <v>352</v>
      </c>
      <c r="D55" s="385"/>
      <c r="E55" s="383"/>
      <c r="F55" s="548">
        <v>2528</v>
      </c>
      <c r="G55" s="548">
        <v>2325</v>
      </c>
      <c r="H55" s="548">
        <v>2889</v>
      </c>
      <c r="I55" s="548">
        <v>2797</v>
      </c>
      <c r="J55" s="548">
        <v>2893</v>
      </c>
      <c r="K55" s="549">
        <v>-365</v>
      </c>
      <c r="L55" s="380">
        <v>-12.616660905634289</v>
      </c>
    </row>
    <row r="56" spans="1:12" ht="14.25" customHeight="1" x14ac:dyDescent="0.2">
      <c r="A56" s="381"/>
      <c r="B56" s="385"/>
      <c r="C56" s="384" t="s">
        <v>117</v>
      </c>
      <c r="D56" s="385"/>
      <c r="E56" s="383"/>
      <c r="F56" s="548">
        <v>2378</v>
      </c>
      <c r="G56" s="548">
        <v>2395</v>
      </c>
      <c r="H56" s="548">
        <v>3169</v>
      </c>
      <c r="I56" s="548">
        <v>2264</v>
      </c>
      <c r="J56" s="548">
        <v>1786</v>
      </c>
      <c r="K56" s="549">
        <v>592</v>
      </c>
      <c r="L56" s="380">
        <v>33.146696528555431</v>
      </c>
    </row>
    <row r="57" spans="1:12" ht="18.75" customHeight="1" x14ac:dyDescent="0.2">
      <c r="A57" s="388"/>
      <c r="B57" s="389"/>
      <c r="C57" s="390" t="s">
        <v>352</v>
      </c>
      <c r="D57" s="389"/>
      <c r="E57" s="391"/>
      <c r="F57" s="551">
        <v>1064</v>
      </c>
      <c r="G57" s="552">
        <v>1252</v>
      </c>
      <c r="H57" s="552">
        <v>1634</v>
      </c>
      <c r="I57" s="552">
        <v>1109</v>
      </c>
      <c r="J57" s="552">
        <v>828</v>
      </c>
      <c r="K57" s="553">
        <f t="shared" ref="K57" si="0">IF(OR(F57=".",J57=".")=TRUE,".",IF(OR(F57="*",J57="*")=TRUE,"*",IF(AND(F57="-",J57="-")=TRUE,"-",IF(AND(ISNUMBER(J57),ISNUMBER(F57))=TRUE,IF(F57-J57=0,0,F57-J57),IF(ISNUMBER(F57)=TRUE,F57,-J57)))))</f>
        <v>236</v>
      </c>
      <c r="L57" s="392">
        <f t="shared" ref="L57" si="1">IF(K57 =".",".",IF(K57 ="*","*",IF(K57="-","-",IF(K57=0,0,IF(OR(J57="-",J57=".",F57="-",F57=".")=TRUE,"X",IF(J57=0,"0,0",IF(ABS(K57*100/J57)&gt;250,".X",(K57*100/J57))))))))</f>
        <v>28.502415458937197</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10161</v>
      </c>
      <c r="E11" s="114">
        <v>8557</v>
      </c>
      <c r="F11" s="114">
        <v>13344</v>
      </c>
      <c r="G11" s="114">
        <v>9518</v>
      </c>
      <c r="H11" s="140">
        <v>10081</v>
      </c>
      <c r="I11" s="115">
        <v>80</v>
      </c>
      <c r="J11" s="116">
        <v>0.79357206626326748</v>
      </c>
    </row>
    <row r="12" spans="1:15" s="110" customFormat="1" ht="24.95" customHeight="1" x14ac:dyDescent="0.2">
      <c r="A12" s="193" t="s">
        <v>132</v>
      </c>
      <c r="B12" s="194" t="s">
        <v>133</v>
      </c>
      <c r="C12" s="113">
        <v>0.57080995964964076</v>
      </c>
      <c r="D12" s="115">
        <v>58</v>
      </c>
      <c r="E12" s="114">
        <v>17</v>
      </c>
      <c r="F12" s="114">
        <v>59</v>
      </c>
      <c r="G12" s="114">
        <v>89</v>
      </c>
      <c r="H12" s="140">
        <v>62</v>
      </c>
      <c r="I12" s="115">
        <v>-4</v>
      </c>
      <c r="J12" s="116">
        <v>-6.4516129032258061</v>
      </c>
    </row>
    <row r="13" spans="1:15" s="110" customFormat="1" ht="24.95" customHeight="1" x14ac:dyDescent="0.2">
      <c r="A13" s="193" t="s">
        <v>134</v>
      </c>
      <c r="B13" s="199" t="s">
        <v>214</v>
      </c>
      <c r="C13" s="113">
        <v>1.3679755929534494</v>
      </c>
      <c r="D13" s="115">
        <v>139</v>
      </c>
      <c r="E13" s="114">
        <v>65</v>
      </c>
      <c r="F13" s="114">
        <v>106</v>
      </c>
      <c r="G13" s="114">
        <v>77</v>
      </c>
      <c r="H13" s="140">
        <v>167</v>
      </c>
      <c r="I13" s="115">
        <v>-28</v>
      </c>
      <c r="J13" s="116">
        <v>-16.766467065868262</v>
      </c>
    </row>
    <row r="14" spans="1:15" s="287" customFormat="1" ht="24.95" customHeight="1" x14ac:dyDescent="0.2">
      <c r="A14" s="193" t="s">
        <v>215</v>
      </c>
      <c r="B14" s="199" t="s">
        <v>137</v>
      </c>
      <c r="C14" s="113">
        <v>2.7162680838500148</v>
      </c>
      <c r="D14" s="115">
        <v>276</v>
      </c>
      <c r="E14" s="114">
        <v>218</v>
      </c>
      <c r="F14" s="114">
        <v>428</v>
      </c>
      <c r="G14" s="114">
        <v>237</v>
      </c>
      <c r="H14" s="140">
        <v>357</v>
      </c>
      <c r="I14" s="115">
        <v>-81</v>
      </c>
      <c r="J14" s="116">
        <v>-22.689075630252102</v>
      </c>
      <c r="K14" s="110"/>
      <c r="L14" s="110"/>
      <c r="M14" s="110"/>
      <c r="N14" s="110"/>
      <c r="O14" s="110"/>
    </row>
    <row r="15" spans="1:15" s="110" customFormat="1" ht="24.95" customHeight="1" x14ac:dyDescent="0.2">
      <c r="A15" s="193" t="s">
        <v>216</v>
      </c>
      <c r="B15" s="199" t="s">
        <v>217</v>
      </c>
      <c r="C15" s="113">
        <v>0.77748253124692457</v>
      </c>
      <c r="D15" s="115">
        <v>79</v>
      </c>
      <c r="E15" s="114">
        <v>88</v>
      </c>
      <c r="F15" s="114">
        <v>127</v>
      </c>
      <c r="G15" s="114">
        <v>94</v>
      </c>
      <c r="H15" s="140">
        <v>101</v>
      </c>
      <c r="I15" s="115">
        <v>-22</v>
      </c>
      <c r="J15" s="116">
        <v>-21.782178217821784</v>
      </c>
    </row>
    <row r="16" spans="1:15" s="287" customFormat="1" ht="24.95" customHeight="1" x14ac:dyDescent="0.2">
      <c r="A16" s="193" t="s">
        <v>218</v>
      </c>
      <c r="B16" s="199" t="s">
        <v>141</v>
      </c>
      <c r="C16" s="113">
        <v>1.6927467768920381</v>
      </c>
      <c r="D16" s="115">
        <v>172</v>
      </c>
      <c r="E16" s="114">
        <v>109</v>
      </c>
      <c r="F16" s="114">
        <v>210</v>
      </c>
      <c r="G16" s="114">
        <v>125</v>
      </c>
      <c r="H16" s="140">
        <v>193</v>
      </c>
      <c r="I16" s="115">
        <v>-21</v>
      </c>
      <c r="J16" s="116">
        <v>-10.880829015544041</v>
      </c>
      <c r="K16" s="110"/>
      <c r="L16" s="110"/>
      <c r="M16" s="110"/>
      <c r="N16" s="110"/>
      <c r="O16" s="110"/>
    </row>
    <row r="17" spans="1:15" s="110" customFormat="1" ht="24.95" customHeight="1" x14ac:dyDescent="0.2">
      <c r="A17" s="193" t="s">
        <v>142</v>
      </c>
      <c r="B17" s="199" t="s">
        <v>220</v>
      </c>
      <c r="C17" s="113">
        <v>0.24603877571105207</v>
      </c>
      <c r="D17" s="115">
        <v>25</v>
      </c>
      <c r="E17" s="114">
        <v>21</v>
      </c>
      <c r="F17" s="114">
        <v>91</v>
      </c>
      <c r="G17" s="114">
        <v>18</v>
      </c>
      <c r="H17" s="140">
        <v>63</v>
      </c>
      <c r="I17" s="115">
        <v>-38</v>
      </c>
      <c r="J17" s="116">
        <v>-60.317460317460316</v>
      </c>
    </row>
    <row r="18" spans="1:15" s="287" customFormat="1" ht="24.95" customHeight="1" x14ac:dyDescent="0.2">
      <c r="A18" s="201" t="s">
        <v>144</v>
      </c>
      <c r="B18" s="202" t="s">
        <v>145</v>
      </c>
      <c r="C18" s="113">
        <v>9.6348784568447989</v>
      </c>
      <c r="D18" s="115">
        <v>979</v>
      </c>
      <c r="E18" s="114">
        <v>222</v>
      </c>
      <c r="F18" s="114">
        <v>545</v>
      </c>
      <c r="G18" s="114">
        <v>446</v>
      </c>
      <c r="H18" s="140">
        <v>373</v>
      </c>
      <c r="I18" s="115">
        <v>606</v>
      </c>
      <c r="J18" s="116">
        <v>162.46648793565683</v>
      </c>
      <c r="K18" s="110"/>
      <c r="L18" s="110"/>
      <c r="M18" s="110"/>
      <c r="N18" s="110"/>
      <c r="O18" s="110"/>
    </row>
    <row r="19" spans="1:15" s="110" customFormat="1" ht="24.95" customHeight="1" x14ac:dyDescent="0.2">
      <c r="A19" s="193" t="s">
        <v>146</v>
      </c>
      <c r="B19" s="199" t="s">
        <v>147</v>
      </c>
      <c r="C19" s="113">
        <v>10.235213069579766</v>
      </c>
      <c r="D19" s="115">
        <v>1040</v>
      </c>
      <c r="E19" s="114">
        <v>853</v>
      </c>
      <c r="F19" s="114">
        <v>1254</v>
      </c>
      <c r="G19" s="114">
        <v>1107</v>
      </c>
      <c r="H19" s="140">
        <v>1006</v>
      </c>
      <c r="I19" s="115">
        <v>34</v>
      </c>
      <c r="J19" s="116">
        <v>3.3797216699801194</v>
      </c>
    </row>
    <row r="20" spans="1:15" s="287" customFormat="1" ht="24.95" customHeight="1" x14ac:dyDescent="0.2">
      <c r="A20" s="193" t="s">
        <v>148</v>
      </c>
      <c r="B20" s="199" t="s">
        <v>149</v>
      </c>
      <c r="C20" s="113">
        <v>7.1646491487058359</v>
      </c>
      <c r="D20" s="115">
        <v>728</v>
      </c>
      <c r="E20" s="114">
        <v>646</v>
      </c>
      <c r="F20" s="114">
        <v>1339</v>
      </c>
      <c r="G20" s="114">
        <v>1183</v>
      </c>
      <c r="H20" s="140">
        <v>493</v>
      </c>
      <c r="I20" s="115">
        <v>235</v>
      </c>
      <c r="J20" s="116">
        <v>47.667342799188638</v>
      </c>
      <c r="K20" s="110"/>
      <c r="L20" s="110"/>
      <c r="M20" s="110"/>
      <c r="N20" s="110"/>
      <c r="O20" s="110"/>
    </row>
    <row r="21" spans="1:15" s="110" customFormat="1" ht="24.95" customHeight="1" x14ac:dyDescent="0.2">
      <c r="A21" s="201" t="s">
        <v>150</v>
      </c>
      <c r="B21" s="202" t="s">
        <v>151</v>
      </c>
      <c r="C21" s="113">
        <v>5.0487156775907884</v>
      </c>
      <c r="D21" s="115">
        <v>513</v>
      </c>
      <c r="E21" s="114">
        <v>464</v>
      </c>
      <c r="F21" s="114">
        <v>594</v>
      </c>
      <c r="G21" s="114">
        <v>514</v>
      </c>
      <c r="H21" s="140">
        <v>477</v>
      </c>
      <c r="I21" s="115">
        <v>36</v>
      </c>
      <c r="J21" s="116">
        <v>7.5471698113207548</v>
      </c>
    </row>
    <row r="22" spans="1:15" s="110" customFormat="1" ht="24.95" customHeight="1" x14ac:dyDescent="0.2">
      <c r="A22" s="201" t="s">
        <v>152</v>
      </c>
      <c r="B22" s="199" t="s">
        <v>153</v>
      </c>
      <c r="C22" s="113">
        <v>4.4090148607420527</v>
      </c>
      <c r="D22" s="115">
        <v>448</v>
      </c>
      <c r="E22" s="114">
        <v>475</v>
      </c>
      <c r="F22" s="114">
        <v>616</v>
      </c>
      <c r="G22" s="114">
        <v>536</v>
      </c>
      <c r="H22" s="140">
        <v>490</v>
      </c>
      <c r="I22" s="115">
        <v>-42</v>
      </c>
      <c r="J22" s="116">
        <v>-8.5714285714285712</v>
      </c>
    </row>
    <row r="23" spans="1:15" s="110" customFormat="1" ht="24.95" customHeight="1" x14ac:dyDescent="0.2">
      <c r="A23" s="193" t="s">
        <v>154</v>
      </c>
      <c r="B23" s="199" t="s">
        <v>155</v>
      </c>
      <c r="C23" s="113">
        <v>0.99399665387265035</v>
      </c>
      <c r="D23" s="115">
        <v>101</v>
      </c>
      <c r="E23" s="114">
        <v>87</v>
      </c>
      <c r="F23" s="114">
        <v>159</v>
      </c>
      <c r="G23" s="114">
        <v>89</v>
      </c>
      <c r="H23" s="140">
        <v>131</v>
      </c>
      <c r="I23" s="115">
        <v>-30</v>
      </c>
      <c r="J23" s="116">
        <v>-22.900763358778626</v>
      </c>
    </row>
    <row r="24" spans="1:15" s="110" customFormat="1" ht="24.95" customHeight="1" x14ac:dyDescent="0.2">
      <c r="A24" s="193" t="s">
        <v>156</v>
      </c>
      <c r="B24" s="199" t="s">
        <v>221</v>
      </c>
      <c r="C24" s="113">
        <v>7.1154413935636258</v>
      </c>
      <c r="D24" s="115">
        <v>723</v>
      </c>
      <c r="E24" s="114">
        <v>599</v>
      </c>
      <c r="F24" s="114">
        <v>1103</v>
      </c>
      <c r="G24" s="114">
        <v>616</v>
      </c>
      <c r="H24" s="140">
        <v>1796</v>
      </c>
      <c r="I24" s="115">
        <v>-1073</v>
      </c>
      <c r="J24" s="116">
        <v>-59.743875278396438</v>
      </c>
    </row>
    <row r="25" spans="1:15" s="110" customFormat="1" ht="24.95" customHeight="1" x14ac:dyDescent="0.2">
      <c r="A25" s="193" t="s">
        <v>222</v>
      </c>
      <c r="B25" s="204" t="s">
        <v>159</v>
      </c>
      <c r="C25" s="113">
        <v>8.6310402519437055</v>
      </c>
      <c r="D25" s="115">
        <v>877</v>
      </c>
      <c r="E25" s="114">
        <v>754</v>
      </c>
      <c r="F25" s="114">
        <v>1193</v>
      </c>
      <c r="G25" s="114">
        <v>840</v>
      </c>
      <c r="H25" s="140">
        <v>783</v>
      </c>
      <c r="I25" s="115">
        <v>94</v>
      </c>
      <c r="J25" s="116">
        <v>12.005108556832695</v>
      </c>
    </row>
    <row r="26" spans="1:15" s="110" customFormat="1" ht="24.95" customHeight="1" x14ac:dyDescent="0.2">
      <c r="A26" s="201">
        <v>782.78300000000002</v>
      </c>
      <c r="B26" s="203" t="s">
        <v>160</v>
      </c>
      <c r="C26" s="113">
        <v>22.182856018108453</v>
      </c>
      <c r="D26" s="115">
        <v>2254</v>
      </c>
      <c r="E26" s="114">
        <v>2441</v>
      </c>
      <c r="F26" s="114">
        <v>2988</v>
      </c>
      <c r="G26" s="114">
        <v>2205</v>
      </c>
      <c r="H26" s="140">
        <v>1837</v>
      </c>
      <c r="I26" s="115">
        <v>417</v>
      </c>
      <c r="J26" s="116">
        <v>22.700054436581382</v>
      </c>
    </row>
    <row r="27" spans="1:15" s="110" customFormat="1" ht="24.95" customHeight="1" x14ac:dyDescent="0.2">
      <c r="A27" s="193" t="s">
        <v>161</v>
      </c>
      <c r="B27" s="199" t="s">
        <v>162</v>
      </c>
      <c r="C27" s="113">
        <v>3.4937506150969391</v>
      </c>
      <c r="D27" s="115">
        <v>355</v>
      </c>
      <c r="E27" s="114">
        <v>291</v>
      </c>
      <c r="F27" s="114">
        <v>406</v>
      </c>
      <c r="G27" s="114">
        <v>218</v>
      </c>
      <c r="H27" s="140">
        <v>290</v>
      </c>
      <c r="I27" s="115">
        <v>65</v>
      </c>
      <c r="J27" s="116">
        <v>22.413793103448278</v>
      </c>
    </row>
    <row r="28" spans="1:15" s="110" customFormat="1" ht="24.95" customHeight="1" x14ac:dyDescent="0.2">
      <c r="A28" s="193" t="s">
        <v>163</v>
      </c>
      <c r="B28" s="199" t="s">
        <v>164</v>
      </c>
      <c r="C28" s="113">
        <v>3.0705639208739299</v>
      </c>
      <c r="D28" s="115">
        <v>312</v>
      </c>
      <c r="E28" s="114">
        <v>268</v>
      </c>
      <c r="F28" s="114">
        <v>587</v>
      </c>
      <c r="G28" s="114">
        <v>212</v>
      </c>
      <c r="H28" s="140">
        <v>310</v>
      </c>
      <c r="I28" s="115">
        <v>2</v>
      </c>
      <c r="J28" s="116">
        <v>0.64516129032258063</v>
      </c>
    </row>
    <row r="29" spans="1:15" s="110" customFormat="1" ht="24.95" customHeight="1" x14ac:dyDescent="0.2">
      <c r="A29" s="193">
        <v>86</v>
      </c>
      <c r="B29" s="199" t="s">
        <v>165</v>
      </c>
      <c r="C29" s="113">
        <v>4.1236098809172326</v>
      </c>
      <c r="D29" s="115">
        <v>419</v>
      </c>
      <c r="E29" s="114">
        <v>352</v>
      </c>
      <c r="F29" s="114">
        <v>560</v>
      </c>
      <c r="G29" s="114">
        <v>288</v>
      </c>
      <c r="H29" s="140">
        <v>361</v>
      </c>
      <c r="I29" s="115">
        <v>58</v>
      </c>
      <c r="J29" s="116">
        <v>16.066481994459835</v>
      </c>
    </row>
    <row r="30" spans="1:15" s="110" customFormat="1" ht="24.95" customHeight="1" x14ac:dyDescent="0.2">
      <c r="A30" s="193">
        <v>87.88</v>
      </c>
      <c r="B30" s="204" t="s">
        <v>166</v>
      </c>
      <c r="C30" s="113">
        <v>4.8125184529081784</v>
      </c>
      <c r="D30" s="115">
        <v>489</v>
      </c>
      <c r="E30" s="114">
        <v>438</v>
      </c>
      <c r="F30" s="114">
        <v>775</v>
      </c>
      <c r="G30" s="114">
        <v>418</v>
      </c>
      <c r="H30" s="140">
        <v>633</v>
      </c>
      <c r="I30" s="115">
        <v>-144</v>
      </c>
      <c r="J30" s="116">
        <v>-22.748815165876778</v>
      </c>
    </row>
    <row r="31" spans="1:15" s="110" customFormat="1" ht="24.95" customHeight="1" x14ac:dyDescent="0.2">
      <c r="A31" s="193" t="s">
        <v>167</v>
      </c>
      <c r="B31" s="199" t="s">
        <v>168</v>
      </c>
      <c r="C31" s="113">
        <v>4.4286979627989371</v>
      </c>
      <c r="D31" s="115">
        <v>450</v>
      </c>
      <c r="E31" s="114">
        <v>367</v>
      </c>
      <c r="F31" s="114">
        <v>632</v>
      </c>
      <c r="G31" s="114">
        <v>443</v>
      </c>
      <c r="H31" s="140">
        <v>515</v>
      </c>
      <c r="I31" s="115">
        <v>-65</v>
      </c>
      <c r="J31" s="116">
        <v>-12.621359223300971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0.57080995964964076</v>
      </c>
      <c r="D34" s="115">
        <v>58</v>
      </c>
      <c r="E34" s="114">
        <v>17</v>
      </c>
      <c r="F34" s="114">
        <v>59</v>
      </c>
      <c r="G34" s="114">
        <v>89</v>
      </c>
      <c r="H34" s="140">
        <v>62</v>
      </c>
      <c r="I34" s="115">
        <v>-4</v>
      </c>
      <c r="J34" s="116">
        <v>-6.4516129032258061</v>
      </c>
    </row>
    <row r="35" spans="1:10" s="110" customFormat="1" ht="24.95" customHeight="1" x14ac:dyDescent="0.2">
      <c r="A35" s="292" t="s">
        <v>171</v>
      </c>
      <c r="B35" s="293" t="s">
        <v>172</v>
      </c>
      <c r="C35" s="113">
        <v>13.719122133648263</v>
      </c>
      <c r="D35" s="115">
        <v>1394</v>
      </c>
      <c r="E35" s="114">
        <v>505</v>
      </c>
      <c r="F35" s="114">
        <v>1079</v>
      </c>
      <c r="G35" s="114">
        <v>760</v>
      </c>
      <c r="H35" s="140">
        <v>897</v>
      </c>
      <c r="I35" s="115">
        <v>497</v>
      </c>
      <c r="J35" s="116">
        <v>55.406911928651056</v>
      </c>
    </row>
    <row r="36" spans="1:10" s="110" customFormat="1" ht="24.95" customHeight="1" x14ac:dyDescent="0.2">
      <c r="A36" s="294" t="s">
        <v>173</v>
      </c>
      <c r="B36" s="295" t="s">
        <v>174</v>
      </c>
      <c r="C36" s="125">
        <v>85.710067906702093</v>
      </c>
      <c r="D36" s="143">
        <v>8709</v>
      </c>
      <c r="E36" s="144">
        <v>8035</v>
      </c>
      <c r="F36" s="144">
        <v>12206</v>
      </c>
      <c r="G36" s="144">
        <v>8669</v>
      </c>
      <c r="H36" s="145">
        <v>9122</v>
      </c>
      <c r="I36" s="143">
        <v>-413</v>
      </c>
      <c r="J36" s="146">
        <v>-4.5275158956369221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10161</v>
      </c>
      <c r="F11" s="264">
        <v>8557</v>
      </c>
      <c r="G11" s="264">
        <v>13344</v>
      </c>
      <c r="H11" s="264">
        <v>9518</v>
      </c>
      <c r="I11" s="265">
        <v>10081</v>
      </c>
      <c r="J11" s="263">
        <v>80</v>
      </c>
      <c r="K11" s="266">
        <v>0.79357206626326748</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30.34150182068694</v>
      </c>
      <c r="E13" s="115">
        <v>3083</v>
      </c>
      <c r="F13" s="114">
        <v>3312</v>
      </c>
      <c r="G13" s="114">
        <v>4662</v>
      </c>
      <c r="H13" s="114">
        <v>3555</v>
      </c>
      <c r="I13" s="140">
        <v>2872</v>
      </c>
      <c r="J13" s="115">
        <v>211</v>
      </c>
      <c r="K13" s="116">
        <v>7.3467966573816152</v>
      </c>
    </row>
    <row r="14" spans="1:15" ht="15.95" customHeight="1" x14ac:dyDescent="0.2">
      <c r="A14" s="306" t="s">
        <v>230</v>
      </c>
      <c r="B14" s="307"/>
      <c r="C14" s="308"/>
      <c r="D14" s="113">
        <v>50.221434898139947</v>
      </c>
      <c r="E14" s="115">
        <v>5103</v>
      </c>
      <c r="F14" s="114">
        <v>3648</v>
      </c>
      <c r="G14" s="114">
        <v>6494</v>
      </c>
      <c r="H14" s="114">
        <v>4336</v>
      </c>
      <c r="I14" s="140">
        <v>5191</v>
      </c>
      <c r="J14" s="115">
        <v>-88</v>
      </c>
      <c r="K14" s="116">
        <v>-1.6952417645925641</v>
      </c>
    </row>
    <row r="15" spans="1:15" ht="15.95" customHeight="1" x14ac:dyDescent="0.2">
      <c r="A15" s="306" t="s">
        <v>231</v>
      </c>
      <c r="B15" s="307"/>
      <c r="C15" s="308"/>
      <c r="D15" s="113">
        <v>9.3396319259915366</v>
      </c>
      <c r="E15" s="115">
        <v>949</v>
      </c>
      <c r="F15" s="114">
        <v>787</v>
      </c>
      <c r="G15" s="114">
        <v>1115</v>
      </c>
      <c r="H15" s="114">
        <v>877</v>
      </c>
      <c r="I15" s="140">
        <v>1157</v>
      </c>
      <c r="J15" s="115">
        <v>-208</v>
      </c>
      <c r="K15" s="116">
        <v>-17.977528089887642</v>
      </c>
    </row>
    <row r="16" spans="1:15" ht="15.95" customHeight="1" x14ac:dyDescent="0.2">
      <c r="A16" s="306" t="s">
        <v>232</v>
      </c>
      <c r="B16" s="307"/>
      <c r="C16" s="308"/>
      <c r="D16" s="113">
        <v>9.9891742938687145</v>
      </c>
      <c r="E16" s="115">
        <v>1015</v>
      </c>
      <c r="F16" s="114">
        <v>791</v>
      </c>
      <c r="G16" s="114">
        <v>960</v>
      </c>
      <c r="H16" s="114">
        <v>741</v>
      </c>
      <c r="I16" s="140">
        <v>851</v>
      </c>
      <c r="J16" s="115">
        <v>164</v>
      </c>
      <c r="K16" s="116">
        <v>19.271445358401881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0.4428697962798937</v>
      </c>
      <c r="E18" s="115">
        <v>45</v>
      </c>
      <c r="F18" s="114">
        <v>27</v>
      </c>
      <c r="G18" s="114">
        <v>118</v>
      </c>
      <c r="H18" s="114">
        <v>96</v>
      </c>
      <c r="I18" s="140">
        <v>39</v>
      </c>
      <c r="J18" s="115">
        <v>6</v>
      </c>
      <c r="K18" s="116">
        <v>15.384615384615385</v>
      </c>
    </row>
    <row r="19" spans="1:11" ht="14.1" customHeight="1" x14ac:dyDescent="0.2">
      <c r="A19" s="306" t="s">
        <v>235</v>
      </c>
      <c r="B19" s="307" t="s">
        <v>236</v>
      </c>
      <c r="C19" s="308"/>
      <c r="D19" s="113">
        <v>0.37397893908079916</v>
      </c>
      <c r="E19" s="115">
        <v>38</v>
      </c>
      <c r="F19" s="114">
        <v>14</v>
      </c>
      <c r="G19" s="114">
        <v>98</v>
      </c>
      <c r="H19" s="114">
        <v>81</v>
      </c>
      <c r="I19" s="140">
        <v>22</v>
      </c>
      <c r="J19" s="115">
        <v>16</v>
      </c>
      <c r="K19" s="116">
        <v>72.727272727272734</v>
      </c>
    </row>
    <row r="20" spans="1:11" ht="14.1" customHeight="1" x14ac:dyDescent="0.2">
      <c r="A20" s="306">
        <v>12</v>
      </c>
      <c r="B20" s="307" t="s">
        <v>237</v>
      </c>
      <c r="C20" s="308"/>
      <c r="D20" s="113">
        <v>0.82669028638913489</v>
      </c>
      <c r="E20" s="115">
        <v>84</v>
      </c>
      <c r="F20" s="114">
        <v>59</v>
      </c>
      <c r="G20" s="114">
        <v>92</v>
      </c>
      <c r="H20" s="114">
        <v>113</v>
      </c>
      <c r="I20" s="140">
        <v>80</v>
      </c>
      <c r="J20" s="115">
        <v>4</v>
      </c>
      <c r="K20" s="116">
        <v>5</v>
      </c>
    </row>
    <row r="21" spans="1:11" ht="14.1" customHeight="1" x14ac:dyDescent="0.2">
      <c r="A21" s="306">
        <v>21</v>
      </c>
      <c r="B21" s="307" t="s">
        <v>238</v>
      </c>
      <c r="C21" s="308"/>
      <c r="D21" s="113">
        <v>0.54128530656431451</v>
      </c>
      <c r="E21" s="115">
        <v>55</v>
      </c>
      <c r="F21" s="114">
        <v>6</v>
      </c>
      <c r="G21" s="114">
        <v>38</v>
      </c>
      <c r="H21" s="114">
        <v>23</v>
      </c>
      <c r="I21" s="140">
        <v>55</v>
      </c>
      <c r="J21" s="115">
        <v>0</v>
      </c>
      <c r="K21" s="116">
        <v>0</v>
      </c>
    </row>
    <row r="22" spans="1:11" ht="14.1" customHeight="1" x14ac:dyDescent="0.2">
      <c r="A22" s="306">
        <v>22</v>
      </c>
      <c r="B22" s="307" t="s">
        <v>239</v>
      </c>
      <c r="C22" s="308"/>
      <c r="D22" s="113">
        <v>0.71843322507627205</v>
      </c>
      <c r="E22" s="115">
        <v>73</v>
      </c>
      <c r="F22" s="114">
        <v>42</v>
      </c>
      <c r="G22" s="114">
        <v>66</v>
      </c>
      <c r="H22" s="114">
        <v>61</v>
      </c>
      <c r="I22" s="140">
        <v>88</v>
      </c>
      <c r="J22" s="115">
        <v>-15</v>
      </c>
      <c r="K22" s="116">
        <v>-17.045454545454547</v>
      </c>
    </row>
    <row r="23" spans="1:11" ht="14.1" customHeight="1" x14ac:dyDescent="0.2">
      <c r="A23" s="306">
        <v>23</v>
      </c>
      <c r="B23" s="307" t="s">
        <v>240</v>
      </c>
      <c r="C23" s="308"/>
      <c r="D23" s="113">
        <v>0.42318669422300953</v>
      </c>
      <c r="E23" s="115">
        <v>43</v>
      </c>
      <c r="F23" s="114">
        <v>25</v>
      </c>
      <c r="G23" s="114">
        <v>44</v>
      </c>
      <c r="H23" s="114">
        <v>41</v>
      </c>
      <c r="I23" s="140">
        <v>37</v>
      </c>
      <c r="J23" s="115">
        <v>6</v>
      </c>
      <c r="K23" s="116">
        <v>16.216216216216218</v>
      </c>
    </row>
    <row r="24" spans="1:11" ht="14.1" customHeight="1" x14ac:dyDescent="0.2">
      <c r="A24" s="306">
        <v>24</v>
      </c>
      <c r="B24" s="307" t="s">
        <v>241</v>
      </c>
      <c r="C24" s="308"/>
      <c r="D24" s="113">
        <v>3.8086802480070858</v>
      </c>
      <c r="E24" s="115">
        <v>387</v>
      </c>
      <c r="F24" s="114">
        <v>315</v>
      </c>
      <c r="G24" s="114">
        <v>440</v>
      </c>
      <c r="H24" s="114">
        <v>418</v>
      </c>
      <c r="I24" s="140">
        <v>296</v>
      </c>
      <c r="J24" s="115">
        <v>91</v>
      </c>
      <c r="K24" s="116">
        <v>30.743243243243242</v>
      </c>
    </row>
    <row r="25" spans="1:11" ht="14.1" customHeight="1" x14ac:dyDescent="0.2">
      <c r="A25" s="306">
        <v>25</v>
      </c>
      <c r="B25" s="307" t="s">
        <v>242</v>
      </c>
      <c r="C25" s="308"/>
      <c r="D25" s="113">
        <v>8.0700718433225074</v>
      </c>
      <c r="E25" s="115">
        <v>820</v>
      </c>
      <c r="F25" s="114">
        <v>241</v>
      </c>
      <c r="G25" s="114">
        <v>449</v>
      </c>
      <c r="H25" s="114">
        <v>337</v>
      </c>
      <c r="I25" s="140">
        <v>446</v>
      </c>
      <c r="J25" s="115">
        <v>374</v>
      </c>
      <c r="K25" s="116">
        <v>83.856502242152473</v>
      </c>
    </row>
    <row r="26" spans="1:11" ht="14.1" customHeight="1" x14ac:dyDescent="0.2">
      <c r="A26" s="306">
        <v>26</v>
      </c>
      <c r="B26" s="307" t="s">
        <v>243</v>
      </c>
      <c r="C26" s="308"/>
      <c r="D26" s="113">
        <v>2.3226060427123314</v>
      </c>
      <c r="E26" s="115">
        <v>236</v>
      </c>
      <c r="F26" s="114">
        <v>140</v>
      </c>
      <c r="G26" s="114">
        <v>365</v>
      </c>
      <c r="H26" s="114">
        <v>163</v>
      </c>
      <c r="I26" s="140">
        <v>224</v>
      </c>
      <c r="J26" s="115">
        <v>12</v>
      </c>
      <c r="K26" s="116">
        <v>5.3571428571428568</v>
      </c>
    </row>
    <row r="27" spans="1:11" ht="14.1" customHeight="1" x14ac:dyDescent="0.2">
      <c r="A27" s="306">
        <v>27</v>
      </c>
      <c r="B27" s="307" t="s">
        <v>244</v>
      </c>
      <c r="C27" s="308"/>
      <c r="D27" s="113">
        <v>1.919102450546206</v>
      </c>
      <c r="E27" s="115">
        <v>195</v>
      </c>
      <c r="F27" s="114">
        <v>55</v>
      </c>
      <c r="G27" s="114">
        <v>179</v>
      </c>
      <c r="H27" s="114">
        <v>78</v>
      </c>
      <c r="I27" s="140">
        <v>86</v>
      </c>
      <c r="J27" s="115">
        <v>109</v>
      </c>
      <c r="K27" s="116">
        <v>126.74418604651163</v>
      </c>
    </row>
    <row r="28" spans="1:11" ht="14.1" customHeight="1" x14ac:dyDescent="0.2">
      <c r="A28" s="306">
        <v>28</v>
      </c>
      <c r="B28" s="307" t="s">
        <v>245</v>
      </c>
      <c r="C28" s="308"/>
      <c r="D28" s="113">
        <v>0.11809861234130499</v>
      </c>
      <c r="E28" s="115">
        <v>12</v>
      </c>
      <c r="F28" s="114">
        <v>6</v>
      </c>
      <c r="G28" s="114" t="s">
        <v>513</v>
      </c>
      <c r="H28" s="114">
        <v>7</v>
      </c>
      <c r="I28" s="140">
        <v>4</v>
      </c>
      <c r="J28" s="115">
        <v>8</v>
      </c>
      <c r="K28" s="116">
        <v>200</v>
      </c>
    </row>
    <row r="29" spans="1:11" ht="14.1" customHeight="1" x14ac:dyDescent="0.2">
      <c r="A29" s="306">
        <v>29</v>
      </c>
      <c r="B29" s="307" t="s">
        <v>246</v>
      </c>
      <c r="C29" s="308"/>
      <c r="D29" s="113">
        <v>3.1985040842436767</v>
      </c>
      <c r="E29" s="115">
        <v>325</v>
      </c>
      <c r="F29" s="114">
        <v>284</v>
      </c>
      <c r="G29" s="114">
        <v>455</v>
      </c>
      <c r="H29" s="114">
        <v>286</v>
      </c>
      <c r="I29" s="140">
        <v>333</v>
      </c>
      <c r="J29" s="115">
        <v>-8</v>
      </c>
      <c r="K29" s="116">
        <v>-2.4024024024024024</v>
      </c>
    </row>
    <row r="30" spans="1:11" ht="14.1" customHeight="1" x14ac:dyDescent="0.2">
      <c r="A30" s="306" t="s">
        <v>247</v>
      </c>
      <c r="B30" s="307" t="s">
        <v>248</v>
      </c>
      <c r="C30" s="308"/>
      <c r="D30" s="113" t="s">
        <v>513</v>
      </c>
      <c r="E30" s="115" t="s">
        <v>513</v>
      </c>
      <c r="F30" s="114" t="s">
        <v>513</v>
      </c>
      <c r="G30" s="114" t="s">
        <v>513</v>
      </c>
      <c r="H30" s="114">
        <v>117</v>
      </c>
      <c r="I30" s="140" t="s">
        <v>513</v>
      </c>
      <c r="J30" s="115" t="s">
        <v>513</v>
      </c>
      <c r="K30" s="116" t="s">
        <v>513</v>
      </c>
    </row>
    <row r="31" spans="1:11" ht="14.1" customHeight="1" x14ac:dyDescent="0.2">
      <c r="A31" s="306" t="s">
        <v>249</v>
      </c>
      <c r="B31" s="307" t="s">
        <v>250</v>
      </c>
      <c r="C31" s="308"/>
      <c r="D31" s="113">
        <v>1.9486271036315324</v>
      </c>
      <c r="E31" s="115">
        <v>198</v>
      </c>
      <c r="F31" s="114">
        <v>186</v>
      </c>
      <c r="G31" s="114">
        <v>233</v>
      </c>
      <c r="H31" s="114">
        <v>169</v>
      </c>
      <c r="I31" s="140">
        <v>189</v>
      </c>
      <c r="J31" s="115">
        <v>9</v>
      </c>
      <c r="K31" s="116">
        <v>4.7619047619047619</v>
      </c>
    </row>
    <row r="32" spans="1:11" ht="14.1" customHeight="1" x14ac:dyDescent="0.2">
      <c r="A32" s="306">
        <v>31</v>
      </c>
      <c r="B32" s="307" t="s">
        <v>251</v>
      </c>
      <c r="C32" s="308"/>
      <c r="D32" s="113">
        <v>0.73811632713315622</v>
      </c>
      <c r="E32" s="115">
        <v>75</v>
      </c>
      <c r="F32" s="114">
        <v>64</v>
      </c>
      <c r="G32" s="114">
        <v>74</v>
      </c>
      <c r="H32" s="114">
        <v>58</v>
      </c>
      <c r="I32" s="140">
        <v>74</v>
      </c>
      <c r="J32" s="115">
        <v>1</v>
      </c>
      <c r="K32" s="116">
        <v>1.3513513513513513</v>
      </c>
    </row>
    <row r="33" spans="1:11" ht="14.1" customHeight="1" x14ac:dyDescent="0.2">
      <c r="A33" s="306">
        <v>32</v>
      </c>
      <c r="B33" s="307" t="s">
        <v>252</v>
      </c>
      <c r="C33" s="308"/>
      <c r="D33" s="113">
        <v>2.0568841649443952</v>
      </c>
      <c r="E33" s="115">
        <v>209</v>
      </c>
      <c r="F33" s="114">
        <v>94</v>
      </c>
      <c r="G33" s="114">
        <v>258</v>
      </c>
      <c r="H33" s="114">
        <v>240</v>
      </c>
      <c r="I33" s="140">
        <v>179</v>
      </c>
      <c r="J33" s="115">
        <v>30</v>
      </c>
      <c r="K33" s="116">
        <v>16.759776536312849</v>
      </c>
    </row>
    <row r="34" spans="1:11" ht="14.1" customHeight="1" x14ac:dyDescent="0.2">
      <c r="A34" s="306">
        <v>33</v>
      </c>
      <c r="B34" s="307" t="s">
        <v>253</v>
      </c>
      <c r="C34" s="308"/>
      <c r="D34" s="113">
        <v>0.80700718433225072</v>
      </c>
      <c r="E34" s="115">
        <v>82</v>
      </c>
      <c r="F34" s="114">
        <v>49</v>
      </c>
      <c r="G34" s="114">
        <v>111</v>
      </c>
      <c r="H34" s="114">
        <v>73</v>
      </c>
      <c r="I34" s="140">
        <v>70</v>
      </c>
      <c r="J34" s="115">
        <v>12</v>
      </c>
      <c r="K34" s="116">
        <v>17.142857142857142</v>
      </c>
    </row>
    <row r="35" spans="1:11" ht="14.1" customHeight="1" x14ac:dyDescent="0.2">
      <c r="A35" s="306">
        <v>34</v>
      </c>
      <c r="B35" s="307" t="s">
        <v>254</v>
      </c>
      <c r="C35" s="308"/>
      <c r="D35" s="113">
        <v>2.2832398385985631</v>
      </c>
      <c r="E35" s="115">
        <v>232</v>
      </c>
      <c r="F35" s="114">
        <v>178</v>
      </c>
      <c r="G35" s="114">
        <v>252</v>
      </c>
      <c r="H35" s="114">
        <v>253</v>
      </c>
      <c r="I35" s="140">
        <v>223</v>
      </c>
      <c r="J35" s="115">
        <v>9</v>
      </c>
      <c r="K35" s="116">
        <v>4.0358744394618835</v>
      </c>
    </row>
    <row r="36" spans="1:11" ht="14.1" customHeight="1" x14ac:dyDescent="0.2">
      <c r="A36" s="306">
        <v>41</v>
      </c>
      <c r="B36" s="307" t="s">
        <v>255</v>
      </c>
      <c r="C36" s="308"/>
      <c r="D36" s="113">
        <v>0.18698946954039958</v>
      </c>
      <c r="E36" s="115">
        <v>19</v>
      </c>
      <c r="F36" s="114">
        <v>20</v>
      </c>
      <c r="G36" s="114">
        <v>23</v>
      </c>
      <c r="H36" s="114">
        <v>7</v>
      </c>
      <c r="I36" s="140">
        <v>33</v>
      </c>
      <c r="J36" s="115">
        <v>-14</v>
      </c>
      <c r="K36" s="116">
        <v>-42.424242424242422</v>
      </c>
    </row>
    <row r="37" spans="1:11" ht="14.1" customHeight="1" x14ac:dyDescent="0.2">
      <c r="A37" s="306">
        <v>42</v>
      </c>
      <c r="B37" s="307" t="s">
        <v>256</v>
      </c>
      <c r="C37" s="308"/>
      <c r="D37" s="113">
        <v>3.936620411376833E-2</v>
      </c>
      <c r="E37" s="115">
        <v>4</v>
      </c>
      <c r="F37" s="114">
        <v>7</v>
      </c>
      <c r="G37" s="114">
        <v>10</v>
      </c>
      <c r="H37" s="114">
        <v>5</v>
      </c>
      <c r="I37" s="140">
        <v>9</v>
      </c>
      <c r="J37" s="115">
        <v>-5</v>
      </c>
      <c r="K37" s="116">
        <v>-55.555555555555557</v>
      </c>
    </row>
    <row r="38" spans="1:11" ht="14.1" customHeight="1" x14ac:dyDescent="0.2">
      <c r="A38" s="306">
        <v>43</v>
      </c>
      <c r="B38" s="307" t="s">
        <v>257</v>
      </c>
      <c r="C38" s="308"/>
      <c r="D38" s="113">
        <v>1.8010038382049012</v>
      </c>
      <c r="E38" s="115">
        <v>183</v>
      </c>
      <c r="F38" s="114">
        <v>235</v>
      </c>
      <c r="G38" s="114">
        <v>292</v>
      </c>
      <c r="H38" s="114">
        <v>266</v>
      </c>
      <c r="I38" s="140">
        <v>219</v>
      </c>
      <c r="J38" s="115">
        <v>-36</v>
      </c>
      <c r="K38" s="116">
        <v>-16.438356164383563</v>
      </c>
    </row>
    <row r="39" spans="1:11" ht="14.1" customHeight="1" x14ac:dyDescent="0.2">
      <c r="A39" s="306">
        <v>51</v>
      </c>
      <c r="B39" s="307" t="s">
        <v>258</v>
      </c>
      <c r="C39" s="308"/>
      <c r="D39" s="113">
        <v>15.63822458419447</v>
      </c>
      <c r="E39" s="115">
        <v>1589</v>
      </c>
      <c r="F39" s="114">
        <v>1930</v>
      </c>
      <c r="G39" s="114">
        <v>2894</v>
      </c>
      <c r="H39" s="114">
        <v>2024</v>
      </c>
      <c r="I39" s="140">
        <v>1250</v>
      </c>
      <c r="J39" s="115">
        <v>339</v>
      </c>
      <c r="K39" s="116">
        <v>27.12</v>
      </c>
    </row>
    <row r="40" spans="1:11" ht="14.1" customHeight="1" x14ac:dyDescent="0.2">
      <c r="A40" s="306" t="s">
        <v>259</v>
      </c>
      <c r="B40" s="307" t="s">
        <v>260</v>
      </c>
      <c r="C40" s="308"/>
      <c r="D40" s="113">
        <v>14.968999114260408</v>
      </c>
      <c r="E40" s="115">
        <v>1521</v>
      </c>
      <c r="F40" s="114">
        <v>1886</v>
      </c>
      <c r="G40" s="114">
        <v>2793</v>
      </c>
      <c r="H40" s="114">
        <v>1945</v>
      </c>
      <c r="I40" s="140">
        <v>1159</v>
      </c>
      <c r="J40" s="115">
        <v>362</v>
      </c>
      <c r="K40" s="116">
        <v>31.233822260569458</v>
      </c>
    </row>
    <row r="41" spans="1:11" ht="14.1" customHeight="1" x14ac:dyDescent="0.2">
      <c r="A41" s="306"/>
      <c r="B41" s="307" t="s">
        <v>261</v>
      </c>
      <c r="C41" s="308"/>
      <c r="D41" s="113">
        <v>13.010530459600433</v>
      </c>
      <c r="E41" s="115">
        <v>1322</v>
      </c>
      <c r="F41" s="114">
        <v>1755</v>
      </c>
      <c r="G41" s="114">
        <v>2632</v>
      </c>
      <c r="H41" s="114">
        <v>1873</v>
      </c>
      <c r="I41" s="140">
        <v>1089</v>
      </c>
      <c r="J41" s="115">
        <v>233</v>
      </c>
      <c r="K41" s="116">
        <v>21.395775941230486</v>
      </c>
    </row>
    <row r="42" spans="1:11" ht="14.1" customHeight="1" x14ac:dyDescent="0.2">
      <c r="A42" s="306">
        <v>52</v>
      </c>
      <c r="B42" s="307" t="s">
        <v>262</v>
      </c>
      <c r="C42" s="308"/>
      <c r="D42" s="113">
        <v>4.1039267788603482</v>
      </c>
      <c r="E42" s="115">
        <v>417</v>
      </c>
      <c r="F42" s="114">
        <v>339</v>
      </c>
      <c r="G42" s="114">
        <v>302</v>
      </c>
      <c r="H42" s="114">
        <v>273</v>
      </c>
      <c r="I42" s="140">
        <v>341</v>
      </c>
      <c r="J42" s="115">
        <v>76</v>
      </c>
      <c r="K42" s="116">
        <v>22.287390029325515</v>
      </c>
    </row>
    <row r="43" spans="1:11" ht="14.1" customHeight="1" x14ac:dyDescent="0.2">
      <c r="A43" s="306" t="s">
        <v>263</v>
      </c>
      <c r="B43" s="307" t="s">
        <v>264</v>
      </c>
      <c r="C43" s="308"/>
      <c r="D43" s="113">
        <v>3.444542859954729</v>
      </c>
      <c r="E43" s="115">
        <v>350</v>
      </c>
      <c r="F43" s="114">
        <v>285</v>
      </c>
      <c r="G43" s="114">
        <v>204</v>
      </c>
      <c r="H43" s="114">
        <v>190</v>
      </c>
      <c r="I43" s="140">
        <v>281</v>
      </c>
      <c r="J43" s="115">
        <v>69</v>
      </c>
      <c r="K43" s="116">
        <v>24.555160142348754</v>
      </c>
    </row>
    <row r="44" spans="1:11" ht="14.1" customHeight="1" x14ac:dyDescent="0.2">
      <c r="A44" s="306">
        <v>53</v>
      </c>
      <c r="B44" s="307" t="s">
        <v>265</v>
      </c>
      <c r="C44" s="308"/>
      <c r="D44" s="113">
        <v>2.8540497982482038</v>
      </c>
      <c r="E44" s="115">
        <v>290</v>
      </c>
      <c r="F44" s="114">
        <v>208</v>
      </c>
      <c r="G44" s="114">
        <v>501</v>
      </c>
      <c r="H44" s="114">
        <v>192</v>
      </c>
      <c r="I44" s="140">
        <v>144</v>
      </c>
      <c r="J44" s="115">
        <v>146</v>
      </c>
      <c r="K44" s="116">
        <v>101.38888888888889</v>
      </c>
    </row>
    <row r="45" spans="1:11" ht="14.1" customHeight="1" x14ac:dyDescent="0.2">
      <c r="A45" s="306" t="s">
        <v>266</v>
      </c>
      <c r="B45" s="307" t="s">
        <v>267</v>
      </c>
      <c r="C45" s="308"/>
      <c r="D45" s="113">
        <v>2.8343666961913199</v>
      </c>
      <c r="E45" s="115">
        <v>288</v>
      </c>
      <c r="F45" s="114">
        <v>206</v>
      </c>
      <c r="G45" s="114">
        <v>500</v>
      </c>
      <c r="H45" s="114">
        <v>188</v>
      </c>
      <c r="I45" s="140">
        <v>141</v>
      </c>
      <c r="J45" s="115">
        <v>147</v>
      </c>
      <c r="K45" s="116">
        <v>104.25531914893617</v>
      </c>
    </row>
    <row r="46" spans="1:11" ht="14.1" customHeight="1" x14ac:dyDescent="0.2">
      <c r="A46" s="306">
        <v>54</v>
      </c>
      <c r="B46" s="307" t="s">
        <v>268</v>
      </c>
      <c r="C46" s="308"/>
      <c r="D46" s="113">
        <v>3.8972542072630647</v>
      </c>
      <c r="E46" s="115">
        <v>396</v>
      </c>
      <c r="F46" s="114">
        <v>310</v>
      </c>
      <c r="G46" s="114">
        <v>394</v>
      </c>
      <c r="H46" s="114">
        <v>363</v>
      </c>
      <c r="I46" s="140">
        <v>399</v>
      </c>
      <c r="J46" s="115">
        <v>-3</v>
      </c>
      <c r="K46" s="116">
        <v>-0.75187969924812026</v>
      </c>
    </row>
    <row r="47" spans="1:11" ht="14.1" customHeight="1" x14ac:dyDescent="0.2">
      <c r="A47" s="306">
        <v>61</v>
      </c>
      <c r="B47" s="307" t="s">
        <v>269</v>
      </c>
      <c r="C47" s="308"/>
      <c r="D47" s="113">
        <v>1.8600531443755537</v>
      </c>
      <c r="E47" s="115">
        <v>189</v>
      </c>
      <c r="F47" s="114">
        <v>114</v>
      </c>
      <c r="G47" s="114">
        <v>197</v>
      </c>
      <c r="H47" s="114">
        <v>165</v>
      </c>
      <c r="I47" s="140">
        <v>149</v>
      </c>
      <c r="J47" s="115">
        <v>40</v>
      </c>
      <c r="K47" s="116">
        <v>26.845637583892618</v>
      </c>
    </row>
    <row r="48" spans="1:11" ht="14.1" customHeight="1" x14ac:dyDescent="0.2">
      <c r="A48" s="306">
        <v>62</v>
      </c>
      <c r="B48" s="307" t="s">
        <v>270</v>
      </c>
      <c r="C48" s="308"/>
      <c r="D48" s="113">
        <v>4.3991733097136105</v>
      </c>
      <c r="E48" s="115">
        <v>447</v>
      </c>
      <c r="F48" s="114">
        <v>525</v>
      </c>
      <c r="G48" s="114">
        <v>682</v>
      </c>
      <c r="H48" s="114">
        <v>791</v>
      </c>
      <c r="I48" s="140">
        <v>454</v>
      </c>
      <c r="J48" s="115">
        <v>-7</v>
      </c>
      <c r="K48" s="116">
        <v>-1.5418502202643172</v>
      </c>
    </row>
    <row r="49" spans="1:11" ht="14.1" customHeight="1" x14ac:dyDescent="0.2">
      <c r="A49" s="306">
        <v>63</v>
      </c>
      <c r="B49" s="307" t="s">
        <v>271</v>
      </c>
      <c r="C49" s="308"/>
      <c r="D49" s="113">
        <v>3.001673063674835</v>
      </c>
      <c r="E49" s="115">
        <v>305</v>
      </c>
      <c r="F49" s="114">
        <v>312</v>
      </c>
      <c r="G49" s="114">
        <v>436</v>
      </c>
      <c r="H49" s="114">
        <v>365</v>
      </c>
      <c r="I49" s="140">
        <v>296</v>
      </c>
      <c r="J49" s="115">
        <v>9</v>
      </c>
      <c r="K49" s="116">
        <v>3.0405405405405403</v>
      </c>
    </row>
    <row r="50" spans="1:11" ht="14.1" customHeight="1" x14ac:dyDescent="0.2">
      <c r="A50" s="306" t="s">
        <v>272</v>
      </c>
      <c r="B50" s="307" t="s">
        <v>273</v>
      </c>
      <c r="C50" s="308"/>
      <c r="D50" s="113">
        <v>0.36413738805235707</v>
      </c>
      <c r="E50" s="115">
        <v>37</v>
      </c>
      <c r="F50" s="114">
        <v>42</v>
      </c>
      <c r="G50" s="114">
        <v>70</v>
      </c>
      <c r="H50" s="114">
        <v>47</v>
      </c>
      <c r="I50" s="140">
        <v>45</v>
      </c>
      <c r="J50" s="115">
        <v>-8</v>
      </c>
      <c r="K50" s="116">
        <v>-17.777777777777779</v>
      </c>
    </row>
    <row r="51" spans="1:11" ht="14.1" customHeight="1" x14ac:dyDescent="0.2">
      <c r="A51" s="306" t="s">
        <v>274</v>
      </c>
      <c r="B51" s="307" t="s">
        <v>275</v>
      </c>
      <c r="C51" s="308"/>
      <c r="D51" s="113">
        <v>2.4997539612242892</v>
      </c>
      <c r="E51" s="115">
        <v>254</v>
      </c>
      <c r="F51" s="114">
        <v>250</v>
      </c>
      <c r="G51" s="114">
        <v>309</v>
      </c>
      <c r="H51" s="114">
        <v>298</v>
      </c>
      <c r="I51" s="140">
        <v>224</v>
      </c>
      <c r="J51" s="115">
        <v>30</v>
      </c>
      <c r="K51" s="116">
        <v>13.392857142857142</v>
      </c>
    </row>
    <row r="52" spans="1:11" ht="14.1" customHeight="1" x14ac:dyDescent="0.2">
      <c r="A52" s="306">
        <v>71</v>
      </c>
      <c r="B52" s="307" t="s">
        <v>276</v>
      </c>
      <c r="C52" s="308"/>
      <c r="D52" s="113">
        <v>8.9951776399960632</v>
      </c>
      <c r="E52" s="115">
        <v>914</v>
      </c>
      <c r="F52" s="114">
        <v>800</v>
      </c>
      <c r="G52" s="114">
        <v>1027</v>
      </c>
      <c r="H52" s="114">
        <v>778</v>
      </c>
      <c r="I52" s="140">
        <v>913</v>
      </c>
      <c r="J52" s="115">
        <v>1</v>
      </c>
      <c r="K52" s="116">
        <v>0.10952902519167579</v>
      </c>
    </row>
    <row r="53" spans="1:11" ht="14.1" customHeight="1" x14ac:dyDescent="0.2">
      <c r="A53" s="306" t="s">
        <v>277</v>
      </c>
      <c r="B53" s="307" t="s">
        <v>278</v>
      </c>
      <c r="C53" s="308"/>
      <c r="D53" s="113">
        <v>3.1099301249876983</v>
      </c>
      <c r="E53" s="115">
        <v>316</v>
      </c>
      <c r="F53" s="114">
        <v>294</v>
      </c>
      <c r="G53" s="114">
        <v>346</v>
      </c>
      <c r="H53" s="114">
        <v>264</v>
      </c>
      <c r="I53" s="140">
        <v>324</v>
      </c>
      <c r="J53" s="115">
        <v>-8</v>
      </c>
      <c r="K53" s="116">
        <v>-2.4691358024691357</v>
      </c>
    </row>
    <row r="54" spans="1:11" ht="14.1" customHeight="1" x14ac:dyDescent="0.2">
      <c r="A54" s="306" t="s">
        <v>279</v>
      </c>
      <c r="B54" s="307" t="s">
        <v>280</v>
      </c>
      <c r="C54" s="308"/>
      <c r="D54" s="113">
        <v>4.8125184529081784</v>
      </c>
      <c r="E54" s="115">
        <v>489</v>
      </c>
      <c r="F54" s="114">
        <v>434</v>
      </c>
      <c r="G54" s="114">
        <v>579</v>
      </c>
      <c r="H54" s="114">
        <v>423</v>
      </c>
      <c r="I54" s="140">
        <v>480</v>
      </c>
      <c r="J54" s="115">
        <v>9</v>
      </c>
      <c r="K54" s="116">
        <v>1.875</v>
      </c>
    </row>
    <row r="55" spans="1:11" ht="14.1" customHeight="1" x14ac:dyDescent="0.2">
      <c r="A55" s="306">
        <v>72</v>
      </c>
      <c r="B55" s="307" t="s">
        <v>281</v>
      </c>
      <c r="C55" s="308"/>
      <c r="D55" s="113">
        <v>2.1552996752288163</v>
      </c>
      <c r="E55" s="115">
        <v>219</v>
      </c>
      <c r="F55" s="114">
        <v>160</v>
      </c>
      <c r="G55" s="114">
        <v>265</v>
      </c>
      <c r="H55" s="114">
        <v>125</v>
      </c>
      <c r="I55" s="140">
        <v>164</v>
      </c>
      <c r="J55" s="115">
        <v>55</v>
      </c>
      <c r="K55" s="116">
        <v>33.536585365853661</v>
      </c>
    </row>
    <row r="56" spans="1:11" ht="14.1" customHeight="1" x14ac:dyDescent="0.2">
      <c r="A56" s="306" t="s">
        <v>282</v>
      </c>
      <c r="B56" s="307" t="s">
        <v>283</v>
      </c>
      <c r="C56" s="308"/>
      <c r="D56" s="113">
        <v>0.72827477610471414</v>
      </c>
      <c r="E56" s="115">
        <v>74</v>
      </c>
      <c r="F56" s="114">
        <v>64</v>
      </c>
      <c r="G56" s="114">
        <v>132</v>
      </c>
      <c r="H56" s="114">
        <v>52</v>
      </c>
      <c r="I56" s="140">
        <v>58</v>
      </c>
      <c r="J56" s="115">
        <v>16</v>
      </c>
      <c r="K56" s="116">
        <v>27.586206896551722</v>
      </c>
    </row>
    <row r="57" spans="1:11" ht="14.1" customHeight="1" x14ac:dyDescent="0.2">
      <c r="A57" s="306" t="s">
        <v>284</v>
      </c>
      <c r="B57" s="307" t="s">
        <v>285</v>
      </c>
      <c r="C57" s="308"/>
      <c r="D57" s="113">
        <v>1.0333628579864187</v>
      </c>
      <c r="E57" s="115">
        <v>105</v>
      </c>
      <c r="F57" s="114">
        <v>65</v>
      </c>
      <c r="G57" s="114">
        <v>78</v>
      </c>
      <c r="H57" s="114">
        <v>46</v>
      </c>
      <c r="I57" s="140">
        <v>71</v>
      </c>
      <c r="J57" s="115">
        <v>34</v>
      </c>
      <c r="K57" s="116">
        <v>47.887323943661968</v>
      </c>
    </row>
    <row r="58" spans="1:11" ht="14.1" customHeight="1" x14ac:dyDescent="0.2">
      <c r="A58" s="306">
        <v>73</v>
      </c>
      <c r="B58" s="307" t="s">
        <v>286</v>
      </c>
      <c r="C58" s="308"/>
      <c r="D58" s="113">
        <v>1.8994193484893218</v>
      </c>
      <c r="E58" s="115">
        <v>193</v>
      </c>
      <c r="F58" s="114">
        <v>176</v>
      </c>
      <c r="G58" s="114">
        <v>286</v>
      </c>
      <c r="H58" s="114">
        <v>131</v>
      </c>
      <c r="I58" s="140">
        <v>183</v>
      </c>
      <c r="J58" s="115">
        <v>10</v>
      </c>
      <c r="K58" s="116">
        <v>5.4644808743169397</v>
      </c>
    </row>
    <row r="59" spans="1:11" ht="14.1" customHeight="1" x14ac:dyDescent="0.2">
      <c r="A59" s="306" t="s">
        <v>287</v>
      </c>
      <c r="B59" s="307" t="s">
        <v>288</v>
      </c>
      <c r="C59" s="308"/>
      <c r="D59" s="113">
        <v>1.2400354295837024</v>
      </c>
      <c r="E59" s="115">
        <v>126</v>
      </c>
      <c r="F59" s="114">
        <v>106</v>
      </c>
      <c r="G59" s="114">
        <v>226</v>
      </c>
      <c r="H59" s="114">
        <v>94</v>
      </c>
      <c r="I59" s="140">
        <v>125</v>
      </c>
      <c r="J59" s="115">
        <v>1</v>
      </c>
      <c r="K59" s="116">
        <v>0.8</v>
      </c>
    </row>
    <row r="60" spans="1:11" ht="14.1" customHeight="1" x14ac:dyDescent="0.2">
      <c r="A60" s="306">
        <v>81</v>
      </c>
      <c r="B60" s="307" t="s">
        <v>289</v>
      </c>
      <c r="C60" s="308"/>
      <c r="D60" s="113">
        <v>5.3242791063871664</v>
      </c>
      <c r="E60" s="115">
        <v>541</v>
      </c>
      <c r="F60" s="114">
        <v>483</v>
      </c>
      <c r="G60" s="114">
        <v>772</v>
      </c>
      <c r="H60" s="114">
        <v>420</v>
      </c>
      <c r="I60" s="140">
        <v>872</v>
      </c>
      <c r="J60" s="115">
        <v>-331</v>
      </c>
      <c r="K60" s="116">
        <v>-37.958715596330272</v>
      </c>
    </row>
    <row r="61" spans="1:11" ht="14.1" customHeight="1" x14ac:dyDescent="0.2">
      <c r="A61" s="306" t="s">
        <v>290</v>
      </c>
      <c r="B61" s="307" t="s">
        <v>291</v>
      </c>
      <c r="C61" s="308"/>
      <c r="D61" s="113">
        <v>1.2990847357543549</v>
      </c>
      <c r="E61" s="115">
        <v>132</v>
      </c>
      <c r="F61" s="114">
        <v>86</v>
      </c>
      <c r="G61" s="114">
        <v>161</v>
      </c>
      <c r="H61" s="114">
        <v>102</v>
      </c>
      <c r="I61" s="140">
        <v>134</v>
      </c>
      <c r="J61" s="115">
        <v>-2</v>
      </c>
      <c r="K61" s="116">
        <v>-1.4925373134328359</v>
      </c>
    </row>
    <row r="62" spans="1:11" ht="14.1" customHeight="1" x14ac:dyDescent="0.2">
      <c r="A62" s="306" t="s">
        <v>292</v>
      </c>
      <c r="B62" s="307" t="s">
        <v>293</v>
      </c>
      <c r="C62" s="308"/>
      <c r="D62" s="113">
        <v>2.0076764098021846</v>
      </c>
      <c r="E62" s="115">
        <v>204</v>
      </c>
      <c r="F62" s="114">
        <v>216</v>
      </c>
      <c r="G62" s="114">
        <v>461</v>
      </c>
      <c r="H62" s="114">
        <v>189</v>
      </c>
      <c r="I62" s="140">
        <v>538</v>
      </c>
      <c r="J62" s="115">
        <v>-334</v>
      </c>
      <c r="K62" s="116">
        <v>-62.081784386617102</v>
      </c>
    </row>
    <row r="63" spans="1:11" ht="14.1" customHeight="1" x14ac:dyDescent="0.2">
      <c r="A63" s="306"/>
      <c r="B63" s="307" t="s">
        <v>294</v>
      </c>
      <c r="C63" s="308"/>
      <c r="D63" s="113">
        <v>1.7517960830626906</v>
      </c>
      <c r="E63" s="115">
        <v>178</v>
      </c>
      <c r="F63" s="114">
        <v>198</v>
      </c>
      <c r="G63" s="114">
        <v>414</v>
      </c>
      <c r="H63" s="114">
        <v>177</v>
      </c>
      <c r="I63" s="140">
        <v>486</v>
      </c>
      <c r="J63" s="115">
        <v>-308</v>
      </c>
      <c r="K63" s="116">
        <v>-63.374485596707821</v>
      </c>
    </row>
    <row r="64" spans="1:11" ht="14.1" customHeight="1" x14ac:dyDescent="0.2">
      <c r="A64" s="306" t="s">
        <v>295</v>
      </c>
      <c r="B64" s="307" t="s">
        <v>296</v>
      </c>
      <c r="C64" s="308"/>
      <c r="D64" s="113">
        <v>0.77748253124692457</v>
      </c>
      <c r="E64" s="115">
        <v>79</v>
      </c>
      <c r="F64" s="114">
        <v>63</v>
      </c>
      <c r="G64" s="114">
        <v>43</v>
      </c>
      <c r="H64" s="114">
        <v>48</v>
      </c>
      <c r="I64" s="140">
        <v>47</v>
      </c>
      <c r="J64" s="115">
        <v>32</v>
      </c>
      <c r="K64" s="116">
        <v>68.085106382978722</v>
      </c>
    </row>
    <row r="65" spans="1:11" ht="14.1" customHeight="1" x14ac:dyDescent="0.2">
      <c r="A65" s="306" t="s">
        <v>297</v>
      </c>
      <c r="B65" s="307" t="s">
        <v>298</v>
      </c>
      <c r="C65" s="308"/>
      <c r="D65" s="113">
        <v>0.45271134730833579</v>
      </c>
      <c r="E65" s="115">
        <v>46</v>
      </c>
      <c r="F65" s="114">
        <v>41</v>
      </c>
      <c r="G65" s="114">
        <v>42</v>
      </c>
      <c r="H65" s="114">
        <v>31</v>
      </c>
      <c r="I65" s="140">
        <v>57</v>
      </c>
      <c r="J65" s="115">
        <v>-11</v>
      </c>
      <c r="K65" s="116">
        <v>-19.298245614035089</v>
      </c>
    </row>
    <row r="66" spans="1:11" ht="14.1" customHeight="1" x14ac:dyDescent="0.2">
      <c r="A66" s="306">
        <v>82</v>
      </c>
      <c r="B66" s="307" t="s">
        <v>299</v>
      </c>
      <c r="C66" s="308"/>
      <c r="D66" s="113">
        <v>3.1296132270445822</v>
      </c>
      <c r="E66" s="115">
        <v>318</v>
      </c>
      <c r="F66" s="114">
        <v>336</v>
      </c>
      <c r="G66" s="114">
        <v>539</v>
      </c>
      <c r="H66" s="114">
        <v>278</v>
      </c>
      <c r="I66" s="140">
        <v>571</v>
      </c>
      <c r="J66" s="115">
        <v>-253</v>
      </c>
      <c r="K66" s="116">
        <v>-44.308231173380037</v>
      </c>
    </row>
    <row r="67" spans="1:11" ht="14.1" customHeight="1" x14ac:dyDescent="0.2">
      <c r="A67" s="306" t="s">
        <v>300</v>
      </c>
      <c r="B67" s="307" t="s">
        <v>301</v>
      </c>
      <c r="C67" s="308"/>
      <c r="D67" s="113">
        <v>2.1946658793425842</v>
      </c>
      <c r="E67" s="115">
        <v>223</v>
      </c>
      <c r="F67" s="114">
        <v>240</v>
      </c>
      <c r="G67" s="114">
        <v>401</v>
      </c>
      <c r="H67" s="114">
        <v>180</v>
      </c>
      <c r="I67" s="140">
        <v>481</v>
      </c>
      <c r="J67" s="115">
        <v>-258</v>
      </c>
      <c r="K67" s="116">
        <v>-53.638253638253637</v>
      </c>
    </row>
    <row r="68" spans="1:11" ht="14.1" customHeight="1" x14ac:dyDescent="0.2">
      <c r="A68" s="306" t="s">
        <v>302</v>
      </c>
      <c r="B68" s="307" t="s">
        <v>303</v>
      </c>
      <c r="C68" s="308"/>
      <c r="D68" s="113">
        <v>0.63970081684873537</v>
      </c>
      <c r="E68" s="115">
        <v>65</v>
      </c>
      <c r="F68" s="114">
        <v>71</v>
      </c>
      <c r="G68" s="114">
        <v>96</v>
      </c>
      <c r="H68" s="114">
        <v>76</v>
      </c>
      <c r="I68" s="140">
        <v>62</v>
      </c>
      <c r="J68" s="115">
        <v>3</v>
      </c>
      <c r="K68" s="116">
        <v>4.838709677419355</v>
      </c>
    </row>
    <row r="69" spans="1:11" ht="14.1" customHeight="1" x14ac:dyDescent="0.2">
      <c r="A69" s="306">
        <v>83</v>
      </c>
      <c r="B69" s="307" t="s">
        <v>304</v>
      </c>
      <c r="C69" s="308"/>
      <c r="D69" s="113">
        <v>5.2750713512449563</v>
      </c>
      <c r="E69" s="115">
        <v>536</v>
      </c>
      <c r="F69" s="114">
        <v>356</v>
      </c>
      <c r="G69" s="114">
        <v>721</v>
      </c>
      <c r="H69" s="114">
        <v>372</v>
      </c>
      <c r="I69" s="140">
        <v>1004</v>
      </c>
      <c r="J69" s="115">
        <v>-468</v>
      </c>
      <c r="K69" s="116">
        <v>-46.613545816733065</v>
      </c>
    </row>
    <row r="70" spans="1:11" ht="14.1" customHeight="1" x14ac:dyDescent="0.2">
      <c r="A70" s="306" t="s">
        <v>305</v>
      </c>
      <c r="B70" s="307" t="s">
        <v>306</v>
      </c>
      <c r="C70" s="308"/>
      <c r="D70" s="113">
        <v>4.468064166912705</v>
      </c>
      <c r="E70" s="115">
        <v>454</v>
      </c>
      <c r="F70" s="114">
        <v>310</v>
      </c>
      <c r="G70" s="114">
        <v>678</v>
      </c>
      <c r="H70" s="114">
        <v>319</v>
      </c>
      <c r="I70" s="140">
        <v>932</v>
      </c>
      <c r="J70" s="115">
        <v>-478</v>
      </c>
      <c r="K70" s="116">
        <v>-51.287553648068666</v>
      </c>
    </row>
    <row r="71" spans="1:11" ht="14.1" customHeight="1" x14ac:dyDescent="0.2">
      <c r="A71" s="306"/>
      <c r="B71" s="307" t="s">
        <v>307</v>
      </c>
      <c r="C71" s="308"/>
      <c r="D71" s="113">
        <v>3.0804054719023717</v>
      </c>
      <c r="E71" s="115">
        <v>313</v>
      </c>
      <c r="F71" s="114">
        <v>165</v>
      </c>
      <c r="G71" s="114">
        <v>443</v>
      </c>
      <c r="H71" s="114">
        <v>156</v>
      </c>
      <c r="I71" s="140">
        <v>746</v>
      </c>
      <c r="J71" s="115">
        <v>-433</v>
      </c>
      <c r="K71" s="116">
        <v>-58.042895442359246</v>
      </c>
    </row>
    <row r="72" spans="1:11" ht="14.1" customHeight="1" x14ac:dyDescent="0.2">
      <c r="A72" s="306">
        <v>84</v>
      </c>
      <c r="B72" s="307" t="s">
        <v>308</v>
      </c>
      <c r="C72" s="308"/>
      <c r="D72" s="113">
        <v>2.0962503690581635</v>
      </c>
      <c r="E72" s="115">
        <v>213</v>
      </c>
      <c r="F72" s="114">
        <v>130</v>
      </c>
      <c r="G72" s="114">
        <v>226</v>
      </c>
      <c r="H72" s="114">
        <v>102</v>
      </c>
      <c r="I72" s="140">
        <v>183</v>
      </c>
      <c r="J72" s="115">
        <v>30</v>
      </c>
      <c r="K72" s="116">
        <v>16.393442622950818</v>
      </c>
    </row>
    <row r="73" spans="1:11" ht="14.1" customHeight="1" x14ac:dyDescent="0.2">
      <c r="A73" s="306" t="s">
        <v>309</v>
      </c>
      <c r="B73" s="307" t="s">
        <v>310</v>
      </c>
      <c r="C73" s="308"/>
      <c r="D73" s="113">
        <v>0.70859167404782997</v>
      </c>
      <c r="E73" s="115">
        <v>72</v>
      </c>
      <c r="F73" s="114">
        <v>17</v>
      </c>
      <c r="G73" s="114">
        <v>87</v>
      </c>
      <c r="H73" s="114">
        <v>10</v>
      </c>
      <c r="I73" s="140">
        <v>68</v>
      </c>
      <c r="J73" s="115">
        <v>4</v>
      </c>
      <c r="K73" s="116">
        <v>5.882352941176471</v>
      </c>
    </row>
    <row r="74" spans="1:11" ht="14.1" customHeight="1" x14ac:dyDescent="0.2">
      <c r="A74" s="306" t="s">
        <v>311</v>
      </c>
      <c r="B74" s="307" t="s">
        <v>312</v>
      </c>
      <c r="C74" s="308"/>
      <c r="D74" s="113">
        <v>0.25588032673949412</v>
      </c>
      <c r="E74" s="115">
        <v>26</v>
      </c>
      <c r="F74" s="114">
        <v>25</v>
      </c>
      <c r="G74" s="114">
        <v>38</v>
      </c>
      <c r="H74" s="114">
        <v>17</v>
      </c>
      <c r="I74" s="140">
        <v>28</v>
      </c>
      <c r="J74" s="115">
        <v>-2</v>
      </c>
      <c r="K74" s="116">
        <v>-7.1428571428571432</v>
      </c>
    </row>
    <row r="75" spans="1:11" ht="14.1" customHeight="1" x14ac:dyDescent="0.2">
      <c r="A75" s="306" t="s">
        <v>313</v>
      </c>
      <c r="B75" s="307" t="s">
        <v>314</v>
      </c>
      <c r="C75" s="308"/>
      <c r="D75" s="113">
        <v>0.26572187776793621</v>
      </c>
      <c r="E75" s="115">
        <v>27</v>
      </c>
      <c r="F75" s="114">
        <v>59</v>
      </c>
      <c r="G75" s="114">
        <v>30</v>
      </c>
      <c r="H75" s="114">
        <v>40</v>
      </c>
      <c r="I75" s="140">
        <v>27</v>
      </c>
      <c r="J75" s="115">
        <v>0</v>
      </c>
      <c r="K75" s="116">
        <v>0</v>
      </c>
    </row>
    <row r="76" spans="1:11" ht="14.1" customHeight="1" x14ac:dyDescent="0.2">
      <c r="A76" s="306">
        <v>91</v>
      </c>
      <c r="B76" s="307" t="s">
        <v>315</v>
      </c>
      <c r="C76" s="308"/>
      <c r="D76" s="113">
        <v>0.4428697962798937</v>
      </c>
      <c r="E76" s="115">
        <v>45</v>
      </c>
      <c r="F76" s="114">
        <v>19</v>
      </c>
      <c r="G76" s="114">
        <v>34</v>
      </c>
      <c r="H76" s="114">
        <v>20</v>
      </c>
      <c r="I76" s="140">
        <v>28</v>
      </c>
      <c r="J76" s="115">
        <v>17</v>
      </c>
      <c r="K76" s="116">
        <v>60.714285714285715</v>
      </c>
    </row>
    <row r="77" spans="1:11" ht="14.1" customHeight="1" x14ac:dyDescent="0.2">
      <c r="A77" s="306">
        <v>92</v>
      </c>
      <c r="B77" s="307" t="s">
        <v>316</v>
      </c>
      <c r="C77" s="308"/>
      <c r="D77" s="113">
        <v>2.4210215529967525</v>
      </c>
      <c r="E77" s="115">
        <v>246</v>
      </c>
      <c r="F77" s="114">
        <v>261</v>
      </c>
      <c r="G77" s="114">
        <v>316</v>
      </c>
      <c r="H77" s="114">
        <v>308</v>
      </c>
      <c r="I77" s="140">
        <v>363</v>
      </c>
      <c r="J77" s="115">
        <v>-117</v>
      </c>
      <c r="K77" s="116">
        <v>-32.231404958677686</v>
      </c>
    </row>
    <row r="78" spans="1:11" ht="14.1" customHeight="1" x14ac:dyDescent="0.2">
      <c r="A78" s="306">
        <v>93</v>
      </c>
      <c r="B78" s="307" t="s">
        <v>317</v>
      </c>
      <c r="C78" s="308"/>
      <c r="D78" s="113">
        <v>2.9524653085326247E-2</v>
      </c>
      <c r="E78" s="115">
        <v>3</v>
      </c>
      <c r="F78" s="114">
        <v>4</v>
      </c>
      <c r="G78" s="114">
        <v>15</v>
      </c>
      <c r="H78" s="114">
        <v>11</v>
      </c>
      <c r="I78" s="140">
        <v>11</v>
      </c>
      <c r="J78" s="115">
        <v>-8</v>
      </c>
      <c r="K78" s="116">
        <v>-72.727272727272734</v>
      </c>
    </row>
    <row r="79" spans="1:11" ht="14.1" customHeight="1" x14ac:dyDescent="0.2">
      <c r="A79" s="306">
        <v>94</v>
      </c>
      <c r="B79" s="307" t="s">
        <v>318</v>
      </c>
      <c r="C79" s="308"/>
      <c r="D79" s="113">
        <v>2.0667257159728374</v>
      </c>
      <c r="E79" s="115">
        <v>210</v>
      </c>
      <c r="F79" s="114">
        <v>228</v>
      </c>
      <c r="G79" s="114">
        <v>347</v>
      </c>
      <c r="H79" s="114">
        <v>266</v>
      </c>
      <c r="I79" s="140">
        <v>251</v>
      </c>
      <c r="J79" s="115">
        <v>-41</v>
      </c>
      <c r="K79" s="116">
        <v>-16.334661354581673</v>
      </c>
    </row>
    <row r="80" spans="1:11" ht="14.1" customHeight="1" x14ac:dyDescent="0.2">
      <c r="A80" s="306" t="s">
        <v>319</v>
      </c>
      <c r="B80" s="307" t="s">
        <v>320</v>
      </c>
      <c r="C80" s="308"/>
      <c r="D80" s="113">
        <v>0</v>
      </c>
      <c r="E80" s="115">
        <v>0</v>
      </c>
      <c r="F80" s="114">
        <v>0</v>
      </c>
      <c r="G80" s="114" t="s">
        <v>513</v>
      </c>
      <c r="H80" s="114">
        <v>0</v>
      </c>
      <c r="I80" s="140">
        <v>0</v>
      </c>
      <c r="J80" s="115">
        <v>0</v>
      </c>
      <c r="K80" s="116">
        <v>0</v>
      </c>
    </row>
    <row r="81" spans="1:11" ht="14.1" customHeight="1" x14ac:dyDescent="0.2">
      <c r="A81" s="310" t="s">
        <v>321</v>
      </c>
      <c r="B81" s="311" t="s">
        <v>333</v>
      </c>
      <c r="C81" s="312"/>
      <c r="D81" s="125">
        <v>0.1082570613128629</v>
      </c>
      <c r="E81" s="143">
        <v>11</v>
      </c>
      <c r="F81" s="144">
        <v>19</v>
      </c>
      <c r="G81" s="144">
        <v>113</v>
      </c>
      <c r="H81" s="144">
        <v>9</v>
      </c>
      <c r="I81" s="145">
        <v>10</v>
      </c>
      <c r="J81" s="143">
        <v>1</v>
      </c>
      <c r="K81" s="146">
        <v>10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10758</v>
      </c>
      <c r="E11" s="114">
        <v>9090</v>
      </c>
      <c r="F11" s="114">
        <v>11926</v>
      </c>
      <c r="G11" s="114">
        <v>9456</v>
      </c>
      <c r="H11" s="140">
        <v>10366</v>
      </c>
      <c r="I11" s="115">
        <v>392</v>
      </c>
      <c r="J11" s="116">
        <v>3.7815936716187535</v>
      </c>
    </row>
    <row r="12" spans="1:15" s="110" customFormat="1" ht="24.95" customHeight="1" x14ac:dyDescent="0.2">
      <c r="A12" s="193" t="s">
        <v>132</v>
      </c>
      <c r="B12" s="194" t="s">
        <v>133</v>
      </c>
      <c r="C12" s="113">
        <v>0.30674846625766872</v>
      </c>
      <c r="D12" s="115">
        <v>33</v>
      </c>
      <c r="E12" s="114">
        <v>79</v>
      </c>
      <c r="F12" s="114">
        <v>78</v>
      </c>
      <c r="G12" s="114">
        <v>55</v>
      </c>
      <c r="H12" s="140">
        <v>21</v>
      </c>
      <c r="I12" s="115">
        <v>12</v>
      </c>
      <c r="J12" s="116">
        <v>57.142857142857146</v>
      </c>
    </row>
    <row r="13" spans="1:15" s="110" customFormat="1" ht="24.95" customHeight="1" x14ac:dyDescent="0.2">
      <c r="A13" s="193" t="s">
        <v>134</v>
      </c>
      <c r="B13" s="199" t="s">
        <v>214</v>
      </c>
      <c r="C13" s="113">
        <v>0.95742703104666294</v>
      </c>
      <c r="D13" s="115">
        <v>103</v>
      </c>
      <c r="E13" s="114">
        <v>82</v>
      </c>
      <c r="F13" s="114">
        <v>79</v>
      </c>
      <c r="G13" s="114">
        <v>98</v>
      </c>
      <c r="H13" s="140">
        <v>130</v>
      </c>
      <c r="I13" s="115">
        <v>-27</v>
      </c>
      <c r="J13" s="116">
        <v>-20.76923076923077</v>
      </c>
    </row>
    <row r="14" spans="1:15" s="287" customFormat="1" ht="24.95" customHeight="1" x14ac:dyDescent="0.2">
      <c r="A14" s="193" t="s">
        <v>215</v>
      </c>
      <c r="B14" s="199" t="s">
        <v>137</v>
      </c>
      <c r="C14" s="113">
        <v>8.1520728759992558</v>
      </c>
      <c r="D14" s="115">
        <v>877</v>
      </c>
      <c r="E14" s="114">
        <v>293</v>
      </c>
      <c r="F14" s="114">
        <v>553</v>
      </c>
      <c r="G14" s="114">
        <v>303</v>
      </c>
      <c r="H14" s="140">
        <v>382</v>
      </c>
      <c r="I14" s="115">
        <v>495</v>
      </c>
      <c r="J14" s="116">
        <v>129.58115183246073</v>
      </c>
      <c r="K14" s="110"/>
      <c r="L14" s="110"/>
      <c r="M14" s="110"/>
      <c r="N14" s="110"/>
      <c r="O14" s="110"/>
    </row>
    <row r="15" spans="1:15" s="110" customFormat="1" ht="24.95" customHeight="1" x14ac:dyDescent="0.2">
      <c r="A15" s="193" t="s">
        <v>216</v>
      </c>
      <c r="B15" s="199" t="s">
        <v>217</v>
      </c>
      <c r="C15" s="113">
        <v>0.73433723740472212</v>
      </c>
      <c r="D15" s="115">
        <v>79</v>
      </c>
      <c r="E15" s="114">
        <v>81</v>
      </c>
      <c r="F15" s="114">
        <v>158</v>
      </c>
      <c r="G15" s="114">
        <v>90</v>
      </c>
      <c r="H15" s="140">
        <v>101</v>
      </c>
      <c r="I15" s="115">
        <v>-22</v>
      </c>
      <c r="J15" s="116">
        <v>-21.782178217821784</v>
      </c>
    </row>
    <row r="16" spans="1:15" s="287" customFormat="1" ht="24.95" customHeight="1" x14ac:dyDescent="0.2">
      <c r="A16" s="193" t="s">
        <v>218</v>
      </c>
      <c r="B16" s="199" t="s">
        <v>141</v>
      </c>
      <c r="C16" s="113">
        <v>7.0180330916527236</v>
      </c>
      <c r="D16" s="115">
        <v>755</v>
      </c>
      <c r="E16" s="114">
        <v>185</v>
      </c>
      <c r="F16" s="114">
        <v>364</v>
      </c>
      <c r="G16" s="114">
        <v>190</v>
      </c>
      <c r="H16" s="140">
        <v>224</v>
      </c>
      <c r="I16" s="115">
        <v>531</v>
      </c>
      <c r="J16" s="116">
        <v>237.05357142857142</v>
      </c>
      <c r="K16" s="110"/>
      <c r="L16" s="110"/>
      <c r="M16" s="110"/>
      <c r="N16" s="110"/>
      <c r="O16" s="110"/>
    </row>
    <row r="17" spans="1:15" s="110" customFormat="1" ht="24.95" customHeight="1" x14ac:dyDescent="0.2">
      <c r="A17" s="193" t="s">
        <v>142</v>
      </c>
      <c r="B17" s="199" t="s">
        <v>220</v>
      </c>
      <c r="C17" s="113">
        <v>0.39970254694181073</v>
      </c>
      <c r="D17" s="115">
        <v>43</v>
      </c>
      <c r="E17" s="114">
        <v>27</v>
      </c>
      <c r="F17" s="114">
        <v>31</v>
      </c>
      <c r="G17" s="114">
        <v>23</v>
      </c>
      <c r="H17" s="140">
        <v>57</v>
      </c>
      <c r="I17" s="115">
        <v>-14</v>
      </c>
      <c r="J17" s="116">
        <v>-24.561403508771932</v>
      </c>
    </row>
    <row r="18" spans="1:15" s="287" customFormat="1" ht="24.95" customHeight="1" x14ac:dyDescent="0.2">
      <c r="A18" s="201" t="s">
        <v>144</v>
      </c>
      <c r="B18" s="202" t="s">
        <v>145</v>
      </c>
      <c r="C18" s="113">
        <v>3.7646402677077524</v>
      </c>
      <c r="D18" s="115">
        <v>405</v>
      </c>
      <c r="E18" s="114">
        <v>392</v>
      </c>
      <c r="F18" s="114">
        <v>437</v>
      </c>
      <c r="G18" s="114">
        <v>401</v>
      </c>
      <c r="H18" s="140">
        <v>370</v>
      </c>
      <c r="I18" s="115">
        <v>35</v>
      </c>
      <c r="J18" s="116">
        <v>9.4594594594594597</v>
      </c>
      <c r="K18" s="110"/>
      <c r="L18" s="110"/>
      <c r="M18" s="110"/>
      <c r="N18" s="110"/>
      <c r="O18" s="110"/>
    </row>
    <row r="19" spans="1:15" s="110" customFormat="1" ht="24.95" customHeight="1" x14ac:dyDescent="0.2">
      <c r="A19" s="193" t="s">
        <v>146</v>
      </c>
      <c r="B19" s="199" t="s">
        <v>147</v>
      </c>
      <c r="C19" s="113">
        <v>10.829150399702547</v>
      </c>
      <c r="D19" s="115">
        <v>1165</v>
      </c>
      <c r="E19" s="114">
        <v>1068</v>
      </c>
      <c r="F19" s="114">
        <v>1288</v>
      </c>
      <c r="G19" s="114">
        <v>1153</v>
      </c>
      <c r="H19" s="140">
        <v>1253</v>
      </c>
      <c r="I19" s="115">
        <v>-88</v>
      </c>
      <c r="J19" s="116">
        <v>-7.0231444533120513</v>
      </c>
    </row>
    <row r="20" spans="1:15" s="287" customFormat="1" ht="24.95" customHeight="1" x14ac:dyDescent="0.2">
      <c r="A20" s="193" t="s">
        <v>148</v>
      </c>
      <c r="B20" s="199" t="s">
        <v>149</v>
      </c>
      <c r="C20" s="113">
        <v>6.4788994236847</v>
      </c>
      <c r="D20" s="115">
        <v>697</v>
      </c>
      <c r="E20" s="114">
        <v>431</v>
      </c>
      <c r="F20" s="114">
        <v>1291</v>
      </c>
      <c r="G20" s="114">
        <v>1306</v>
      </c>
      <c r="H20" s="140">
        <v>492</v>
      </c>
      <c r="I20" s="115">
        <v>205</v>
      </c>
      <c r="J20" s="116">
        <v>41.666666666666664</v>
      </c>
      <c r="K20" s="110"/>
      <c r="L20" s="110"/>
      <c r="M20" s="110"/>
      <c r="N20" s="110"/>
      <c r="O20" s="110"/>
    </row>
    <row r="21" spans="1:15" s="110" customFormat="1" ht="24.95" customHeight="1" x14ac:dyDescent="0.2">
      <c r="A21" s="201" t="s">
        <v>150</v>
      </c>
      <c r="B21" s="202" t="s">
        <v>151</v>
      </c>
      <c r="C21" s="113">
        <v>5.1589514779698833</v>
      </c>
      <c r="D21" s="115">
        <v>555</v>
      </c>
      <c r="E21" s="114">
        <v>469</v>
      </c>
      <c r="F21" s="114">
        <v>597</v>
      </c>
      <c r="G21" s="114">
        <v>481</v>
      </c>
      <c r="H21" s="140">
        <v>419</v>
      </c>
      <c r="I21" s="115">
        <v>136</v>
      </c>
      <c r="J21" s="116">
        <v>32.4582338902148</v>
      </c>
    </row>
    <row r="22" spans="1:15" s="110" customFormat="1" ht="24.95" customHeight="1" x14ac:dyDescent="0.2">
      <c r="A22" s="201" t="s">
        <v>152</v>
      </c>
      <c r="B22" s="199" t="s">
        <v>153</v>
      </c>
      <c r="C22" s="113">
        <v>3.7460494515709239</v>
      </c>
      <c r="D22" s="115">
        <v>403</v>
      </c>
      <c r="E22" s="114">
        <v>509</v>
      </c>
      <c r="F22" s="114">
        <v>487</v>
      </c>
      <c r="G22" s="114">
        <v>471</v>
      </c>
      <c r="H22" s="140">
        <v>494</v>
      </c>
      <c r="I22" s="115">
        <v>-91</v>
      </c>
      <c r="J22" s="116">
        <v>-18.421052631578949</v>
      </c>
    </row>
    <row r="23" spans="1:15" s="110" customFormat="1" ht="24.95" customHeight="1" x14ac:dyDescent="0.2">
      <c r="A23" s="193" t="s">
        <v>154</v>
      </c>
      <c r="B23" s="199" t="s">
        <v>155</v>
      </c>
      <c r="C23" s="113">
        <v>1.3478341699200596</v>
      </c>
      <c r="D23" s="115">
        <v>145</v>
      </c>
      <c r="E23" s="114">
        <v>102</v>
      </c>
      <c r="F23" s="114">
        <v>137</v>
      </c>
      <c r="G23" s="114">
        <v>133</v>
      </c>
      <c r="H23" s="140">
        <v>201</v>
      </c>
      <c r="I23" s="115">
        <v>-56</v>
      </c>
      <c r="J23" s="116">
        <v>-27.860696517412936</v>
      </c>
    </row>
    <row r="24" spans="1:15" s="110" customFormat="1" ht="24.95" customHeight="1" x14ac:dyDescent="0.2">
      <c r="A24" s="193" t="s">
        <v>156</v>
      </c>
      <c r="B24" s="199" t="s">
        <v>221</v>
      </c>
      <c r="C24" s="113">
        <v>6.9436698271054098</v>
      </c>
      <c r="D24" s="115">
        <v>747</v>
      </c>
      <c r="E24" s="114">
        <v>596</v>
      </c>
      <c r="F24" s="114">
        <v>822</v>
      </c>
      <c r="G24" s="114">
        <v>628</v>
      </c>
      <c r="H24" s="140">
        <v>1142</v>
      </c>
      <c r="I24" s="115">
        <v>-395</v>
      </c>
      <c r="J24" s="116">
        <v>-34.588441330998251</v>
      </c>
    </row>
    <row r="25" spans="1:15" s="110" customFormat="1" ht="24.95" customHeight="1" x14ac:dyDescent="0.2">
      <c r="A25" s="193" t="s">
        <v>222</v>
      </c>
      <c r="B25" s="204" t="s">
        <v>159</v>
      </c>
      <c r="C25" s="113">
        <v>8.7005019520356939</v>
      </c>
      <c r="D25" s="115">
        <v>936</v>
      </c>
      <c r="E25" s="114">
        <v>772</v>
      </c>
      <c r="F25" s="114">
        <v>1057</v>
      </c>
      <c r="G25" s="114">
        <v>734</v>
      </c>
      <c r="H25" s="140">
        <v>813</v>
      </c>
      <c r="I25" s="115">
        <v>123</v>
      </c>
      <c r="J25" s="116">
        <v>15.129151291512915</v>
      </c>
    </row>
    <row r="26" spans="1:15" s="110" customFormat="1" ht="24.95" customHeight="1" x14ac:dyDescent="0.2">
      <c r="A26" s="201">
        <v>782.78300000000002</v>
      </c>
      <c r="B26" s="203" t="s">
        <v>160</v>
      </c>
      <c r="C26" s="113">
        <v>23.898494143892918</v>
      </c>
      <c r="D26" s="115">
        <v>2571</v>
      </c>
      <c r="E26" s="114">
        <v>2699</v>
      </c>
      <c r="F26" s="114">
        <v>2466</v>
      </c>
      <c r="G26" s="114">
        <v>2085</v>
      </c>
      <c r="H26" s="140">
        <v>2557</v>
      </c>
      <c r="I26" s="115">
        <v>14</v>
      </c>
      <c r="J26" s="116">
        <v>0.54751662104028154</v>
      </c>
    </row>
    <row r="27" spans="1:15" s="110" customFormat="1" ht="24.95" customHeight="1" x14ac:dyDescent="0.2">
      <c r="A27" s="193" t="s">
        <v>161</v>
      </c>
      <c r="B27" s="199" t="s">
        <v>162</v>
      </c>
      <c r="C27" s="113">
        <v>4.0713887339654207</v>
      </c>
      <c r="D27" s="115">
        <v>438</v>
      </c>
      <c r="E27" s="114">
        <v>296</v>
      </c>
      <c r="F27" s="114">
        <v>327</v>
      </c>
      <c r="G27" s="114">
        <v>272</v>
      </c>
      <c r="H27" s="140">
        <v>306</v>
      </c>
      <c r="I27" s="115">
        <v>132</v>
      </c>
      <c r="J27" s="116">
        <v>43.137254901960787</v>
      </c>
    </row>
    <row r="28" spans="1:15" s="110" customFormat="1" ht="24.95" customHeight="1" x14ac:dyDescent="0.2">
      <c r="A28" s="193" t="s">
        <v>163</v>
      </c>
      <c r="B28" s="199" t="s">
        <v>164</v>
      </c>
      <c r="C28" s="113">
        <v>2.5283509946086635</v>
      </c>
      <c r="D28" s="115">
        <v>272</v>
      </c>
      <c r="E28" s="114">
        <v>257</v>
      </c>
      <c r="F28" s="114">
        <v>561</v>
      </c>
      <c r="G28" s="114">
        <v>203</v>
      </c>
      <c r="H28" s="140">
        <v>248</v>
      </c>
      <c r="I28" s="115">
        <v>24</v>
      </c>
      <c r="J28" s="116">
        <v>9.67741935483871</v>
      </c>
    </row>
    <row r="29" spans="1:15" s="110" customFormat="1" ht="24.95" customHeight="1" x14ac:dyDescent="0.2">
      <c r="A29" s="193">
        <v>86</v>
      </c>
      <c r="B29" s="199" t="s">
        <v>165</v>
      </c>
      <c r="C29" s="113">
        <v>3.4857780256553261</v>
      </c>
      <c r="D29" s="115">
        <v>375</v>
      </c>
      <c r="E29" s="114">
        <v>272</v>
      </c>
      <c r="F29" s="114">
        <v>350</v>
      </c>
      <c r="G29" s="114">
        <v>308</v>
      </c>
      <c r="H29" s="140">
        <v>351</v>
      </c>
      <c r="I29" s="115">
        <v>24</v>
      </c>
      <c r="J29" s="116">
        <v>6.8376068376068373</v>
      </c>
    </row>
    <row r="30" spans="1:15" s="110" customFormat="1" ht="24.95" customHeight="1" x14ac:dyDescent="0.2">
      <c r="A30" s="193">
        <v>87.88</v>
      </c>
      <c r="B30" s="204" t="s">
        <v>166</v>
      </c>
      <c r="C30" s="113">
        <v>4.4432050567019896</v>
      </c>
      <c r="D30" s="115">
        <v>478</v>
      </c>
      <c r="E30" s="114">
        <v>384</v>
      </c>
      <c r="F30" s="114">
        <v>768</v>
      </c>
      <c r="G30" s="114">
        <v>409</v>
      </c>
      <c r="H30" s="140">
        <v>742</v>
      </c>
      <c r="I30" s="115">
        <v>-264</v>
      </c>
      <c r="J30" s="116">
        <v>-35.57951482479784</v>
      </c>
    </row>
    <row r="31" spans="1:15" s="110" customFormat="1" ht="24.95" customHeight="1" x14ac:dyDescent="0.2">
      <c r="A31" s="193" t="s">
        <v>167</v>
      </c>
      <c r="B31" s="199" t="s">
        <v>168</v>
      </c>
      <c r="C31" s="113">
        <v>5.1868377021751257</v>
      </c>
      <c r="D31" s="115">
        <v>558</v>
      </c>
      <c r="E31" s="114">
        <v>389</v>
      </c>
      <c r="F31" s="114">
        <v>628</v>
      </c>
      <c r="G31" s="114">
        <v>416</v>
      </c>
      <c r="H31" s="140">
        <v>445</v>
      </c>
      <c r="I31" s="115">
        <v>113</v>
      </c>
      <c r="J31" s="116">
        <v>25.393258426966291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0.30674846625766872</v>
      </c>
      <c r="D34" s="115">
        <v>33</v>
      </c>
      <c r="E34" s="114">
        <v>79</v>
      </c>
      <c r="F34" s="114">
        <v>78</v>
      </c>
      <c r="G34" s="114">
        <v>55</v>
      </c>
      <c r="H34" s="140">
        <v>21</v>
      </c>
      <c r="I34" s="115">
        <v>12</v>
      </c>
      <c r="J34" s="116">
        <v>57.142857142857146</v>
      </c>
    </row>
    <row r="35" spans="1:10" s="110" customFormat="1" ht="24.95" customHeight="1" x14ac:dyDescent="0.2">
      <c r="A35" s="292" t="s">
        <v>171</v>
      </c>
      <c r="B35" s="293" t="s">
        <v>172</v>
      </c>
      <c r="C35" s="113">
        <v>12.874140174753672</v>
      </c>
      <c r="D35" s="115">
        <v>1385</v>
      </c>
      <c r="E35" s="114">
        <v>767</v>
      </c>
      <c r="F35" s="114">
        <v>1069</v>
      </c>
      <c r="G35" s="114">
        <v>802</v>
      </c>
      <c r="H35" s="140">
        <v>882</v>
      </c>
      <c r="I35" s="115">
        <v>503</v>
      </c>
      <c r="J35" s="116">
        <v>57.029478458049887</v>
      </c>
    </row>
    <row r="36" spans="1:10" s="110" customFormat="1" ht="24.95" customHeight="1" x14ac:dyDescent="0.2">
      <c r="A36" s="294" t="s">
        <v>173</v>
      </c>
      <c r="B36" s="295" t="s">
        <v>174</v>
      </c>
      <c r="C36" s="125">
        <v>86.819111358988664</v>
      </c>
      <c r="D36" s="143">
        <v>9340</v>
      </c>
      <c r="E36" s="144">
        <v>8244</v>
      </c>
      <c r="F36" s="144">
        <v>10779</v>
      </c>
      <c r="G36" s="144">
        <v>8599</v>
      </c>
      <c r="H36" s="145">
        <v>9463</v>
      </c>
      <c r="I36" s="143">
        <v>-123</v>
      </c>
      <c r="J36" s="146">
        <v>-1.2997992180069746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10758</v>
      </c>
      <c r="F11" s="264">
        <v>9090</v>
      </c>
      <c r="G11" s="264">
        <v>11926</v>
      </c>
      <c r="H11" s="264">
        <v>9456</v>
      </c>
      <c r="I11" s="265">
        <v>10366</v>
      </c>
      <c r="J11" s="263">
        <v>392</v>
      </c>
      <c r="K11" s="266">
        <v>3.7815936716187535</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30.32162111916713</v>
      </c>
      <c r="E13" s="115">
        <v>3262</v>
      </c>
      <c r="F13" s="114">
        <v>3313</v>
      </c>
      <c r="G13" s="114">
        <v>4188</v>
      </c>
      <c r="H13" s="114">
        <v>3261</v>
      </c>
      <c r="I13" s="140">
        <v>3390</v>
      </c>
      <c r="J13" s="115">
        <v>-128</v>
      </c>
      <c r="K13" s="116">
        <v>-3.775811209439528</v>
      </c>
    </row>
    <row r="14" spans="1:17" ht="15.95" customHeight="1" x14ac:dyDescent="0.2">
      <c r="A14" s="306" t="s">
        <v>230</v>
      </c>
      <c r="B14" s="307"/>
      <c r="C14" s="308"/>
      <c r="D14" s="113">
        <v>50.725041829336305</v>
      </c>
      <c r="E14" s="115">
        <v>5457</v>
      </c>
      <c r="F14" s="114">
        <v>4189</v>
      </c>
      <c r="G14" s="114">
        <v>5619</v>
      </c>
      <c r="H14" s="114">
        <v>4570</v>
      </c>
      <c r="I14" s="140">
        <v>5138</v>
      </c>
      <c r="J14" s="115">
        <v>319</v>
      </c>
      <c r="K14" s="116">
        <v>6.208641494745037</v>
      </c>
    </row>
    <row r="15" spans="1:17" ht="15.95" customHeight="1" x14ac:dyDescent="0.2">
      <c r="A15" s="306" t="s">
        <v>231</v>
      </c>
      <c r="B15" s="307"/>
      <c r="C15" s="308"/>
      <c r="D15" s="113">
        <v>9.5835657185350431</v>
      </c>
      <c r="E15" s="115">
        <v>1031</v>
      </c>
      <c r="F15" s="114">
        <v>812</v>
      </c>
      <c r="G15" s="114">
        <v>1019</v>
      </c>
      <c r="H15" s="114">
        <v>854</v>
      </c>
      <c r="I15" s="140">
        <v>935</v>
      </c>
      <c r="J15" s="115">
        <v>96</v>
      </c>
      <c r="K15" s="116">
        <v>10.267379679144385</v>
      </c>
    </row>
    <row r="16" spans="1:17" ht="15.95" customHeight="1" x14ac:dyDescent="0.2">
      <c r="A16" s="306" t="s">
        <v>232</v>
      </c>
      <c r="B16" s="307"/>
      <c r="C16" s="308"/>
      <c r="D16" s="113">
        <v>9.1373861312511622</v>
      </c>
      <c r="E16" s="115">
        <v>983</v>
      </c>
      <c r="F16" s="114">
        <v>760</v>
      </c>
      <c r="G16" s="114">
        <v>999</v>
      </c>
      <c r="H16" s="114">
        <v>761</v>
      </c>
      <c r="I16" s="140">
        <v>888</v>
      </c>
      <c r="J16" s="115">
        <v>95</v>
      </c>
      <c r="K16" s="116">
        <v>10.698198198198199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0.3439300985313255</v>
      </c>
      <c r="E18" s="115">
        <v>37</v>
      </c>
      <c r="F18" s="114">
        <v>69</v>
      </c>
      <c r="G18" s="114">
        <v>115</v>
      </c>
      <c r="H18" s="114">
        <v>55</v>
      </c>
      <c r="I18" s="140">
        <v>25</v>
      </c>
      <c r="J18" s="115">
        <v>12</v>
      </c>
      <c r="K18" s="116">
        <v>48</v>
      </c>
    </row>
    <row r="19" spans="1:11" ht="14.1" customHeight="1" x14ac:dyDescent="0.2">
      <c r="A19" s="306" t="s">
        <v>235</v>
      </c>
      <c r="B19" s="307" t="s">
        <v>236</v>
      </c>
      <c r="C19" s="308"/>
      <c r="D19" s="113">
        <v>0.21379438557352667</v>
      </c>
      <c r="E19" s="115">
        <v>23</v>
      </c>
      <c r="F19" s="114">
        <v>53</v>
      </c>
      <c r="G19" s="114">
        <v>99</v>
      </c>
      <c r="H19" s="114">
        <v>42</v>
      </c>
      <c r="I19" s="140">
        <v>11</v>
      </c>
      <c r="J19" s="115">
        <v>12</v>
      </c>
      <c r="K19" s="116">
        <v>109.09090909090909</v>
      </c>
    </row>
    <row r="20" spans="1:11" ht="14.1" customHeight="1" x14ac:dyDescent="0.2">
      <c r="A20" s="306">
        <v>12</v>
      </c>
      <c r="B20" s="307" t="s">
        <v>237</v>
      </c>
      <c r="C20" s="308"/>
      <c r="D20" s="113">
        <v>0.63208774865216588</v>
      </c>
      <c r="E20" s="115">
        <v>68</v>
      </c>
      <c r="F20" s="114">
        <v>92</v>
      </c>
      <c r="G20" s="114">
        <v>81</v>
      </c>
      <c r="H20" s="114">
        <v>65</v>
      </c>
      <c r="I20" s="140">
        <v>76</v>
      </c>
      <c r="J20" s="115">
        <v>-8</v>
      </c>
      <c r="K20" s="116">
        <v>-10.526315789473685</v>
      </c>
    </row>
    <row r="21" spans="1:11" ht="14.1" customHeight="1" x14ac:dyDescent="0.2">
      <c r="A21" s="306">
        <v>21</v>
      </c>
      <c r="B21" s="307" t="s">
        <v>238</v>
      </c>
      <c r="C21" s="308"/>
      <c r="D21" s="113">
        <v>0.29745305818925449</v>
      </c>
      <c r="E21" s="115">
        <v>32</v>
      </c>
      <c r="F21" s="114">
        <v>28</v>
      </c>
      <c r="G21" s="114">
        <v>26</v>
      </c>
      <c r="H21" s="114">
        <v>25</v>
      </c>
      <c r="I21" s="140">
        <v>32</v>
      </c>
      <c r="J21" s="115">
        <v>0</v>
      </c>
      <c r="K21" s="116">
        <v>0</v>
      </c>
    </row>
    <row r="22" spans="1:11" ht="14.1" customHeight="1" x14ac:dyDescent="0.2">
      <c r="A22" s="306">
        <v>22</v>
      </c>
      <c r="B22" s="307" t="s">
        <v>239</v>
      </c>
      <c r="C22" s="308"/>
      <c r="D22" s="113">
        <v>0.46477040342071019</v>
      </c>
      <c r="E22" s="115">
        <v>50</v>
      </c>
      <c r="F22" s="114">
        <v>65</v>
      </c>
      <c r="G22" s="114">
        <v>67</v>
      </c>
      <c r="H22" s="114">
        <v>52</v>
      </c>
      <c r="I22" s="140">
        <v>64</v>
      </c>
      <c r="J22" s="115">
        <v>-14</v>
      </c>
      <c r="K22" s="116">
        <v>-21.875</v>
      </c>
    </row>
    <row r="23" spans="1:11" ht="14.1" customHeight="1" x14ac:dyDescent="0.2">
      <c r="A23" s="306">
        <v>23</v>
      </c>
      <c r="B23" s="307" t="s">
        <v>240</v>
      </c>
      <c r="C23" s="308"/>
      <c r="D23" s="113">
        <v>0.37181632273656812</v>
      </c>
      <c r="E23" s="115">
        <v>40</v>
      </c>
      <c r="F23" s="114">
        <v>31</v>
      </c>
      <c r="G23" s="114">
        <v>52</v>
      </c>
      <c r="H23" s="114">
        <v>36</v>
      </c>
      <c r="I23" s="140">
        <v>24</v>
      </c>
      <c r="J23" s="115">
        <v>16</v>
      </c>
      <c r="K23" s="116">
        <v>66.666666666666671</v>
      </c>
    </row>
    <row r="24" spans="1:11" ht="14.1" customHeight="1" x14ac:dyDescent="0.2">
      <c r="A24" s="306">
        <v>24</v>
      </c>
      <c r="B24" s="307" t="s">
        <v>241</v>
      </c>
      <c r="C24" s="308"/>
      <c r="D24" s="113">
        <v>3.6345045547499537</v>
      </c>
      <c r="E24" s="115">
        <v>391</v>
      </c>
      <c r="F24" s="114">
        <v>446</v>
      </c>
      <c r="G24" s="114">
        <v>412</v>
      </c>
      <c r="H24" s="114">
        <v>321</v>
      </c>
      <c r="I24" s="140">
        <v>301</v>
      </c>
      <c r="J24" s="115">
        <v>90</v>
      </c>
      <c r="K24" s="116">
        <v>29.900332225913623</v>
      </c>
    </row>
    <row r="25" spans="1:11" ht="14.1" customHeight="1" x14ac:dyDescent="0.2">
      <c r="A25" s="306">
        <v>25</v>
      </c>
      <c r="B25" s="307" t="s">
        <v>242</v>
      </c>
      <c r="C25" s="308"/>
      <c r="D25" s="113">
        <v>6.1907417735638592</v>
      </c>
      <c r="E25" s="115">
        <v>666</v>
      </c>
      <c r="F25" s="114">
        <v>373</v>
      </c>
      <c r="G25" s="114">
        <v>411</v>
      </c>
      <c r="H25" s="114">
        <v>399</v>
      </c>
      <c r="I25" s="140">
        <v>399</v>
      </c>
      <c r="J25" s="115">
        <v>267</v>
      </c>
      <c r="K25" s="116">
        <v>66.917293233082702</v>
      </c>
    </row>
    <row r="26" spans="1:11" ht="14.1" customHeight="1" x14ac:dyDescent="0.2">
      <c r="A26" s="306">
        <v>26</v>
      </c>
      <c r="B26" s="307" t="s">
        <v>243</v>
      </c>
      <c r="C26" s="308"/>
      <c r="D26" s="113">
        <v>2.8258040527979178</v>
      </c>
      <c r="E26" s="115">
        <v>304</v>
      </c>
      <c r="F26" s="114">
        <v>178</v>
      </c>
      <c r="G26" s="114">
        <v>250</v>
      </c>
      <c r="H26" s="114">
        <v>218</v>
      </c>
      <c r="I26" s="140">
        <v>295</v>
      </c>
      <c r="J26" s="115">
        <v>9</v>
      </c>
      <c r="K26" s="116">
        <v>3.0508474576271185</v>
      </c>
    </row>
    <row r="27" spans="1:11" ht="14.1" customHeight="1" x14ac:dyDescent="0.2">
      <c r="A27" s="306">
        <v>27</v>
      </c>
      <c r="B27" s="307" t="s">
        <v>244</v>
      </c>
      <c r="C27" s="308"/>
      <c r="D27" s="113">
        <v>1.8033091652723554</v>
      </c>
      <c r="E27" s="115">
        <v>194</v>
      </c>
      <c r="F27" s="114">
        <v>72</v>
      </c>
      <c r="G27" s="114">
        <v>180</v>
      </c>
      <c r="H27" s="114">
        <v>101</v>
      </c>
      <c r="I27" s="140">
        <v>101</v>
      </c>
      <c r="J27" s="115">
        <v>93</v>
      </c>
      <c r="K27" s="116">
        <v>92.079207920792072</v>
      </c>
    </row>
    <row r="28" spans="1:11" ht="14.1" customHeight="1" x14ac:dyDescent="0.2">
      <c r="A28" s="306">
        <v>28</v>
      </c>
      <c r="B28" s="307" t="s">
        <v>245</v>
      </c>
      <c r="C28" s="308"/>
      <c r="D28" s="113">
        <v>0.12084030488938464</v>
      </c>
      <c r="E28" s="115">
        <v>13</v>
      </c>
      <c r="F28" s="114" t="s">
        <v>513</v>
      </c>
      <c r="G28" s="114">
        <v>9</v>
      </c>
      <c r="H28" s="114">
        <v>8</v>
      </c>
      <c r="I28" s="140" t="s">
        <v>513</v>
      </c>
      <c r="J28" s="115" t="s">
        <v>513</v>
      </c>
      <c r="K28" s="116" t="s">
        <v>513</v>
      </c>
    </row>
    <row r="29" spans="1:11" ht="14.1" customHeight="1" x14ac:dyDescent="0.2">
      <c r="A29" s="306">
        <v>29</v>
      </c>
      <c r="B29" s="307" t="s">
        <v>246</v>
      </c>
      <c r="C29" s="308"/>
      <c r="D29" s="113">
        <v>3.2162111916713143</v>
      </c>
      <c r="E29" s="115">
        <v>346</v>
      </c>
      <c r="F29" s="114">
        <v>339</v>
      </c>
      <c r="G29" s="114">
        <v>403</v>
      </c>
      <c r="H29" s="114">
        <v>305</v>
      </c>
      <c r="I29" s="140">
        <v>334</v>
      </c>
      <c r="J29" s="115">
        <v>12</v>
      </c>
      <c r="K29" s="116">
        <v>3.5928143712574849</v>
      </c>
    </row>
    <row r="30" spans="1:11" ht="14.1" customHeight="1" x14ac:dyDescent="0.2">
      <c r="A30" s="306" t="s">
        <v>247</v>
      </c>
      <c r="B30" s="307" t="s">
        <v>248</v>
      </c>
      <c r="C30" s="308"/>
      <c r="D30" s="113">
        <v>1.1805168246886037</v>
      </c>
      <c r="E30" s="115">
        <v>127</v>
      </c>
      <c r="F30" s="114">
        <v>131</v>
      </c>
      <c r="G30" s="114" t="s">
        <v>513</v>
      </c>
      <c r="H30" s="114">
        <v>147</v>
      </c>
      <c r="I30" s="140">
        <v>144</v>
      </c>
      <c r="J30" s="115">
        <v>-17</v>
      </c>
      <c r="K30" s="116">
        <v>-11.805555555555555</v>
      </c>
    </row>
    <row r="31" spans="1:11" ht="14.1" customHeight="1" x14ac:dyDescent="0.2">
      <c r="A31" s="306" t="s">
        <v>249</v>
      </c>
      <c r="B31" s="307" t="s">
        <v>250</v>
      </c>
      <c r="C31" s="308"/>
      <c r="D31" s="113">
        <v>2.0078081427774679</v>
      </c>
      <c r="E31" s="115">
        <v>216</v>
      </c>
      <c r="F31" s="114">
        <v>205</v>
      </c>
      <c r="G31" s="114">
        <v>234</v>
      </c>
      <c r="H31" s="114">
        <v>158</v>
      </c>
      <c r="I31" s="140">
        <v>190</v>
      </c>
      <c r="J31" s="115">
        <v>26</v>
      </c>
      <c r="K31" s="116">
        <v>13.684210526315789</v>
      </c>
    </row>
    <row r="32" spans="1:11" ht="14.1" customHeight="1" x14ac:dyDescent="0.2">
      <c r="A32" s="306">
        <v>31</v>
      </c>
      <c r="B32" s="307" t="s">
        <v>251</v>
      </c>
      <c r="C32" s="308"/>
      <c r="D32" s="113">
        <v>0.78081427774679313</v>
      </c>
      <c r="E32" s="115">
        <v>84</v>
      </c>
      <c r="F32" s="114">
        <v>53</v>
      </c>
      <c r="G32" s="114">
        <v>90</v>
      </c>
      <c r="H32" s="114">
        <v>61</v>
      </c>
      <c r="I32" s="140">
        <v>81</v>
      </c>
      <c r="J32" s="115">
        <v>3</v>
      </c>
      <c r="K32" s="116">
        <v>3.7037037037037037</v>
      </c>
    </row>
    <row r="33" spans="1:11" ht="14.1" customHeight="1" x14ac:dyDescent="0.2">
      <c r="A33" s="306">
        <v>32</v>
      </c>
      <c r="B33" s="307" t="s">
        <v>252</v>
      </c>
      <c r="C33" s="308"/>
      <c r="D33" s="113">
        <v>1.6731734523145567</v>
      </c>
      <c r="E33" s="115">
        <v>180</v>
      </c>
      <c r="F33" s="114">
        <v>216</v>
      </c>
      <c r="G33" s="114">
        <v>202</v>
      </c>
      <c r="H33" s="114">
        <v>183</v>
      </c>
      <c r="I33" s="140">
        <v>142</v>
      </c>
      <c r="J33" s="115">
        <v>38</v>
      </c>
      <c r="K33" s="116">
        <v>26.760563380281692</v>
      </c>
    </row>
    <row r="34" spans="1:11" ht="14.1" customHeight="1" x14ac:dyDescent="0.2">
      <c r="A34" s="306">
        <v>33</v>
      </c>
      <c r="B34" s="307" t="s">
        <v>253</v>
      </c>
      <c r="C34" s="308"/>
      <c r="D34" s="113">
        <v>0.70645101319947945</v>
      </c>
      <c r="E34" s="115">
        <v>76</v>
      </c>
      <c r="F34" s="114">
        <v>92</v>
      </c>
      <c r="G34" s="114">
        <v>79</v>
      </c>
      <c r="H34" s="114">
        <v>56</v>
      </c>
      <c r="I34" s="140">
        <v>78</v>
      </c>
      <c r="J34" s="115">
        <v>-2</v>
      </c>
      <c r="K34" s="116">
        <v>-2.5641025641025643</v>
      </c>
    </row>
    <row r="35" spans="1:11" ht="14.1" customHeight="1" x14ac:dyDescent="0.2">
      <c r="A35" s="306">
        <v>34</v>
      </c>
      <c r="B35" s="307" t="s">
        <v>254</v>
      </c>
      <c r="C35" s="308"/>
      <c r="D35" s="113">
        <v>2.0821714073247817</v>
      </c>
      <c r="E35" s="115">
        <v>224</v>
      </c>
      <c r="F35" s="114">
        <v>229</v>
      </c>
      <c r="G35" s="114">
        <v>246</v>
      </c>
      <c r="H35" s="114">
        <v>185</v>
      </c>
      <c r="I35" s="140">
        <v>210</v>
      </c>
      <c r="J35" s="115">
        <v>14</v>
      </c>
      <c r="K35" s="116">
        <v>6.666666666666667</v>
      </c>
    </row>
    <row r="36" spans="1:11" ht="14.1" customHeight="1" x14ac:dyDescent="0.2">
      <c r="A36" s="306">
        <v>41</v>
      </c>
      <c r="B36" s="307" t="s">
        <v>255</v>
      </c>
      <c r="C36" s="308"/>
      <c r="D36" s="113">
        <v>0.14872652909462725</v>
      </c>
      <c r="E36" s="115">
        <v>16</v>
      </c>
      <c r="F36" s="114">
        <v>15</v>
      </c>
      <c r="G36" s="114">
        <v>23</v>
      </c>
      <c r="H36" s="114">
        <v>12</v>
      </c>
      <c r="I36" s="140">
        <v>35</v>
      </c>
      <c r="J36" s="115">
        <v>-19</v>
      </c>
      <c r="K36" s="116">
        <v>-54.285714285714285</v>
      </c>
    </row>
    <row r="37" spans="1:11" ht="14.1" customHeight="1" x14ac:dyDescent="0.2">
      <c r="A37" s="306">
        <v>42</v>
      </c>
      <c r="B37" s="307" t="s">
        <v>256</v>
      </c>
      <c r="C37" s="308"/>
      <c r="D37" s="113">
        <v>2.7886224205242609E-2</v>
      </c>
      <c r="E37" s="115">
        <v>3</v>
      </c>
      <c r="F37" s="114" t="s">
        <v>513</v>
      </c>
      <c r="G37" s="114" t="s">
        <v>513</v>
      </c>
      <c r="H37" s="114" t="s">
        <v>513</v>
      </c>
      <c r="I37" s="140" t="s">
        <v>513</v>
      </c>
      <c r="J37" s="115" t="s">
        <v>513</v>
      </c>
      <c r="K37" s="116" t="s">
        <v>513</v>
      </c>
    </row>
    <row r="38" spans="1:11" ht="14.1" customHeight="1" x14ac:dyDescent="0.2">
      <c r="A38" s="306">
        <v>43</v>
      </c>
      <c r="B38" s="307" t="s">
        <v>257</v>
      </c>
      <c r="C38" s="308"/>
      <c r="D38" s="113">
        <v>1.3478341699200596</v>
      </c>
      <c r="E38" s="115">
        <v>145</v>
      </c>
      <c r="F38" s="114">
        <v>147</v>
      </c>
      <c r="G38" s="114">
        <v>178</v>
      </c>
      <c r="H38" s="114">
        <v>212</v>
      </c>
      <c r="I38" s="140">
        <v>161</v>
      </c>
      <c r="J38" s="115">
        <v>-16</v>
      </c>
      <c r="K38" s="116">
        <v>-9.9378881987577632</v>
      </c>
    </row>
    <row r="39" spans="1:11" ht="14.1" customHeight="1" x14ac:dyDescent="0.2">
      <c r="A39" s="306">
        <v>51</v>
      </c>
      <c r="B39" s="307" t="s">
        <v>258</v>
      </c>
      <c r="C39" s="308"/>
      <c r="D39" s="113">
        <v>18.256181446365495</v>
      </c>
      <c r="E39" s="115">
        <v>1964</v>
      </c>
      <c r="F39" s="114">
        <v>1795</v>
      </c>
      <c r="G39" s="114">
        <v>2533</v>
      </c>
      <c r="H39" s="114">
        <v>2174</v>
      </c>
      <c r="I39" s="140">
        <v>1873</v>
      </c>
      <c r="J39" s="115">
        <v>91</v>
      </c>
      <c r="K39" s="116">
        <v>4.8585157501334759</v>
      </c>
    </row>
    <row r="40" spans="1:11" ht="14.1" customHeight="1" x14ac:dyDescent="0.2">
      <c r="A40" s="306" t="s">
        <v>259</v>
      </c>
      <c r="B40" s="307" t="s">
        <v>260</v>
      </c>
      <c r="C40" s="308"/>
      <c r="D40" s="113">
        <v>17.521844208960772</v>
      </c>
      <c r="E40" s="115">
        <v>1885</v>
      </c>
      <c r="F40" s="114">
        <v>1732</v>
      </c>
      <c r="G40" s="114">
        <v>2461</v>
      </c>
      <c r="H40" s="114">
        <v>2066</v>
      </c>
      <c r="I40" s="140">
        <v>1794</v>
      </c>
      <c r="J40" s="115">
        <v>91</v>
      </c>
      <c r="K40" s="116">
        <v>5.0724637681159424</v>
      </c>
    </row>
    <row r="41" spans="1:11" ht="14.1" customHeight="1" x14ac:dyDescent="0.2">
      <c r="A41" s="306"/>
      <c r="B41" s="307" t="s">
        <v>261</v>
      </c>
      <c r="C41" s="308"/>
      <c r="D41" s="113">
        <v>15.606990146867448</v>
      </c>
      <c r="E41" s="115">
        <v>1679</v>
      </c>
      <c r="F41" s="114">
        <v>1627</v>
      </c>
      <c r="G41" s="114">
        <v>2305</v>
      </c>
      <c r="H41" s="114">
        <v>1974</v>
      </c>
      <c r="I41" s="140">
        <v>1654</v>
      </c>
      <c r="J41" s="115">
        <v>25</v>
      </c>
      <c r="K41" s="116">
        <v>1.5114873035066505</v>
      </c>
    </row>
    <row r="42" spans="1:11" ht="14.1" customHeight="1" x14ac:dyDescent="0.2">
      <c r="A42" s="306">
        <v>52</v>
      </c>
      <c r="B42" s="307" t="s">
        <v>262</v>
      </c>
      <c r="C42" s="308"/>
      <c r="D42" s="113">
        <v>3.6066183305447108</v>
      </c>
      <c r="E42" s="115">
        <v>388</v>
      </c>
      <c r="F42" s="114">
        <v>317</v>
      </c>
      <c r="G42" s="114">
        <v>240</v>
      </c>
      <c r="H42" s="114">
        <v>281</v>
      </c>
      <c r="I42" s="140">
        <v>317</v>
      </c>
      <c r="J42" s="115">
        <v>71</v>
      </c>
      <c r="K42" s="116">
        <v>22.397476340694006</v>
      </c>
    </row>
    <row r="43" spans="1:11" ht="14.1" customHeight="1" x14ac:dyDescent="0.2">
      <c r="A43" s="306" t="s">
        <v>263</v>
      </c>
      <c r="B43" s="307" t="s">
        <v>264</v>
      </c>
      <c r="C43" s="308"/>
      <c r="D43" s="113">
        <v>3.0488938464398587</v>
      </c>
      <c r="E43" s="115">
        <v>328</v>
      </c>
      <c r="F43" s="114">
        <v>247</v>
      </c>
      <c r="G43" s="114">
        <v>181</v>
      </c>
      <c r="H43" s="114">
        <v>214</v>
      </c>
      <c r="I43" s="140">
        <v>231</v>
      </c>
      <c r="J43" s="115">
        <v>97</v>
      </c>
      <c r="K43" s="116">
        <v>41.99134199134199</v>
      </c>
    </row>
    <row r="44" spans="1:11" ht="14.1" customHeight="1" x14ac:dyDescent="0.2">
      <c r="A44" s="306">
        <v>53</v>
      </c>
      <c r="B44" s="307" t="s">
        <v>265</v>
      </c>
      <c r="C44" s="308"/>
      <c r="D44" s="113">
        <v>2.7235545640453616</v>
      </c>
      <c r="E44" s="115">
        <v>293</v>
      </c>
      <c r="F44" s="114">
        <v>219</v>
      </c>
      <c r="G44" s="114">
        <v>453</v>
      </c>
      <c r="H44" s="114">
        <v>145</v>
      </c>
      <c r="I44" s="140">
        <v>165</v>
      </c>
      <c r="J44" s="115">
        <v>128</v>
      </c>
      <c r="K44" s="116">
        <v>77.575757575757578</v>
      </c>
    </row>
    <row r="45" spans="1:11" ht="14.1" customHeight="1" x14ac:dyDescent="0.2">
      <c r="A45" s="306" t="s">
        <v>266</v>
      </c>
      <c r="B45" s="307" t="s">
        <v>267</v>
      </c>
      <c r="C45" s="308"/>
      <c r="D45" s="113">
        <v>2.7235545640453616</v>
      </c>
      <c r="E45" s="115">
        <v>293</v>
      </c>
      <c r="F45" s="114">
        <v>210</v>
      </c>
      <c r="G45" s="114">
        <v>451</v>
      </c>
      <c r="H45" s="114">
        <v>143</v>
      </c>
      <c r="I45" s="140">
        <v>161</v>
      </c>
      <c r="J45" s="115">
        <v>132</v>
      </c>
      <c r="K45" s="116">
        <v>81.987577639751549</v>
      </c>
    </row>
    <row r="46" spans="1:11" ht="14.1" customHeight="1" x14ac:dyDescent="0.2">
      <c r="A46" s="306">
        <v>54</v>
      </c>
      <c r="B46" s="307" t="s">
        <v>268</v>
      </c>
      <c r="C46" s="308"/>
      <c r="D46" s="113">
        <v>3.922662204870794</v>
      </c>
      <c r="E46" s="115">
        <v>422</v>
      </c>
      <c r="F46" s="114">
        <v>301</v>
      </c>
      <c r="G46" s="114">
        <v>343</v>
      </c>
      <c r="H46" s="114">
        <v>344</v>
      </c>
      <c r="I46" s="140">
        <v>384</v>
      </c>
      <c r="J46" s="115">
        <v>38</v>
      </c>
      <c r="K46" s="116">
        <v>9.8958333333333339</v>
      </c>
    </row>
    <row r="47" spans="1:11" ht="14.1" customHeight="1" x14ac:dyDescent="0.2">
      <c r="A47" s="306">
        <v>61</v>
      </c>
      <c r="B47" s="307" t="s">
        <v>269</v>
      </c>
      <c r="C47" s="308"/>
      <c r="D47" s="113">
        <v>1.7382413087934561</v>
      </c>
      <c r="E47" s="115">
        <v>187</v>
      </c>
      <c r="F47" s="114">
        <v>129</v>
      </c>
      <c r="G47" s="114">
        <v>167</v>
      </c>
      <c r="H47" s="114">
        <v>183</v>
      </c>
      <c r="I47" s="140">
        <v>158</v>
      </c>
      <c r="J47" s="115">
        <v>29</v>
      </c>
      <c r="K47" s="116">
        <v>18.354430379746834</v>
      </c>
    </row>
    <row r="48" spans="1:11" ht="14.1" customHeight="1" x14ac:dyDescent="0.2">
      <c r="A48" s="306">
        <v>62</v>
      </c>
      <c r="B48" s="307" t="s">
        <v>270</v>
      </c>
      <c r="C48" s="308"/>
      <c r="D48" s="113">
        <v>5.1589514779698833</v>
      </c>
      <c r="E48" s="115">
        <v>555</v>
      </c>
      <c r="F48" s="114">
        <v>542</v>
      </c>
      <c r="G48" s="114">
        <v>744</v>
      </c>
      <c r="H48" s="114">
        <v>684</v>
      </c>
      <c r="I48" s="140">
        <v>598</v>
      </c>
      <c r="J48" s="115">
        <v>-43</v>
      </c>
      <c r="K48" s="116">
        <v>-7.1906354515050168</v>
      </c>
    </row>
    <row r="49" spans="1:11" ht="14.1" customHeight="1" x14ac:dyDescent="0.2">
      <c r="A49" s="306">
        <v>63</v>
      </c>
      <c r="B49" s="307" t="s">
        <v>271</v>
      </c>
      <c r="C49" s="308"/>
      <c r="D49" s="113">
        <v>3.3835285369027699</v>
      </c>
      <c r="E49" s="115">
        <v>364</v>
      </c>
      <c r="F49" s="114">
        <v>323</v>
      </c>
      <c r="G49" s="114">
        <v>419</v>
      </c>
      <c r="H49" s="114">
        <v>345</v>
      </c>
      <c r="I49" s="140">
        <v>336</v>
      </c>
      <c r="J49" s="115">
        <v>28</v>
      </c>
      <c r="K49" s="116">
        <v>8.3333333333333339</v>
      </c>
    </row>
    <row r="50" spans="1:11" ht="14.1" customHeight="1" x14ac:dyDescent="0.2">
      <c r="A50" s="306" t="s">
        <v>272</v>
      </c>
      <c r="B50" s="307" t="s">
        <v>273</v>
      </c>
      <c r="C50" s="308"/>
      <c r="D50" s="113">
        <v>0.38111173080498234</v>
      </c>
      <c r="E50" s="115">
        <v>41</v>
      </c>
      <c r="F50" s="114">
        <v>41</v>
      </c>
      <c r="G50" s="114">
        <v>53</v>
      </c>
      <c r="H50" s="114">
        <v>54</v>
      </c>
      <c r="I50" s="140">
        <v>76</v>
      </c>
      <c r="J50" s="115">
        <v>-35</v>
      </c>
      <c r="K50" s="116">
        <v>-46.05263157894737</v>
      </c>
    </row>
    <row r="51" spans="1:11" ht="14.1" customHeight="1" x14ac:dyDescent="0.2">
      <c r="A51" s="306" t="s">
        <v>274</v>
      </c>
      <c r="B51" s="307" t="s">
        <v>275</v>
      </c>
      <c r="C51" s="308"/>
      <c r="D51" s="113">
        <v>2.7142591559769476</v>
      </c>
      <c r="E51" s="115">
        <v>292</v>
      </c>
      <c r="F51" s="114">
        <v>252</v>
      </c>
      <c r="G51" s="114">
        <v>319</v>
      </c>
      <c r="H51" s="114">
        <v>266</v>
      </c>
      <c r="I51" s="140">
        <v>234</v>
      </c>
      <c r="J51" s="115">
        <v>58</v>
      </c>
      <c r="K51" s="116">
        <v>24.786324786324787</v>
      </c>
    </row>
    <row r="52" spans="1:11" ht="14.1" customHeight="1" x14ac:dyDescent="0.2">
      <c r="A52" s="306">
        <v>71</v>
      </c>
      <c r="B52" s="307" t="s">
        <v>276</v>
      </c>
      <c r="C52" s="308"/>
      <c r="D52" s="113">
        <v>10.094813162297825</v>
      </c>
      <c r="E52" s="115">
        <v>1086</v>
      </c>
      <c r="F52" s="114">
        <v>849</v>
      </c>
      <c r="G52" s="114">
        <v>950</v>
      </c>
      <c r="H52" s="114">
        <v>849</v>
      </c>
      <c r="I52" s="140">
        <v>1093</v>
      </c>
      <c r="J52" s="115">
        <v>-7</v>
      </c>
      <c r="K52" s="116">
        <v>-0.64043915827996345</v>
      </c>
    </row>
    <row r="53" spans="1:11" ht="14.1" customHeight="1" x14ac:dyDescent="0.2">
      <c r="A53" s="306" t="s">
        <v>277</v>
      </c>
      <c r="B53" s="307" t="s">
        <v>278</v>
      </c>
      <c r="C53" s="308"/>
      <c r="D53" s="113">
        <v>3.5973229224762968</v>
      </c>
      <c r="E53" s="115">
        <v>387</v>
      </c>
      <c r="F53" s="114">
        <v>308</v>
      </c>
      <c r="G53" s="114">
        <v>318</v>
      </c>
      <c r="H53" s="114">
        <v>295</v>
      </c>
      <c r="I53" s="140">
        <v>345</v>
      </c>
      <c r="J53" s="115">
        <v>42</v>
      </c>
      <c r="K53" s="116">
        <v>12.173913043478262</v>
      </c>
    </row>
    <row r="54" spans="1:11" ht="14.1" customHeight="1" x14ac:dyDescent="0.2">
      <c r="A54" s="306" t="s">
        <v>279</v>
      </c>
      <c r="B54" s="307" t="s">
        <v>280</v>
      </c>
      <c r="C54" s="308"/>
      <c r="D54" s="113">
        <v>5.502881576501208</v>
      </c>
      <c r="E54" s="115">
        <v>592</v>
      </c>
      <c r="F54" s="114">
        <v>476</v>
      </c>
      <c r="G54" s="114">
        <v>516</v>
      </c>
      <c r="H54" s="114">
        <v>469</v>
      </c>
      <c r="I54" s="140">
        <v>598</v>
      </c>
      <c r="J54" s="115">
        <v>-6</v>
      </c>
      <c r="K54" s="116">
        <v>-1.0033444816053512</v>
      </c>
    </row>
    <row r="55" spans="1:11" ht="14.1" customHeight="1" x14ac:dyDescent="0.2">
      <c r="A55" s="306">
        <v>72</v>
      </c>
      <c r="B55" s="307" t="s">
        <v>281</v>
      </c>
      <c r="C55" s="308"/>
      <c r="D55" s="113">
        <v>2.1937163041457519</v>
      </c>
      <c r="E55" s="115">
        <v>236</v>
      </c>
      <c r="F55" s="114">
        <v>168</v>
      </c>
      <c r="G55" s="114">
        <v>190</v>
      </c>
      <c r="H55" s="114">
        <v>197</v>
      </c>
      <c r="I55" s="140">
        <v>232</v>
      </c>
      <c r="J55" s="115">
        <v>4</v>
      </c>
      <c r="K55" s="116">
        <v>1.7241379310344827</v>
      </c>
    </row>
    <row r="56" spans="1:11" ht="14.1" customHeight="1" x14ac:dyDescent="0.2">
      <c r="A56" s="306" t="s">
        <v>282</v>
      </c>
      <c r="B56" s="307" t="s">
        <v>283</v>
      </c>
      <c r="C56" s="308"/>
      <c r="D56" s="113">
        <v>0.97601784718349138</v>
      </c>
      <c r="E56" s="115">
        <v>105</v>
      </c>
      <c r="F56" s="114">
        <v>65</v>
      </c>
      <c r="G56" s="114">
        <v>76</v>
      </c>
      <c r="H56" s="114">
        <v>86</v>
      </c>
      <c r="I56" s="140">
        <v>111</v>
      </c>
      <c r="J56" s="115">
        <v>-6</v>
      </c>
      <c r="K56" s="116">
        <v>-5.4054054054054053</v>
      </c>
    </row>
    <row r="57" spans="1:11" ht="14.1" customHeight="1" x14ac:dyDescent="0.2">
      <c r="A57" s="306" t="s">
        <v>284</v>
      </c>
      <c r="B57" s="307" t="s">
        <v>285</v>
      </c>
      <c r="C57" s="308"/>
      <c r="D57" s="113">
        <v>0.92954080684142038</v>
      </c>
      <c r="E57" s="115">
        <v>100</v>
      </c>
      <c r="F57" s="114">
        <v>65</v>
      </c>
      <c r="G57" s="114">
        <v>80</v>
      </c>
      <c r="H57" s="114">
        <v>66</v>
      </c>
      <c r="I57" s="140">
        <v>81</v>
      </c>
      <c r="J57" s="115">
        <v>19</v>
      </c>
      <c r="K57" s="116">
        <v>23.456790123456791</v>
      </c>
    </row>
    <row r="58" spans="1:11" ht="14.1" customHeight="1" x14ac:dyDescent="0.2">
      <c r="A58" s="306">
        <v>73</v>
      </c>
      <c r="B58" s="307" t="s">
        <v>286</v>
      </c>
      <c r="C58" s="308"/>
      <c r="D58" s="113">
        <v>2.3424428332403791</v>
      </c>
      <c r="E58" s="115">
        <v>252</v>
      </c>
      <c r="F58" s="114">
        <v>193</v>
      </c>
      <c r="G58" s="114">
        <v>214</v>
      </c>
      <c r="H58" s="114">
        <v>194</v>
      </c>
      <c r="I58" s="140">
        <v>201</v>
      </c>
      <c r="J58" s="115">
        <v>51</v>
      </c>
      <c r="K58" s="116">
        <v>25.373134328358208</v>
      </c>
    </row>
    <row r="59" spans="1:11" ht="14.1" customHeight="1" x14ac:dyDescent="0.2">
      <c r="A59" s="306" t="s">
        <v>287</v>
      </c>
      <c r="B59" s="307" t="s">
        <v>288</v>
      </c>
      <c r="C59" s="308"/>
      <c r="D59" s="113">
        <v>1.6174010039040714</v>
      </c>
      <c r="E59" s="115">
        <v>174</v>
      </c>
      <c r="F59" s="114">
        <v>126</v>
      </c>
      <c r="G59" s="114">
        <v>162</v>
      </c>
      <c r="H59" s="114">
        <v>124</v>
      </c>
      <c r="I59" s="140">
        <v>140</v>
      </c>
      <c r="J59" s="115">
        <v>34</v>
      </c>
      <c r="K59" s="116">
        <v>24.285714285714285</v>
      </c>
    </row>
    <row r="60" spans="1:11" ht="14.1" customHeight="1" x14ac:dyDescent="0.2">
      <c r="A60" s="306">
        <v>81</v>
      </c>
      <c r="B60" s="307" t="s">
        <v>289</v>
      </c>
      <c r="C60" s="308"/>
      <c r="D60" s="113">
        <v>5.0938836214909831</v>
      </c>
      <c r="E60" s="115">
        <v>548</v>
      </c>
      <c r="F60" s="114">
        <v>426</v>
      </c>
      <c r="G60" s="114">
        <v>527</v>
      </c>
      <c r="H60" s="114">
        <v>464</v>
      </c>
      <c r="I60" s="140">
        <v>741</v>
      </c>
      <c r="J60" s="115">
        <v>-193</v>
      </c>
      <c r="K60" s="116">
        <v>-26.045883940620783</v>
      </c>
    </row>
    <row r="61" spans="1:11" ht="14.1" customHeight="1" x14ac:dyDescent="0.2">
      <c r="A61" s="306" t="s">
        <v>290</v>
      </c>
      <c r="B61" s="307" t="s">
        <v>291</v>
      </c>
      <c r="C61" s="308"/>
      <c r="D61" s="113">
        <v>1.1154489682097044</v>
      </c>
      <c r="E61" s="115">
        <v>120</v>
      </c>
      <c r="F61" s="114">
        <v>85</v>
      </c>
      <c r="G61" s="114">
        <v>106</v>
      </c>
      <c r="H61" s="114">
        <v>110</v>
      </c>
      <c r="I61" s="140">
        <v>134</v>
      </c>
      <c r="J61" s="115">
        <v>-14</v>
      </c>
      <c r="K61" s="116">
        <v>-10.447761194029852</v>
      </c>
    </row>
    <row r="62" spans="1:11" ht="14.1" customHeight="1" x14ac:dyDescent="0.2">
      <c r="A62" s="306" t="s">
        <v>292</v>
      </c>
      <c r="B62" s="307" t="s">
        <v>293</v>
      </c>
      <c r="C62" s="308"/>
      <c r="D62" s="113">
        <v>2.2123071202825804</v>
      </c>
      <c r="E62" s="115">
        <v>238</v>
      </c>
      <c r="F62" s="114">
        <v>175</v>
      </c>
      <c r="G62" s="114">
        <v>292</v>
      </c>
      <c r="H62" s="114">
        <v>194</v>
      </c>
      <c r="I62" s="140">
        <v>418</v>
      </c>
      <c r="J62" s="115">
        <v>-180</v>
      </c>
      <c r="K62" s="116">
        <v>-43.062200956937801</v>
      </c>
    </row>
    <row r="63" spans="1:11" ht="14.1" customHeight="1" x14ac:dyDescent="0.2">
      <c r="A63" s="306"/>
      <c r="B63" s="307" t="s">
        <v>294</v>
      </c>
      <c r="C63" s="308"/>
      <c r="D63" s="113">
        <v>1.8962632459564974</v>
      </c>
      <c r="E63" s="115">
        <v>204</v>
      </c>
      <c r="F63" s="114">
        <v>159</v>
      </c>
      <c r="G63" s="114">
        <v>265</v>
      </c>
      <c r="H63" s="114">
        <v>177</v>
      </c>
      <c r="I63" s="140">
        <v>396</v>
      </c>
      <c r="J63" s="115">
        <v>-192</v>
      </c>
      <c r="K63" s="116">
        <v>-48.484848484848484</v>
      </c>
    </row>
    <row r="64" spans="1:11" ht="14.1" customHeight="1" x14ac:dyDescent="0.2">
      <c r="A64" s="306" t="s">
        <v>295</v>
      </c>
      <c r="B64" s="307" t="s">
        <v>296</v>
      </c>
      <c r="C64" s="308"/>
      <c r="D64" s="113">
        <v>0.56701989217326643</v>
      </c>
      <c r="E64" s="115">
        <v>61</v>
      </c>
      <c r="F64" s="114">
        <v>51</v>
      </c>
      <c r="G64" s="114">
        <v>52</v>
      </c>
      <c r="H64" s="114">
        <v>52</v>
      </c>
      <c r="I64" s="140">
        <v>60</v>
      </c>
      <c r="J64" s="115">
        <v>1</v>
      </c>
      <c r="K64" s="116">
        <v>1.6666666666666667</v>
      </c>
    </row>
    <row r="65" spans="1:11" ht="14.1" customHeight="1" x14ac:dyDescent="0.2">
      <c r="A65" s="306" t="s">
        <v>297</v>
      </c>
      <c r="B65" s="307" t="s">
        <v>298</v>
      </c>
      <c r="C65" s="308"/>
      <c r="D65" s="113">
        <v>0.48336121955753858</v>
      </c>
      <c r="E65" s="115">
        <v>52</v>
      </c>
      <c r="F65" s="114">
        <v>31</v>
      </c>
      <c r="G65" s="114">
        <v>34</v>
      </c>
      <c r="H65" s="114">
        <v>43</v>
      </c>
      <c r="I65" s="140">
        <v>42</v>
      </c>
      <c r="J65" s="115">
        <v>10</v>
      </c>
      <c r="K65" s="116">
        <v>23.80952380952381</v>
      </c>
    </row>
    <row r="66" spans="1:11" ht="14.1" customHeight="1" x14ac:dyDescent="0.2">
      <c r="A66" s="306">
        <v>82</v>
      </c>
      <c r="B66" s="307" t="s">
        <v>299</v>
      </c>
      <c r="C66" s="308"/>
      <c r="D66" s="113">
        <v>3.0953708867819296</v>
      </c>
      <c r="E66" s="115">
        <v>333</v>
      </c>
      <c r="F66" s="114">
        <v>304</v>
      </c>
      <c r="G66" s="114">
        <v>477</v>
      </c>
      <c r="H66" s="114">
        <v>292</v>
      </c>
      <c r="I66" s="140">
        <v>420</v>
      </c>
      <c r="J66" s="115">
        <v>-87</v>
      </c>
      <c r="K66" s="116">
        <v>-20.714285714285715</v>
      </c>
    </row>
    <row r="67" spans="1:11" ht="14.1" customHeight="1" x14ac:dyDescent="0.2">
      <c r="A67" s="306" t="s">
        <v>300</v>
      </c>
      <c r="B67" s="307" t="s">
        <v>301</v>
      </c>
      <c r="C67" s="308"/>
      <c r="D67" s="113">
        <v>2.0542851831195388</v>
      </c>
      <c r="E67" s="115">
        <v>221</v>
      </c>
      <c r="F67" s="114">
        <v>206</v>
      </c>
      <c r="G67" s="114">
        <v>343</v>
      </c>
      <c r="H67" s="114">
        <v>191</v>
      </c>
      <c r="I67" s="140">
        <v>326</v>
      </c>
      <c r="J67" s="115">
        <v>-105</v>
      </c>
      <c r="K67" s="116">
        <v>-32.208588957055213</v>
      </c>
    </row>
    <row r="68" spans="1:11" ht="14.1" customHeight="1" x14ac:dyDescent="0.2">
      <c r="A68" s="306" t="s">
        <v>302</v>
      </c>
      <c r="B68" s="307" t="s">
        <v>303</v>
      </c>
      <c r="C68" s="308"/>
      <c r="D68" s="113">
        <v>0.65997397285740844</v>
      </c>
      <c r="E68" s="115">
        <v>71</v>
      </c>
      <c r="F68" s="114">
        <v>80</v>
      </c>
      <c r="G68" s="114">
        <v>98</v>
      </c>
      <c r="H68" s="114">
        <v>72</v>
      </c>
      <c r="I68" s="140">
        <v>71</v>
      </c>
      <c r="J68" s="115">
        <v>0</v>
      </c>
      <c r="K68" s="116">
        <v>0</v>
      </c>
    </row>
    <row r="69" spans="1:11" ht="14.1" customHeight="1" x14ac:dyDescent="0.2">
      <c r="A69" s="306">
        <v>83</v>
      </c>
      <c r="B69" s="307" t="s">
        <v>304</v>
      </c>
      <c r="C69" s="308"/>
      <c r="D69" s="113">
        <v>3.5973229224762968</v>
      </c>
      <c r="E69" s="115">
        <v>387</v>
      </c>
      <c r="F69" s="114">
        <v>262</v>
      </c>
      <c r="G69" s="114">
        <v>778</v>
      </c>
      <c r="H69" s="114">
        <v>298</v>
      </c>
      <c r="I69" s="140">
        <v>700</v>
      </c>
      <c r="J69" s="115">
        <v>-313</v>
      </c>
      <c r="K69" s="116">
        <v>-44.714285714285715</v>
      </c>
    </row>
    <row r="70" spans="1:11" ht="14.1" customHeight="1" x14ac:dyDescent="0.2">
      <c r="A70" s="306" t="s">
        <v>305</v>
      </c>
      <c r="B70" s="307" t="s">
        <v>306</v>
      </c>
      <c r="C70" s="308"/>
      <c r="D70" s="113">
        <v>3.1232571109871725</v>
      </c>
      <c r="E70" s="115">
        <v>336</v>
      </c>
      <c r="F70" s="114">
        <v>232</v>
      </c>
      <c r="G70" s="114">
        <v>707</v>
      </c>
      <c r="H70" s="114">
        <v>255</v>
      </c>
      <c r="I70" s="140">
        <v>644</v>
      </c>
      <c r="J70" s="115">
        <v>-308</v>
      </c>
      <c r="K70" s="116">
        <v>-47.826086956521742</v>
      </c>
    </row>
    <row r="71" spans="1:11" ht="14.1" customHeight="1" x14ac:dyDescent="0.2">
      <c r="A71" s="306"/>
      <c r="B71" s="307" t="s">
        <v>307</v>
      </c>
      <c r="C71" s="308"/>
      <c r="D71" s="113">
        <v>1.6917642684513849</v>
      </c>
      <c r="E71" s="115">
        <v>182</v>
      </c>
      <c r="F71" s="114">
        <v>112</v>
      </c>
      <c r="G71" s="114">
        <v>484</v>
      </c>
      <c r="H71" s="114">
        <v>133</v>
      </c>
      <c r="I71" s="140">
        <v>451</v>
      </c>
      <c r="J71" s="115">
        <v>-269</v>
      </c>
      <c r="K71" s="116">
        <v>-59.645232815964526</v>
      </c>
    </row>
    <row r="72" spans="1:11" ht="14.1" customHeight="1" x14ac:dyDescent="0.2">
      <c r="A72" s="306">
        <v>84</v>
      </c>
      <c r="B72" s="307" t="s">
        <v>308</v>
      </c>
      <c r="C72" s="308"/>
      <c r="D72" s="113">
        <v>1.7940137572039412</v>
      </c>
      <c r="E72" s="115">
        <v>193</v>
      </c>
      <c r="F72" s="114">
        <v>145</v>
      </c>
      <c r="G72" s="114">
        <v>245</v>
      </c>
      <c r="H72" s="114">
        <v>88</v>
      </c>
      <c r="I72" s="140">
        <v>154</v>
      </c>
      <c r="J72" s="115">
        <v>39</v>
      </c>
      <c r="K72" s="116">
        <v>25.324675324675326</v>
      </c>
    </row>
    <row r="73" spans="1:11" ht="14.1" customHeight="1" x14ac:dyDescent="0.2">
      <c r="A73" s="306" t="s">
        <v>309</v>
      </c>
      <c r="B73" s="307" t="s">
        <v>310</v>
      </c>
      <c r="C73" s="308"/>
      <c r="D73" s="113">
        <v>0.43688417921546757</v>
      </c>
      <c r="E73" s="115">
        <v>47</v>
      </c>
      <c r="F73" s="114">
        <v>53</v>
      </c>
      <c r="G73" s="114">
        <v>86</v>
      </c>
      <c r="H73" s="114">
        <v>19</v>
      </c>
      <c r="I73" s="140">
        <v>48</v>
      </c>
      <c r="J73" s="115">
        <v>-1</v>
      </c>
      <c r="K73" s="116">
        <v>-2.0833333333333335</v>
      </c>
    </row>
    <row r="74" spans="1:11" ht="14.1" customHeight="1" x14ac:dyDescent="0.2">
      <c r="A74" s="306" t="s">
        <v>311</v>
      </c>
      <c r="B74" s="307" t="s">
        <v>312</v>
      </c>
      <c r="C74" s="308"/>
      <c r="D74" s="113">
        <v>0.31604387432608294</v>
      </c>
      <c r="E74" s="115">
        <v>34</v>
      </c>
      <c r="F74" s="114">
        <v>16</v>
      </c>
      <c r="G74" s="114">
        <v>40</v>
      </c>
      <c r="H74" s="114">
        <v>16</v>
      </c>
      <c r="I74" s="140">
        <v>25</v>
      </c>
      <c r="J74" s="115">
        <v>9</v>
      </c>
      <c r="K74" s="116">
        <v>36</v>
      </c>
    </row>
    <row r="75" spans="1:11" ht="14.1" customHeight="1" x14ac:dyDescent="0.2">
      <c r="A75" s="306" t="s">
        <v>313</v>
      </c>
      <c r="B75" s="307" t="s">
        <v>314</v>
      </c>
      <c r="C75" s="308"/>
      <c r="D75" s="113">
        <v>0.2788622420524261</v>
      </c>
      <c r="E75" s="115">
        <v>30</v>
      </c>
      <c r="F75" s="114">
        <v>43</v>
      </c>
      <c r="G75" s="114">
        <v>52</v>
      </c>
      <c r="H75" s="114">
        <v>24</v>
      </c>
      <c r="I75" s="140">
        <v>32</v>
      </c>
      <c r="J75" s="115">
        <v>-2</v>
      </c>
      <c r="K75" s="116">
        <v>-6.25</v>
      </c>
    </row>
    <row r="76" spans="1:11" ht="14.1" customHeight="1" x14ac:dyDescent="0.2">
      <c r="A76" s="306">
        <v>91</v>
      </c>
      <c r="B76" s="307" t="s">
        <v>315</v>
      </c>
      <c r="C76" s="308"/>
      <c r="D76" s="113">
        <v>0.44617958728388174</v>
      </c>
      <c r="E76" s="115">
        <v>48</v>
      </c>
      <c r="F76" s="114">
        <v>21</v>
      </c>
      <c r="G76" s="114">
        <v>26</v>
      </c>
      <c r="H76" s="114">
        <v>17</v>
      </c>
      <c r="I76" s="140">
        <v>33</v>
      </c>
      <c r="J76" s="115">
        <v>15</v>
      </c>
      <c r="K76" s="116">
        <v>45.454545454545453</v>
      </c>
    </row>
    <row r="77" spans="1:11" ht="14.1" customHeight="1" x14ac:dyDescent="0.2">
      <c r="A77" s="306">
        <v>92</v>
      </c>
      <c r="B77" s="307" t="s">
        <v>316</v>
      </c>
      <c r="C77" s="308"/>
      <c r="D77" s="113">
        <v>3.3835285369027699</v>
      </c>
      <c r="E77" s="115">
        <v>364</v>
      </c>
      <c r="F77" s="114">
        <v>317</v>
      </c>
      <c r="G77" s="114">
        <v>367</v>
      </c>
      <c r="H77" s="114">
        <v>345</v>
      </c>
      <c r="I77" s="140">
        <v>331</v>
      </c>
      <c r="J77" s="115">
        <v>33</v>
      </c>
      <c r="K77" s="116">
        <v>9.9697885196374614</v>
      </c>
    </row>
    <row r="78" spans="1:11" ht="14.1" customHeight="1" x14ac:dyDescent="0.2">
      <c r="A78" s="306">
        <v>93</v>
      </c>
      <c r="B78" s="307" t="s">
        <v>317</v>
      </c>
      <c r="C78" s="308"/>
      <c r="D78" s="113">
        <v>0.10224948875255624</v>
      </c>
      <c r="E78" s="115">
        <v>11</v>
      </c>
      <c r="F78" s="114">
        <v>13</v>
      </c>
      <c r="G78" s="114">
        <v>12</v>
      </c>
      <c r="H78" s="114">
        <v>11</v>
      </c>
      <c r="I78" s="140">
        <v>11</v>
      </c>
      <c r="J78" s="115">
        <v>0</v>
      </c>
      <c r="K78" s="116">
        <v>0</v>
      </c>
    </row>
    <row r="79" spans="1:11" ht="14.1" customHeight="1" x14ac:dyDescent="0.2">
      <c r="A79" s="306">
        <v>94</v>
      </c>
      <c r="B79" s="307" t="s">
        <v>318</v>
      </c>
      <c r="C79" s="308"/>
      <c r="D79" s="113">
        <v>2.1658300799405095</v>
      </c>
      <c r="E79" s="115">
        <v>233</v>
      </c>
      <c r="F79" s="114">
        <v>292</v>
      </c>
      <c r="G79" s="114">
        <v>309</v>
      </c>
      <c r="H79" s="114">
        <v>237</v>
      </c>
      <c r="I79" s="140">
        <v>239</v>
      </c>
      <c r="J79" s="115">
        <v>-6</v>
      </c>
      <c r="K79" s="116">
        <v>-2.510460251046025</v>
      </c>
    </row>
    <row r="80" spans="1:11" ht="14.1" customHeight="1" x14ac:dyDescent="0.2">
      <c r="A80" s="306" t="s">
        <v>319</v>
      </c>
      <c r="B80" s="307" t="s">
        <v>320</v>
      </c>
      <c r="C80" s="308"/>
      <c r="D80" s="113">
        <v>0</v>
      </c>
      <c r="E80" s="115">
        <v>0</v>
      </c>
      <c r="F80" s="114">
        <v>0</v>
      </c>
      <c r="G80" s="114" t="s">
        <v>513</v>
      </c>
      <c r="H80" s="114" t="s">
        <v>513</v>
      </c>
      <c r="I80" s="140">
        <v>0</v>
      </c>
      <c r="J80" s="115">
        <v>0</v>
      </c>
      <c r="K80" s="116">
        <v>0</v>
      </c>
    </row>
    <row r="81" spans="1:11" ht="14.1" customHeight="1" x14ac:dyDescent="0.2">
      <c r="A81" s="310" t="s">
        <v>321</v>
      </c>
      <c r="B81" s="311" t="s">
        <v>333</v>
      </c>
      <c r="C81" s="312"/>
      <c r="D81" s="125">
        <v>0.23238520171035509</v>
      </c>
      <c r="E81" s="143">
        <v>25</v>
      </c>
      <c r="F81" s="144">
        <v>16</v>
      </c>
      <c r="G81" s="144">
        <v>101</v>
      </c>
      <c r="H81" s="144">
        <v>10</v>
      </c>
      <c r="I81" s="145">
        <v>15</v>
      </c>
      <c r="J81" s="143">
        <v>10</v>
      </c>
      <c r="K81" s="146">
        <v>66.666666666666671</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97018</v>
      </c>
      <c r="C10" s="114">
        <v>46453</v>
      </c>
      <c r="D10" s="114">
        <v>50565</v>
      </c>
      <c r="E10" s="114">
        <v>76876</v>
      </c>
      <c r="F10" s="114">
        <v>19143</v>
      </c>
      <c r="G10" s="114">
        <v>11441</v>
      </c>
      <c r="H10" s="114">
        <v>28503</v>
      </c>
      <c r="I10" s="115">
        <v>17131</v>
      </c>
      <c r="J10" s="114">
        <v>13477</v>
      </c>
      <c r="K10" s="114">
        <v>3654</v>
      </c>
      <c r="L10" s="423">
        <v>8736</v>
      </c>
      <c r="M10" s="424">
        <v>9487</v>
      </c>
    </row>
    <row r="11" spans="1:13" ht="11.1" customHeight="1" x14ac:dyDescent="0.2">
      <c r="A11" s="422" t="s">
        <v>387</v>
      </c>
      <c r="B11" s="115">
        <v>98944</v>
      </c>
      <c r="C11" s="114">
        <v>48323</v>
      </c>
      <c r="D11" s="114">
        <v>50621</v>
      </c>
      <c r="E11" s="114">
        <v>78593</v>
      </c>
      <c r="F11" s="114">
        <v>19369</v>
      </c>
      <c r="G11" s="114">
        <v>11004</v>
      </c>
      <c r="H11" s="114">
        <v>29424</v>
      </c>
      <c r="I11" s="115">
        <v>17244</v>
      </c>
      <c r="J11" s="114">
        <v>13531</v>
      </c>
      <c r="K11" s="114">
        <v>3713</v>
      </c>
      <c r="L11" s="423">
        <v>9289</v>
      </c>
      <c r="M11" s="424">
        <v>7369</v>
      </c>
    </row>
    <row r="12" spans="1:13" ht="11.1" customHeight="1" x14ac:dyDescent="0.2">
      <c r="A12" s="422" t="s">
        <v>388</v>
      </c>
      <c r="B12" s="115">
        <v>100784</v>
      </c>
      <c r="C12" s="114">
        <v>49237</v>
      </c>
      <c r="D12" s="114">
        <v>51547</v>
      </c>
      <c r="E12" s="114">
        <v>79919</v>
      </c>
      <c r="F12" s="114">
        <v>19863</v>
      </c>
      <c r="G12" s="114">
        <v>11793</v>
      </c>
      <c r="H12" s="114">
        <v>29938</v>
      </c>
      <c r="I12" s="115">
        <v>16589</v>
      </c>
      <c r="J12" s="114">
        <v>12849</v>
      </c>
      <c r="K12" s="114">
        <v>3740</v>
      </c>
      <c r="L12" s="423">
        <v>11324</v>
      </c>
      <c r="M12" s="424">
        <v>9588</v>
      </c>
    </row>
    <row r="13" spans="1:13" s="110" customFormat="1" ht="11.1" customHeight="1" x14ac:dyDescent="0.2">
      <c r="A13" s="422" t="s">
        <v>389</v>
      </c>
      <c r="B13" s="115">
        <v>99782</v>
      </c>
      <c r="C13" s="114">
        <v>48381</v>
      </c>
      <c r="D13" s="114">
        <v>51401</v>
      </c>
      <c r="E13" s="114">
        <v>78732</v>
      </c>
      <c r="F13" s="114">
        <v>20059</v>
      </c>
      <c r="G13" s="114">
        <v>11212</v>
      </c>
      <c r="H13" s="114">
        <v>29997</v>
      </c>
      <c r="I13" s="115">
        <v>17320</v>
      </c>
      <c r="J13" s="114">
        <v>13479</v>
      </c>
      <c r="K13" s="114">
        <v>3841</v>
      </c>
      <c r="L13" s="423">
        <v>7563</v>
      </c>
      <c r="M13" s="424">
        <v>8809</v>
      </c>
    </row>
    <row r="14" spans="1:13" ht="15" customHeight="1" x14ac:dyDescent="0.2">
      <c r="A14" s="422" t="s">
        <v>390</v>
      </c>
      <c r="B14" s="115">
        <v>99656</v>
      </c>
      <c r="C14" s="114">
        <v>48290</v>
      </c>
      <c r="D14" s="114">
        <v>51366</v>
      </c>
      <c r="E14" s="114">
        <v>77068</v>
      </c>
      <c r="F14" s="114">
        <v>21777</v>
      </c>
      <c r="G14" s="114">
        <v>10866</v>
      </c>
      <c r="H14" s="114">
        <v>30296</v>
      </c>
      <c r="I14" s="115">
        <v>16856</v>
      </c>
      <c r="J14" s="114">
        <v>13156</v>
      </c>
      <c r="K14" s="114">
        <v>3700</v>
      </c>
      <c r="L14" s="423">
        <v>9229</v>
      </c>
      <c r="M14" s="424">
        <v>9387</v>
      </c>
    </row>
    <row r="15" spans="1:13" ht="11.1" customHeight="1" x14ac:dyDescent="0.2">
      <c r="A15" s="422" t="s">
        <v>387</v>
      </c>
      <c r="B15" s="115">
        <v>100884</v>
      </c>
      <c r="C15" s="114">
        <v>49239</v>
      </c>
      <c r="D15" s="114">
        <v>51645</v>
      </c>
      <c r="E15" s="114">
        <v>77609</v>
      </c>
      <c r="F15" s="114">
        <v>22513</v>
      </c>
      <c r="G15" s="114">
        <v>10380</v>
      </c>
      <c r="H15" s="114">
        <v>31071</v>
      </c>
      <c r="I15" s="115">
        <v>17145</v>
      </c>
      <c r="J15" s="114">
        <v>13355</v>
      </c>
      <c r="K15" s="114">
        <v>3790</v>
      </c>
      <c r="L15" s="423">
        <v>8883</v>
      </c>
      <c r="M15" s="424">
        <v>7782</v>
      </c>
    </row>
    <row r="16" spans="1:13" ht="11.1" customHeight="1" x14ac:dyDescent="0.2">
      <c r="A16" s="422" t="s">
        <v>388</v>
      </c>
      <c r="B16" s="115">
        <v>101344</v>
      </c>
      <c r="C16" s="114">
        <v>49431</v>
      </c>
      <c r="D16" s="114">
        <v>51913</v>
      </c>
      <c r="E16" s="114">
        <v>77913</v>
      </c>
      <c r="F16" s="114">
        <v>22830</v>
      </c>
      <c r="G16" s="114">
        <v>11070</v>
      </c>
      <c r="H16" s="114">
        <v>31325</v>
      </c>
      <c r="I16" s="115">
        <v>17106</v>
      </c>
      <c r="J16" s="114">
        <v>13040</v>
      </c>
      <c r="K16" s="114">
        <v>4066</v>
      </c>
      <c r="L16" s="423">
        <v>11560</v>
      </c>
      <c r="M16" s="424">
        <v>9869</v>
      </c>
    </row>
    <row r="17" spans="1:13" s="110" customFormat="1" ht="11.1" customHeight="1" x14ac:dyDescent="0.2">
      <c r="A17" s="422" t="s">
        <v>389</v>
      </c>
      <c r="B17" s="115">
        <v>100294</v>
      </c>
      <c r="C17" s="114">
        <v>48599</v>
      </c>
      <c r="D17" s="114">
        <v>51695</v>
      </c>
      <c r="E17" s="114">
        <v>77367</v>
      </c>
      <c r="F17" s="114">
        <v>22851</v>
      </c>
      <c r="G17" s="114">
        <v>10564</v>
      </c>
      <c r="H17" s="114">
        <v>31470</v>
      </c>
      <c r="I17" s="115">
        <v>17521</v>
      </c>
      <c r="J17" s="114">
        <v>13393</v>
      </c>
      <c r="K17" s="114">
        <v>4128</v>
      </c>
      <c r="L17" s="423">
        <v>6860</v>
      </c>
      <c r="M17" s="424">
        <v>8200</v>
      </c>
    </row>
    <row r="18" spans="1:13" ht="15" customHeight="1" x14ac:dyDescent="0.2">
      <c r="A18" s="422" t="s">
        <v>391</v>
      </c>
      <c r="B18" s="115">
        <v>99477</v>
      </c>
      <c r="C18" s="114">
        <v>47884</v>
      </c>
      <c r="D18" s="114">
        <v>51593</v>
      </c>
      <c r="E18" s="114">
        <v>76027</v>
      </c>
      <c r="F18" s="114">
        <v>23331</v>
      </c>
      <c r="G18" s="114">
        <v>10049</v>
      </c>
      <c r="H18" s="114">
        <v>31448</v>
      </c>
      <c r="I18" s="115">
        <v>16805</v>
      </c>
      <c r="J18" s="114">
        <v>12877</v>
      </c>
      <c r="K18" s="114">
        <v>3928</v>
      </c>
      <c r="L18" s="423">
        <v>9263</v>
      </c>
      <c r="M18" s="424">
        <v>9927</v>
      </c>
    </row>
    <row r="19" spans="1:13" ht="11.1" customHeight="1" x14ac:dyDescent="0.2">
      <c r="A19" s="422" t="s">
        <v>387</v>
      </c>
      <c r="B19" s="115">
        <v>100131</v>
      </c>
      <c r="C19" s="114">
        <v>48525</v>
      </c>
      <c r="D19" s="114">
        <v>51606</v>
      </c>
      <c r="E19" s="114">
        <v>76435</v>
      </c>
      <c r="F19" s="114">
        <v>23605</v>
      </c>
      <c r="G19" s="114">
        <v>9562</v>
      </c>
      <c r="H19" s="114">
        <v>32143</v>
      </c>
      <c r="I19" s="115">
        <v>17079</v>
      </c>
      <c r="J19" s="114">
        <v>13090</v>
      </c>
      <c r="K19" s="114">
        <v>3989</v>
      </c>
      <c r="L19" s="423">
        <v>7523</v>
      </c>
      <c r="M19" s="424">
        <v>6774</v>
      </c>
    </row>
    <row r="20" spans="1:13" ht="11.1" customHeight="1" x14ac:dyDescent="0.2">
      <c r="A20" s="422" t="s">
        <v>388</v>
      </c>
      <c r="B20" s="115">
        <v>103934</v>
      </c>
      <c r="C20" s="114">
        <v>50888</v>
      </c>
      <c r="D20" s="114">
        <v>53046</v>
      </c>
      <c r="E20" s="114">
        <v>79816</v>
      </c>
      <c r="F20" s="114">
        <v>24013</v>
      </c>
      <c r="G20" s="114">
        <v>10543</v>
      </c>
      <c r="H20" s="114">
        <v>33098</v>
      </c>
      <c r="I20" s="115">
        <v>16704</v>
      </c>
      <c r="J20" s="114">
        <v>12618</v>
      </c>
      <c r="K20" s="114">
        <v>4086</v>
      </c>
      <c r="L20" s="423">
        <v>10566</v>
      </c>
      <c r="M20" s="424">
        <v>8862</v>
      </c>
    </row>
    <row r="21" spans="1:13" s="110" customFormat="1" ht="11.1" customHeight="1" x14ac:dyDescent="0.2">
      <c r="A21" s="422" t="s">
        <v>389</v>
      </c>
      <c r="B21" s="115">
        <v>101106</v>
      </c>
      <c r="C21" s="114">
        <v>48403</v>
      </c>
      <c r="D21" s="114">
        <v>52703</v>
      </c>
      <c r="E21" s="114">
        <v>77096</v>
      </c>
      <c r="F21" s="114">
        <v>23987</v>
      </c>
      <c r="G21" s="114">
        <v>9778</v>
      </c>
      <c r="H21" s="114">
        <v>32962</v>
      </c>
      <c r="I21" s="115">
        <v>17482</v>
      </c>
      <c r="J21" s="114">
        <v>13223</v>
      </c>
      <c r="K21" s="114">
        <v>4259</v>
      </c>
      <c r="L21" s="423">
        <v>7027</v>
      </c>
      <c r="M21" s="424">
        <v>8048</v>
      </c>
    </row>
    <row r="22" spans="1:13" ht="15" customHeight="1" x14ac:dyDescent="0.2">
      <c r="A22" s="422" t="s">
        <v>392</v>
      </c>
      <c r="B22" s="115">
        <v>100496</v>
      </c>
      <c r="C22" s="114">
        <v>48161</v>
      </c>
      <c r="D22" s="114">
        <v>52335</v>
      </c>
      <c r="E22" s="114">
        <v>76618</v>
      </c>
      <c r="F22" s="114">
        <v>23745</v>
      </c>
      <c r="G22" s="114">
        <v>9172</v>
      </c>
      <c r="H22" s="114">
        <v>33115</v>
      </c>
      <c r="I22" s="115">
        <v>16879</v>
      </c>
      <c r="J22" s="114">
        <v>12786</v>
      </c>
      <c r="K22" s="114">
        <v>4093</v>
      </c>
      <c r="L22" s="423">
        <v>7970</v>
      </c>
      <c r="M22" s="424">
        <v>8707</v>
      </c>
    </row>
    <row r="23" spans="1:13" ht="11.1" customHeight="1" x14ac:dyDescent="0.2">
      <c r="A23" s="422" t="s">
        <v>387</v>
      </c>
      <c r="B23" s="115">
        <v>101474</v>
      </c>
      <c r="C23" s="114">
        <v>49028</v>
      </c>
      <c r="D23" s="114">
        <v>52446</v>
      </c>
      <c r="E23" s="114">
        <v>77312</v>
      </c>
      <c r="F23" s="114">
        <v>23961</v>
      </c>
      <c r="G23" s="114">
        <v>8709</v>
      </c>
      <c r="H23" s="114">
        <v>33803</v>
      </c>
      <c r="I23" s="115">
        <v>17184</v>
      </c>
      <c r="J23" s="114">
        <v>12988</v>
      </c>
      <c r="K23" s="114">
        <v>4196</v>
      </c>
      <c r="L23" s="423">
        <v>7951</v>
      </c>
      <c r="M23" s="424">
        <v>7050</v>
      </c>
    </row>
    <row r="24" spans="1:13" ht="11.1" customHeight="1" x14ac:dyDescent="0.2">
      <c r="A24" s="422" t="s">
        <v>388</v>
      </c>
      <c r="B24" s="115">
        <v>103070</v>
      </c>
      <c r="C24" s="114">
        <v>49793</v>
      </c>
      <c r="D24" s="114">
        <v>53277</v>
      </c>
      <c r="E24" s="114">
        <v>77872</v>
      </c>
      <c r="F24" s="114">
        <v>24275</v>
      </c>
      <c r="G24" s="114">
        <v>9470</v>
      </c>
      <c r="H24" s="114">
        <v>34204</v>
      </c>
      <c r="I24" s="115">
        <v>16949</v>
      </c>
      <c r="J24" s="114">
        <v>12581</v>
      </c>
      <c r="K24" s="114">
        <v>4368</v>
      </c>
      <c r="L24" s="423">
        <v>10820</v>
      </c>
      <c r="M24" s="424">
        <v>9652</v>
      </c>
    </row>
    <row r="25" spans="1:13" s="110" customFormat="1" ht="11.1" customHeight="1" x14ac:dyDescent="0.2">
      <c r="A25" s="422" t="s">
        <v>389</v>
      </c>
      <c r="B25" s="115">
        <v>101965</v>
      </c>
      <c r="C25" s="114">
        <v>48885</v>
      </c>
      <c r="D25" s="114">
        <v>53080</v>
      </c>
      <c r="E25" s="114">
        <v>76832</v>
      </c>
      <c r="F25" s="114">
        <v>24216</v>
      </c>
      <c r="G25" s="114">
        <v>9080</v>
      </c>
      <c r="H25" s="114">
        <v>34129</v>
      </c>
      <c r="I25" s="115">
        <v>17493</v>
      </c>
      <c r="J25" s="114">
        <v>13091</v>
      </c>
      <c r="K25" s="114">
        <v>4402</v>
      </c>
      <c r="L25" s="423">
        <v>7153</v>
      </c>
      <c r="M25" s="424">
        <v>8273</v>
      </c>
    </row>
    <row r="26" spans="1:13" ht="15" customHeight="1" x14ac:dyDescent="0.2">
      <c r="A26" s="422" t="s">
        <v>393</v>
      </c>
      <c r="B26" s="115">
        <v>101418</v>
      </c>
      <c r="C26" s="114">
        <v>48538</v>
      </c>
      <c r="D26" s="114">
        <v>52880</v>
      </c>
      <c r="E26" s="114">
        <v>76168</v>
      </c>
      <c r="F26" s="114">
        <v>24339</v>
      </c>
      <c r="G26" s="114">
        <v>8387</v>
      </c>
      <c r="H26" s="114">
        <v>34417</v>
      </c>
      <c r="I26" s="115">
        <v>17075</v>
      </c>
      <c r="J26" s="114">
        <v>12843</v>
      </c>
      <c r="K26" s="114">
        <v>4232</v>
      </c>
      <c r="L26" s="423">
        <v>7444</v>
      </c>
      <c r="M26" s="424">
        <v>8453</v>
      </c>
    </row>
    <row r="27" spans="1:13" ht="11.1" customHeight="1" x14ac:dyDescent="0.2">
      <c r="A27" s="422" t="s">
        <v>387</v>
      </c>
      <c r="B27" s="115">
        <v>102526</v>
      </c>
      <c r="C27" s="114">
        <v>49563</v>
      </c>
      <c r="D27" s="114">
        <v>52963</v>
      </c>
      <c r="E27" s="114">
        <v>76904</v>
      </c>
      <c r="F27" s="114">
        <v>24718</v>
      </c>
      <c r="G27" s="114">
        <v>7998</v>
      </c>
      <c r="H27" s="114">
        <v>35127</v>
      </c>
      <c r="I27" s="115">
        <v>17397</v>
      </c>
      <c r="J27" s="114">
        <v>12961</v>
      </c>
      <c r="K27" s="114">
        <v>4436</v>
      </c>
      <c r="L27" s="423">
        <v>8542</v>
      </c>
      <c r="M27" s="424">
        <v>7478</v>
      </c>
    </row>
    <row r="28" spans="1:13" ht="11.1" customHeight="1" x14ac:dyDescent="0.2">
      <c r="A28" s="422" t="s">
        <v>388</v>
      </c>
      <c r="B28" s="115">
        <v>103991</v>
      </c>
      <c r="C28" s="114">
        <v>50234</v>
      </c>
      <c r="D28" s="114">
        <v>53757</v>
      </c>
      <c r="E28" s="114">
        <v>78632</v>
      </c>
      <c r="F28" s="114">
        <v>25223</v>
      </c>
      <c r="G28" s="114">
        <v>8691</v>
      </c>
      <c r="H28" s="114">
        <v>35304</v>
      </c>
      <c r="I28" s="115">
        <v>17261</v>
      </c>
      <c r="J28" s="114">
        <v>12695</v>
      </c>
      <c r="K28" s="114">
        <v>4566</v>
      </c>
      <c r="L28" s="423">
        <v>10577</v>
      </c>
      <c r="M28" s="424">
        <v>9395</v>
      </c>
    </row>
    <row r="29" spans="1:13" s="110" customFormat="1" ht="11.1" customHeight="1" x14ac:dyDescent="0.2">
      <c r="A29" s="422" t="s">
        <v>389</v>
      </c>
      <c r="B29" s="115">
        <v>103570</v>
      </c>
      <c r="C29" s="114">
        <v>49801</v>
      </c>
      <c r="D29" s="114">
        <v>53769</v>
      </c>
      <c r="E29" s="114">
        <v>78173</v>
      </c>
      <c r="F29" s="114">
        <v>25317</v>
      </c>
      <c r="G29" s="114">
        <v>8377</v>
      </c>
      <c r="H29" s="114">
        <v>35332</v>
      </c>
      <c r="I29" s="115">
        <v>17688</v>
      </c>
      <c r="J29" s="114">
        <v>13100</v>
      </c>
      <c r="K29" s="114">
        <v>4588</v>
      </c>
      <c r="L29" s="423">
        <v>7768</v>
      </c>
      <c r="M29" s="424">
        <v>8276</v>
      </c>
    </row>
    <row r="30" spans="1:13" ht="15" customHeight="1" x14ac:dyDescent="0.2">
      <c r="A30" s="422" t="s">
        <v>394</v>
      </c>
      <c r="B30" s="115">
        <v>103838</v>
      </c>
      <c r="C30" s="114">
        <v>49957</v>
      </c>
      <c r="D30" s="114">
        <v>53881</v>
      </c>
      <c r="E30" s="114">
        <v>78034</v>
      </c>
      <c r="F30" s="114">
        <v>25739</v>
      </c>
      <c r="G30" s="114">
        <v>8059</v>
      </c>
      <c r="H30" s="114">
        <v>35377</v>
      </c>
      <c r="I30" s="115">
        <v>17188</v>
      </c>
      <c r="J30" s="114">
        <v>12582</v>
      </c>
      <c r="K30" s="114">
        <v>4606</v>
      </c>
      <c r="L30" s="423">
        <v>9768</v>
      </c>
      <c r="M30" s="424">
        <v>9512</v>
      </c>
    </row>
    <row r="31" spans="1:13" ht="11.1" customHeight="1" x14ac:dyDescent="0.2">
      <c r="A31" s="422" t="s">
        <v>387</v>
      </c>
      <c r="B31" s="115">
        <v>104430</v>
      </c>
      <c r="C31" s="114">
        <v>50492</v>
      </c>
      <c r="D31" s="114">
        <v>53938</v>
      </c>
      <c r="E31" s="114">
        <v>78318</v>
      </c>
      <c r="F31" s="114">
        <v>26064</v>
      </c>
      <c r="G31" s="114">
        <v>7575</v>
      </c>
      <c r="H31" s="114">
        <v>35866</v>
      </c>
      <c r="I31" s="115">
        <v>16929</v>
      </c>
      <c r="J31" s="114">
        <v>12333</v>
      </c>
      <c r="K31" s="114">
        <v>4596</v>
      </c>
      <c r="L31" s="423">
        <v>8392</v>
      </c>
      <c r="M31" s="424">
        <v>7956</v>
      </c>
    </row>
    <row r="32" spans="1:13" ht="11.1" customHeight="1" x14ac:dyDescent="0.2">
      <c r="A32" s="422" t="s">
        <v>388</v>
      </c>
      <c r="B32" s="115">
        <v>106903</v>
      </c>
      <c r="C32" s="114">
        <v>51849</v>
      </c>
      <c r="D32" s="114">
        <v>55054</v>
      </c>
      <c r="E32" s="114">
        <v>79967</v>
      </c>
      <c r="F32" s="114">
        <v>26925</v>
      </c>
      <c r="G32" s="114">
        <v>8440</v>
      </c>
      <c r="H32" s="114">
        <v>36386</v>
      </c>
      <c r="I32" s="115">
        <v>16664</v>
      </c>
      <c r="J32" s="114">
        <v>11862</v>
      </c>
      <c r="K32" s="114">
        <v>4802</v>
      </c>
      <c r="L32" s="423">
        <v>12266</v>
      </c>
      <c r="M32" s="424">
        <v>10273</v>
      </c>
    </row>
    <row r="33" spans="1:13" s="110" customFormat="1" ht="11.1" customHeight="1" x14ac:dyDescent="0.2">
      <c r="A33" s="422" t="s">
        <v>389</v>
      </c>
      <c r="B33" s="115">
        <v>106273</v>
      </c>
      <c r="C33" s="114">
        <v>51318</v>
      </c>
      <c r="D33" s="114">
        <v>54955</v>
      </c>
      <c r="E33" s="114">
        <v>79123</v>
      </c>
      <c r="F33" s="114">
        <v>27140</v>
      </c>
      <c r="G33" s="114">
        <v>8075</v>
      </c>
      <c r="H33" s="114">
        <v>36326</v>
      </c>
      <c r="I33" s="115">
        <v>16929</v>
      </c>
      <c r="J33" s="114">
        <v>12063</v>
      </c>
      <c r="K33" s="114">
        <v>4866</v>
      </c>
      <c r="L33" s="423">
        <v>7864</v>
      </c>
      <c r="M33" s="424">
        <v>8624</v>
      </c>
    </row>
    <row r="34" spans="1:13" ht="15" customHeight="1" x14ac:dyDescent="0.2">
      <c r="A34" s="422" t="s">
        <v>395</v>
      </c>
      <c r="B34" s="115">
        <v>105949</v>
      </c>
      <c r="C34" s="114">
        <v>51255</v>
      </c>
      <c r="D34" s="114">
        <v>54694</v>
      </c>
      <c r="E34" s="114">
        <v>78665</v>
      </c>
      <c r="F34" s="114">
        <v>27279</v>
      </c>
      <c r="G34" s="114">
        <v>7663</v>
      </c>
      <c r="H34" s="114">
        <v>36507</v>
      </c>
      <c r="I34" s="115">
        <v>16142</v>
      </c>
      <c r="J34" s="114">
        <v>11529</v>
      </c>
      <c r="K34" s="114">
        <v>4613</v>
      </c>
      <c r="L34" s="423">
        <v>8918</v>
      </c>
      <c r="M34" s="424">
        <v>9355</v>
      </c>
    </row>
    <row r="35" spans="1:13" ht="11.1" customHeight="1" x14ac:dyDescent="0.2">
      <c r="A35" s="422" t="s">
        <v>387</v>
      </c>
      <c r="B35" s="115">
        <v>106744</v>
      </c>
      <c r="C35" s="114">
        <v>51878</v>
      </c>
      <c r="D35" s="114">
        <v>54866</v>
      </c>
      <c r="E35" s="114">
        <v>79115</v>
      </c>
      <c r="F35" s="114">
        <v>27625</v>
      </c>
      <c r="G35" s="114">
        <v>7410</v>
      </c>
      <c r="H35" s="114">
        <v>37031</v>
      </c>
      <c r="I35" s="115">
        <v>16443</v>
      </c>
      <c r="J35" s="114">
        <v>11689</v>
      </c>
      <c r="K35" s="114">
        <v>4754</v>
      </c>
      <c r="L35" s="423">
        <v>9213</v>
      </c>
      <c r="M35" s="424">
        <v>8467</v>
      </c>
    </row>
    <row r="36" spans="1:13" ht="11.1" customHeight="1" x14ac:dyDescent="0.2">
      <c r="A36" s="422" t="s">
        <v>388</v>
      </c>
      <c r="B36" s="115">
        <v>108904</v>
      </c>
      <c r="C36" s="114">
        <v>52979</v>
      </c>
      <c r="D36" s="114">
        <v>55925</v>
      </c>
      <c r="E36" s="114">
        <v>80574</v>
      </c>
      <c r="F36" s="114">
        <v>28328</v>
      </c>
      <c r="G36" s="114">
        <v>8572</v>
      </c>
      <c r="H36" s="114">
        <v>37361</v>
      </c>
      <c r="I36" s="115">
        <v>16446</v>
      </c>
      <c r="J36" s="114">
        <v>11469</v>
      </c>
      <c r="K36" s="114">
        <v>4977</v>
      </c>
      <c r="L36" s="423">
        <v>11670</v>
      </c>
      <c r="M36" s="424">
        <v>9913</v>
      </c>
    </row>
    <row r="37" spans="1:13" s="110" customFormat="1" ht="11.1" customHeight="1" x14ac:dyDescent="0.2">
      <c r="A37" s="422" t="s">
        <v>389</v>
      </c>
      <c r="B37" s="115">
        <v>109169</v>
      </c>
      <c r="C37" s="114">
        <v>52921</v>
      </c>
      <c r="D37" s="114">
        <v>56248</v>
      </c>
      <c r="E37" s="114">
        <v>80488</v>
      </c>
      <c r="F37" s="114">
        <v>28679</v>
      </c>
      <c r="G37" s="114">
        <v>8641</v>
      </c>
      <c r="H37" s="114">
        <v>37461</v>
      </c>
      <c r="I37" s="115">
        <v>16580</v>
      </c>
      <c r="J37" s="114">
        <v>11682</v>
      </c>
      <c r="K37" s="114">
        <v>4898</v>
      </c>
      <c r="L37" s="423">
        <v>8722</v>
      </c>
      <c r="M37" s="424">
        <v>8717</v>
      </c>
    </row>
    <row r="38" spans="1:13" ht="15" customHeight="1" x14ac:dyDescent="0.2">
      <c r="A38" s="425" t="s">
        <v>396</v>
      </c>
      <c r="B38" s="115">
        <v>108915</v>
      </c>
      <c r="C38" s="114">
        <v>52857</v>
      </c>
      <c r="D38" s="114">
        <v>56058</v>
      </c>
      <c r="E38" s="114">
        <v>79836</v>
      </c>
      <c r="F38" s="114">
        <v>29079</v>
      </c>
      <c r="G38" s="114">
        <v>8339</v>
      </c>
      <c r="H38" s="114">
        <v>37552</v>
      </c>
      <c r="I38" s="115">
        <v>15780</v>
      </c>
      <c r="J38" s="114">
        <v>10986</v>
      </c>
      <c r="K38" s="114">
        <v>4794</v>
      </c>
      <c r="L38" s="423">
        <v>9912</v>
      </c>
      <c r="M38" s="424">
        <v>10313</v>
      </c>
    </row>
    <row r="39" spans="1:13" ht="11.1" customHeight="1" x14ac:dyDescent="0.2">
      <c r="A39" s="422" t="s">
        <v>387</v>
      </c>
      <c r="B39" s="115">
        <v>109414</v>
      </c>
      <c r="C39" s="114">
        <v>53289</v>
      </c>
      <c r="D39" s="114">
        <v>56125</v>
      </c>
      <c r="E39" s="114">
        <v>79871</v>
      </c>
      <c r="F39" s="114">
        <v>29543</v>
      </c>
      <c r="G39" s="114">
        <v>8240</v>
      </c>
      <c r="H39" s="114">
        <v>37948</v>
      </c>
      <c r="I39" s="115">
        <v>15671</v>
      </c>
      <c r="J39" s="114">
        <v>10900</v>
      </c>
      <c r="K39" s="114">
        <v>4771</v>
      </c>
      <c r="L39" s="423">
        <v>9388</v>
      </c>
      <c r="M39" s="424">
        <v>8967</v>
      </c>
    </row>
    <row r="40" spans="1:13" ht="11.1" customHeight="1" x14ac:dyDescent="0.2">
      <c r="A40" s="425" t="s">
        <v>388</v>
      </c>
      <c r="B40" s="115">
        <v>110590</v>
      </c>
      <c r="C40" s="114">
        <v>54161</v>
      </c>
      <c r="D40" s="114">
        <v>56429</v>
      </c>
      <c r="E40" s="114">
        <v>80748</v>
      </c>
      <c r="F40" s="114">
        <v>29842</v>
      </c>
      <c r="G40" s="114">
        <v>9263</v>
      </c>
      <c r="H40" s="114">
        <v>37965</v>
      </c>
      <c r="I40" s="115">
        <v>15432</v>
      </c>
      <c r="J40" s="114">
        <v>10510</v>
      </c>
      <c r="K40" s="114">
        <v>4922</v>
      </c>
      <c r="L40" s="423">
        <v>11427</v>
      </c>
      <c r="M40" s="424">
        <v>10333</v>
      </c>
    </row>
    <row r="41" spans="1:13" s="110" customFormat="1" ht="11.1" customHeight="1" x14ac:dyDescent="0.2">
      <c r="A41" s="422" t="s">
        <v>389</v>
      </c>
      <c r="B41" s="115">
        <v>108780</v>
      </c>
      <c r="C41" s="114">
        <v>53502</v>
      </c>
      <c r="D41" s="114">
        <v>55278</v>
      </c>
      <c r="E41" s="114">
        <v>79017</v>
      </c>
      <c r="F41" s="114">
        <v>29763</v>
      </c>
      <c r="G41" s="114">
        <v>8819</v>
      </c>
      <c r="H41" s="114">
        <v>37567</v>
      </c>
      <c r="I41" s="115">
        <v>15559</v>
      </c>
      <c r="J41" s="114">
        <v>10628</v>
      </c>
      <c r="K41" s="114">
        <v>4931</v>
      </c>
      <c r="L41" s="423">
        <v>8701</v>
      </c>
      <c r="M41" s="424">
        <v>9869</v>
      </c>
    </row>
    <row r="42" spans="1:13" ht="15" customHeight="1" x14ac:dyDescent="0.2">
      <c r="A42" s="422" t="s">
        <v>397</v>
      </c>
      <c r="B42" s="115">
        <v>107771</v>
      </c>
      <c r="C42" s="114">
        <v>52993</v>
      </c>
      <c r="D42" s="114">
        <v>54778</v>
      </c>
      <c r="E42" s="114">
        <v>78095</v>
      </c>
      <c r="F42" s="114">
        <v>29676</v>
      </c>
      <c r="G42" s="114">
        <v>8485</v>
      </c>
      <c r="H42" s="114">
        <v>37376</v>
      </c>
      <c r="I42" s="115">
        <v>15032</v>
      </c>
      <c r="J42" s="114">
        <v>10223</v>
      </c>
      <c r="K42" s="114">
        <v>4809</v>
      </c>
      <c r="L42" s="423">
        <v>9276</v>
      </c>
      <c r="M42" s="424">
        <v>10454</v>
      </c>
    </row>
    <row r="43" spans="1:13" ht="11.1" customHeight="1" x14ac:dyDescent="0.2">
      <c r="A43" s="422" t="s">
        <v>387</v>
      </c>
      <c r="B43" s="115">
        <v>108073</v>
      </c>
      <c r="C43" s="114">
        <v>53383</v>
      </c>
      <c r="D43" s="114">
        <v>54690</v>
      </c>
      <c r="E43" s="114">
        <v>78117</v>
      </c>
      <c r="F43" s="114">
        <v>29956</v>
      </c>
      <c r="G43" s="114">
        <v>8407</v>
      </c>
      <c r="H43" s="114">
        <v>37553</v>
      </c>
      <c r="I43" s="115">
        <v>15133</v>
      </c>
      <c r="J43" s="114">
        <v>10302</v>
      </c>
      <c r="K43" s="114">
        <v>4831</v>
      </c>
      <c r="L43" s="423">
        <v>9097</v>
      </c>
      <c r="M43" s="424">
        <v>8926</v>
      </c>
    </row>
    <row r="44" spans="1:13" ht="11.1" customHeight="1" x14ac:dyDescent="0.2">
      <c r="A44" s="422" t="s">
        <v>388</v>
      </c>
      <c r="B44" s="115">
        <v>109529</v>
      </c>
      <c r="C44" s="114">
        <v>54330</v>
      </c>
      <c r="D44" s="114">
        <v>55199</v>
      </c>
      <c r="E44" s="114">
        <v>79187</v>
      </c>
      <c r="F44" s="114">
        <v>30342</v>
      </c>
      <c r="G44" s="114">
        <v>9548</v>
      </c>
      <c r="H44" s="114">
        <v>37593</v>
      </c>
      <c r="I44" s="115">
        <v>14954</v>
      </c>
      <c r="J44" s="114">
        <v>9994</v>
      </c>
      <c r="K44" s="114">
        <v>4960</v>
      </c>
      <c r="L44" s="423">
        <v>12017</v>
      </c>
      <c r="M44" s="424">
        <v>10867</v>
      </c>
    </row>
    <row r="45" spans="1:13" s="110" customFormat="1" ht="11.1" customHeight="1" x14ac:dyDescent="0.2">
      <c r="A45" s="422" t="s">
        <v>389</v>
      </c>
      <c r="B45" s="115">
        <v>108830</v>
      </c>
      <c r="C45" s="114">
        <v>53709</v>
      </c>
      <c r="D45" s="114">
        <v>55121</v>
      </c>
      <c r="E45" s="114">
        <v>78345</v>
      </c>
      <c r="F45" s="114">
        <v>30485</v>
      </c>
      <c r="G45" s="114">
        <v>9386</v>
      </c>
      <c r="H45" s="114">
        <v>37480</v>
      </c>
      <c r="I45" s="115">
        <v>15353</v>
      </c>
      <c r="J45" s="114">
        <v>10367</v>
      </c>
      <c r="K45" s="114">
        <v>4986</v>
      </c>
      <c r="L45" s="423">
        <v>8242</v>
      </c>
      <c r="M45" s="424">
        <v>9062</v>
      </c>
    </row>
    <row r="46" spans="1:13" ht="15" customHeight="1" x14ac:dyDescent="0.2">
      <c r="A46" s="422" t="s">
        <v>398</v>
      </c>
      <c r="B46" s="115">
        <v>108823</v>
      </c>
      <c r="C46" s="114">
        <v>53422</v>
      </c>
      <c r="D46" s="114">
        <v>55401</v>
      </c>
      <c r="E46" s="114">
        <v>78010</v>
      </c>
      <c r="F46" s="114">
        <v>30813</v>
      </c>
      <c r="G46" s="114">
        <v>9193</v>
      </c>
      <c r="H46" s="114">
        <v>37616</v>
      </c>
      <c r="I46" s="115">
        <v>14946</v>
      </c>
      <c r="J46" s="114">
        <v>10024</v>
      </c>
      <c r="K46" s="114">
        <v>4922</v>
      </c>
      <c r="L46" s="423">
        <v>10081</v>
      </c>
      <c r="M46" s="424">
        <v>10366</v>
      </c>
    </row>
    <row r="47" spans="1:13" ht="11.1" customHeight="1" x14ac:dyDescent="0.2">
      <c r="A47" s="422" t="s">
        <v>387</v>
      </c>
      <c r="B47" s="115">
        <v>108960</v>
      </c>
      <c r="C47" s="114">
        <v>53577</v>
      </c>
      <c r="D47" s="114">
        <v>55383</v>
      </c>
      <c r="E47" s="114">
        <v>77688</v>
      </c>
      <c r="F47" s="114">
        <v>31272</v>
      </c>
      <c r="G47" s="114">
        <v>8993</v>
      </c>
      <c r="H47" s="114">
        <v>37790</v>
      </c>
      <c r="I47" s="115">
        <v>15236</v>
      </c>
      <c r="J47" s="114">
        <v>10271</v>
      </c>
      <c r="K47" s="114">
        <v>4965</v>
      </c>
      <c r="L47" s="423">
        <v>9518</v>
      </c>
      <c r="M47" s="424">
        <v>9456</v>
      </c>
    </row>
    <row r="48" spans="1:13" ht="11.1" customHeight="1" x14ac:dyDescent="0.2">
      <c r="A48" s="422" t="s">
        <v>388</v>
      </c>
      <c r="B48" s="115">
        <v>111544</v>
      </c>
      <c r="C48" s="114">
        <v>54648</v>
      </c>
      <c r="D48" s="114">
        <v>56896</v>
      </c>
      <c r="E48" s="114">
        <v>78962</v>
      </c>
      <c r="F48" s="114">
        <v>32582</v>
      </c>
      <c r="G48" s="114">
        <v>10230</v>
      </c>
      <c r="H48" s="114">
        <v>38240</v>
      </c>
      <c r="I48" s="115">
        <v>15129</v>
      </c>
      <c r="J48" s="114">
        <v>9934</v>
      </c>
      <c r="K48" s="114">
        <v>5195</v>
      </c>
      <c r="L48" s="423">
        <v>13344</v>
      </c>
      <c r="M48" s="424">
        <v>11926</v>
      </c>
    </row>
    <row r="49" spans="1:17" s="110" customFormat="1" ht="11.1" customHeight="1" x14ac:dyDescent="0.2">
      <c r="A49" s="422" t="s">
        <v>389</v>
      </c>
      <c r="B49" s="115">
        <v>111231</v>
      </c>
      <c r="C49" s="114">
        <v>54288</v>
      </c>
      <c r="D49" s="114">
        <v>56943</v>
      </c>
      <c r="E49" s="114">
        <v>78410</v>
      </c>
      <c r="F49" s="114">
        <v>32821</v>
      </c>
      <c r="G49" s="114">
        <v>10198</v>
      </c>
      <c r="H49" s="114">
        <v>38242</v>
      </c>
      <c r="I49" s="115">
        <v>15555</v>
      </c>
      <c r="J49" s="114">
        <v>10229</v>
      </c>
      <c r="K49" s="114">
        <v>5326</v>
      </c>
      <c r="L49" s="423">
        <v>8557</v>
      </c>
      <c r="M49" s="424">
        <v>9090</v>
      </c>
    </row>
    <row r="50" spans="1:17" ht="15" customHeight="1" x14ac:dyDescent="0.2">
      <c r="A50" s="422" t="s">
        <v>399</v>
      </c>
      <c r="B50" s="143">
        <v>110751</v>
      </c>
      <c r="C50" s="144">
        <v>54205</v>
      </c>
      <c r="D50" s="144">
        <v>56546</v>
      </c>
      <c r="E50" s="144">
        <v>77932</v>
      </c>
      <c r="F50" s="144">
        <v>32819</v>
      </c>
      <c r="G50" s="144">
        <v>9924</v>
      </c>
      <c r="H50" s="144">
        <v>38162</v>
      </c>
      <c r="I50" s="143">
        <v>14685</v>
      </c>
      <c r="J50" s="144">
        <v>9560</v>
      </c>
      <c r="K50" s="144">
        <v>5125</v>
      </c>
      <c r="L50" s="426">
        <v>10161</v>
      </c>
      <c r="M50" s="427">
        <v>10758</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1.7716842946803526</v>
      </c>
      <c r="C6" s="480">
        <f>'Tabelle 3.3'!J11</f>
        <v>-1.7462866318747492</v>
      </c>
      <c r="D6" s="481">
        <f t="shared" ref="D6:E9" si="0">IF(OR(AND(B6&gt;=-50,B6&lt;=50),ISNUMBER(B6)=FALSE),B6,"")</f>
        <v>1.7716842946803526</v>
      </c>
      <c r="E6" s="481">
        <f t="shared" si="0"/>
        <v>-1.7462866318747492</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-0.4752160751981519</v>
      </c>
      <c r="C7" s="480">
        <f>'Tabelle 3.1'!J23</f>
        <v>-3.3695878434637803</v>
      </c>
      <c r="D7" s="481">
        <f t="shared" si="0"/>
        <v>-0.4752160751981519</v>
      </c>
      <c r="E7" s="481">
        <f>IF(OR(AND(C7&gt;=-50,C7&lt;=50),ISNUMBER(C7)=FALSE),C7,"")</f>
        <v>-3.3695878434637803</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1.7716842946803526</v>
      </c>
      <c r="C14" s="480">
        <f>'Tabelle 3.3'!J11</f>
        <v>-1.7462866318747492</v>
      </c>
      <c r="D14" s="481">
        <f>IF(OR(AND(B14&gt;=-50,B14&lt;=50),ISNUMBER(B14)=FALSE),B14,"")</f>
        <v>1.7716842946803526</v>
      </c>
      <c r="E14" s="481">
        <f>IF(OR(AND(C14&gt;=-50,C14&lt;=50),ISNUMBER(C14)=FALSE),C14,"")</f>
        <v>-1.7462866318747492</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-5.1413881748071981</v>
      </c>
      <c r="C15" s="480">
        <f>'Tabelle 3.3'!J12</f>
        <v>-3.4482758620689653</v>
      </c>
      <c r="D15" s="481">
        <f t="shared" ref="D15:E45" si="3">IF(OR(AND(B15&gt;=-50,B15&lt;=50),ISNUMBER(B15)=FALSE),B15,"")</f>
        <v>-5.1413881748071981</v>
      </c>
      <c r="E15" s="481">
        <f t="shared" si="3"/>
        <v>-3.4482758620689653</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2.8862478777589136</v>
      </c>
      <c r="C16" s="480">
        <f>'Tabelle 3.3'!J13</f>
        <v>6.25</v>
      </c>
      <c r="D16" s="481">
        <f t="shared" si="3"/>
        <v>2.8862478777589136</v>
      </c>
      <c r="E16" s="481">
        <f t="shared" si="3"/>
        <v>6.25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-12.458240534521158</v>
      </c>
      <c r="C17" s="480">
        <f>'Tabelle 3.3'!J14</f>
        <v>2.9761904761904763</v>
      </c>
      <c r="D17" s="481">
        <f t="shared" si="3"/>
        <v>-12.458240534521158</v>
      </c>
      <c r="E17" s="481">
        <f t="shared" si="3"/>
        <v>2.9761904761904763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-2.0694259012016021</v>
      </c>
      <c r="C18" s="480">
        <f>'Tabelle 3.3'!J15</f>
        <v>0.86956521739130432</v>
      </c>
      <c r="D18" s="481">
        <f t="shared" si="3"/>
        <v>-2.0694259012016021</v>
      </c>
      <c r="E18" s="481">
        <f t="shared" si="3"/>
        <v>0.86956521739130432</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-17.629832096837173</v>
      </c>
      <c r="C19" s="480">
        <f>'Tabelle 3.3'!J16</f>
        <v>-1.5306122448979591</v>
      </c>
      <c r="D19" s="481">
        <f t="shared" si="3"/>
        <v>-17.629832096837173</v>
      </c>
      <c r="E19" s="481">
        <f t="shared" si="3"/>
        <v>-1.5306122448979591</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6.9148936170212769</v>
      </c>
      <c r="C20" s="480">
        <f>'Tabelle 3.3'!J17</f>
        <v>48</v>
      </c>
      <c r="D20" s="481">
        <f t="shared" si="3"/>
        <v>6.9148936170212769</v>
      </c>
      <c r="E20" s="481">
        <f t="shared" si="3"/>
        <v>48</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10.909814851682262</v>
      </c>
      <c r="C21" s="480">
        <f>'Tabelle 3.3'!J18</f>
        <v>-0.26041666666666669</v>
      </c>
      <c r="D21" s="481">
        <f t="shared" si="3"/>
        <v>10.909814851682262</v>
      </c>
      <c r="E21" s="481">
        <f t="shared" si="3"/>
        <v>-0.26041666666666669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-0.573869795319773</v>
      </c>
      <c r="C22" s="480">
        <f>'Tabelle 3.3'!J19</f>
        <v>1.8633540372670807</v>
      </c>
      <c r="D22" s="481">
        <f t="shared" si="3"/>
        <v>-0.573869795319773</v>
      </c>
      <c r="E22" s="481">
        <f t="shared" si="3"/>
        <v>1.8633540372670807</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4.3150099686698944</v>
      </c>
      <c r="C23" s="480">
        <f>'Tabelle 3.3'!J20</f>
        <v>-3.917629331993973</v>
      </c>
      <c r="D23" s="481">
        <f t="shared" si="3"/>
        <v>4.3150099686698944</v>
      </c>
      <c r="E23" s="481">
        <f t="shared" si="3"/>
        <v>-3.917629331993973</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-0.12095554883580284</v>
      </c>
      <c r="C24" s="480">
        <f>'Tabelle 3.3'!J21</f>
        <v>-4.2183622828784122</v>
      </c>
      <c r="D24" s="481">
        <f t="shared" si="3"/>
        <v>-0.12095554883580284</v>
      </c>
      <c r="E24" s="481">
        <f t="shared" si="3"/>
        <v>-4.2183622828784122</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4.8226164079822613</v>
      </c>
      <c r="C25" s="480">
        <f>'Tabelle 3.3'!J22</f>
        <v>0.8875739644970414</v>
      </c>
      <c r="D25" s="481">
        <f t="shared" si="3"/>
        <v>4.8226164079822613</v>
      </c>
      <c r="E25" s="481">
        <f t="shared" si="3"/>
        <v>0.8875739644970414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-2.4869109947643979</v>
      </c>
      <c r="C26" s="480">
        <f>'Tabelle 3.3'!J23</f>
        <v>8.9743589743589745</v>
      </c>
      <c r="D26" s="481">
        <f t="shared" si="3"/>
        <v>-2.4869109947643979</v>
      </c>
      <c r="E26" s="481">
        <f t="shared" si="3"/>
        <v>8.9743589743589745</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15.56849524977015</v>
      </c>
      <c r="C27" s="480">
        <f>'Tabelle 3.3'!J24</f>
        <v>4.9808429118773949</v>
      </c>
      <c r="D27" s="481">
        <f t="shared" si="3"/>
        <v>15.56849524977015</v>
      </c>
      <c r="E27" s="481">
        <f t="shared" si="3"/>
        <v>4.9808429118773949</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-0.82099907493061974</v>
      </c>
      <c r="C28" s="480">
        <f>'Tabelle 3.3'!J25</f>
        <v>-4.3909348441926346</v>
      </c>
      <c r="D28" s="481">
        <f t="shared" si="3"/>
        <v>-0.82099907493061974</v>
      </c>
      <c r="E28" s="481">
        <f t="shared" si="3"/>
        <v>-4.3909348441926346</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1.4272970561998215</v>
      </c>
      <c r="C29" s="480">
        <f>'Tabelle 3.3'!J26</f>
        <v>-12.410501193317423</v>
      </c>
      <c r="D29" s="481">
        <f t="shared" si="3"/>
        <v>1.4272970561998215</v>
      </c>
      <c r="E29" s="481">
        <f t="shared" si="3"/>
        <v>-12.410501193317423</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0.16365036580670003</v>
      </c>
      <c r="C30" s="480">
        <f>'Tabelle 3.3'!J27</f>
        <v>-23.076923076923077</v>
      </c>
      <c r="D30" s="481">
        <f t="shared" si="3"/>
        <v>0.16365036580670003</v>
      </c>
      <c r="E30" s="481">
        <f t="shared" si="3"/>
        <v>-23.076923076923077</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3.7080774681152575</v>
      </c>
      <c r="C31" s="480">
        <f>'Tabelle 3.3'!J28</f>
        <v>4.5212765957446805</v>
      </c>
      <c r="D31" s="481">
        <f t="shared" si="3"/>
        <v>3.7080774681152575</v>
      </c>
      <c r="E31" s="481">
        <f t="shared" si="3"/>
        <v>4.5212765957446805</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5.3089102763117042</v>
      </c>
      <c r="C32" s="480">
        <f>'Tabelle 3.3'!J29</f>
        <v>3.5190615835777126</v>
      </c>
      <c r="D32" s="481">
        <f t="shared" si="3"/>
        <v>5.3089102763117042</v>
      </c>
      <c r="E32" s="481">
        <f t="shared" si="3"/>
        <v>3.5190615835777126</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-1.6476552598225602</v>
      </c>
      <c r="C33" s="480">
        <f>'Tabelle 3.3'!J30</f>
        <v>5.6962025316455698</v>
      </c>
      <c r="D33" s="481">
        <f t="shared" si="3"/>
        <v>-1.6476552598225602</v>
      </c>
      <c r="E33" s="481">
        <f t="shared" si="3"/>
        <v>5.6962025316455698</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-1.7589082638362397</v>
      </c>
      <c r="C34" s="480">
        <f>'Tabelle 3.3'!J31</f>
        <v>-8.3143507972665152</v>
      </c>
      <c r="D34" s="481">
        <f t="shared" si="3"/>
        <v>-1.7589082638362397</v>
      </c>
      <c r="E34" s="481">
        <f t="shared" si="3"/>
        <v>-8.3143507972665152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-5.1413881748071981</v>
      </c>
      <c r="C37" s="480">
        <f>'Tabelle 3.3'!J34</f>
        <v>-3.4482758620689653</v>
      </c>
      <c r="D37" s="481">
        <f t="shared" si="3"/>
        <v>-5.1413881748071981</v>
      </c>
      <c r="E37" s="481">
        <f t="shared" si="3"/>
        <v>-3.4482758620689653</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-1.7291446673706441</v>
      </c>
      <c r="C38" s="480">
        <f>'Tabelle 3.3'!J35</f>
        <v>1.5625</v>
      </c>
      <c r="D38" s="481">
        <f t="shared" si="3"/>
        <v>-1.7291446673706441</v>
      </c>
      <c r="E38" s="481">
        <f t="shared" si="3"/>
        <v>1.5625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2.3691601809566691</v>
      </c>
      <c r="C39" s="480">
        <f>'Tabelle 3.3'!J36</f>
        <v>-1.9192634560906516</v>
      </c>
      <c r="D39" s="481">
        <f t="shared" si="3"/>
        <v>2.3691601809566691</v>
      </c>
      <c r="E39" s="481">
        <f t="shared" si="3"/>
        <v>-1.9192634560906516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2.3691601809566691</v>
      </c>
      <c r="C45" s="480">
        <f>'Tabelle 3.3'!J36</f>
        <v>-1.9192634560906516</v>
      </c>
      <c r="D45" s="481">
        <f t="shared" si="3"/>
        <v>2.3691601809566691</v>
      </c>
      <c r="E45" s="481">
        <f t="shared" si="3"/>
        <v>-1.9192634560906516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101418</v>
      </c>
      <c r="C51" s="487">
        <v>12843</v>
      </c>
      <c r="D51" s="487">
        <v>4232</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102526</v>
      </c>
      <c r="C52" s="487">
        <v>12961</v>
      </c>
      <c r="D52" s="487">
        <v>4436</v>
      </c>
      <c r="E52" s="488">
        <f t="shared" ref="E52:G70" si="11">IF($A$51=37802,IF(COUNTBLANK(B$51:B$70)&gt;0,#N/A,B52/B$51*100),IF(COUNTBLANK(B$51:B$75)&gt;0,#N/A,B52/B$51*100))</f>
        <v>101.09250823325249</v>
      </c>
      <c r="F52" s="488">
        <f t="shared" si="11"/>
        <v>100.91878844506735</v>
      </c>
      <c r="G52" s="488">
        <f t="shared" si="11"/>
        <v>104.82041587901701</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103991</v>
      </c>
      <c r="C53" s="487">
        <v>12695</v>
      </c>
      <c r="D53" s="487">
        <v>4566</v>
      </c>
      <c r="E53" s="488">
        <f t="shared" si="11"/>
        <v>102.53702498570274</v>
      </c>
      <c r="F53" s="488">
        <f t="shared" si="11"/>
        <v>98.847621272288407</v>
      </c>
      <c r="G53" s="488">
        <f t="shared" si="11"/>
        <v>107.89224952741021</v>
      </c>
      <c r="H53" s="489">
        <f>IF(ISERROR(L53)=TRUE,IF(MONTH(A53)=MONTH(MAX(A$51:A$75)),A53,""),"")</f>
        <v>41883</v>
      </c>
      <c r="I53" s="488">
        <f t="shared" si="12"/>
        <v>102.53702498570274</v>
      </c>
      <c r="J53" s="488">
        <f t="shared" si="10"/>
        <v>98.847621272288407</v>
      </c>
      <c r="K53" s="488">
        <f t="shared" si="10"/>
        <v>107.89224952741021</v>
      </c>
      <c r="L53" s="488" t="e">
        <f t="shared" si="13"/>
        <v>#N/A</v>
      </c>
    </row>
    <row r="54" spans="1:14" ht="15" customHeight="1" x14ac:dyDescent="0.2">
      <c r="A54" s="490" t="s">
        <v>462</v>
      </c>
      <c r="B54" s="487">
        <v>103570</v>
      </c>
      <c r="C54" s="487">
        <v>13100</v>
      </c>
      <c r="D54" s="487">
        <v>4588</v>
      </c>
      <c r="E54" s="488">
        <f t="shared" si="11"/>
        <v>102.12191129779724</v>
      </c>
      <c r="F54" s="488">
        <f t="shared" si="11"/>
        <v>102.00109008798567</v>
      </c>
      <c r="G54" s="488">
        <f t="shared" si="11"/>
        <v>108.41209829867675</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103838</v>
      </c>
      <c r="C55" s="487">
        <v>12582</v>
      </c>
      <c r="D55" s="487">
        <v>4606</v>
      </c>
      <c r="E55" s="488">
        <f t="shared" si="11"/>
        <v>102.38616419176083</v>
      </c>
      <c r="F55" s="488">
        <f t="shared" si="11"/>
        <v>97.967764540995091</v>
      </c>
      <c r="G55" s="488">
        <f t="shared" si="11"/>
        <v>108.83742911153118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104430</v>
      </c>
      <c r="C56" s="487">
        <v>12333</v>
      </c>
      <c r="D56" s="487">
        <v>4596</v>
      </c>
      <c r="E56" s="488">
        <f t="shared" si="11"/>
        <v>102.96988700230729</v>
      </c>
      <c r="F56" s="488">
        <f t="shared" si="11"/>
        <v>96.028965195047888</v>
      </c>
      <c r="G56" s="488">
        <f t="shared" si="11"/>
        <v>108.60113421550095</v>
      </c>
      <c r="H56" s="489" t="str">
        <f t="shared" si="14"/>
        <v/>
      </c>
      <c r="I56" s="488" t="str">
        <f t="shared" si="12"/>
        <v/>
      </c>
      <c r="J56" s="488" t="str">
        <f t="shared" si="10"/>
        <v/>
      </c>
      <c r="K56" s="488" t="str">
        <f t="shared" si="10"/>
        <v/>
      </c>
      <c r="L56" s="488" t="e">
        <f t="shared" si="13"/>
        <v>#N/A</v>
      </c>
    </row>
    <row r="57" spans="1:14" ht="15" customHeight="1" x14ac:dyDescent="0.2">
      <c r="A57" s="490">
        <v>42248</v>
      </c>
      <c r="B57" s="487">
        <v>106903</v>
      </c>
      <c r="C57" s="487">
        <v>11862</v>
      </c>
      <c r="D57" s="487">
        <v>4802</v>
      </c>
      <c r="E57" s="488">
        <f t="shared" si="11"/>
        <v>105.4083101619042</v>
      </c>
      <c r="F57" s="488">
        <f t="shared" si="11"/>
        <v>92.361597757533289</v>
      </c>
      <c r="G57" s="488">
        <f t="shared" si="11"/>
        <v>113.468809073724</v>
      </c>
      <c r="H57" s="489">
        <f t="shared" si="14"/>
        <v>42248</v>
      </c>
      <c r="I57" s="488">
        <f t="shared" si="12"/>
        <v>105.4083101619042</v>
      </c>
      <c r="J57" s="488">
        <f t="shared" si="10"/>
        <v>92.361597757533289</v>
      </c>
      <c r="K57" s="488">
        <f t="shared" si="10"/>
        <v>113.468809073724</v>
      </c>
      <c r="L57" s="488" t="e">
        <f t="shared" si="13"/>
        <v>#N/A</v>
      </c>
    </row>
    <row r="58" spans="1:14" ht="15" customHeight="1" x14ac:dyDescent="0.2">
      <c r="A58" s="490" t="s">
        <v>465</v>
      </c>
      <c r="B58" s="487">
        <v>106273</v>
      </c>
      <c r="C58" s="487">
        <v>12063</v>
      </c>
      <c r="D58" s="487">
        <v>4866</v>
      </c>
      <c r="E58" s="488">
        <f t="shared" si="11"/>
        <v>104.78711865743753</v>
      </c>
      <c r="F58" s="488">
        <f t="shared" si="11"/>
        <v>93.926652651249711</v>
      </c>
      <c r="G58" s="488">
        <f t="shared" si="11"/>
        <v>114.98109640831757</v>
      </c>
      <c r="H58" s="489" t="str">
        <f t="shared" si="14"/>
        <v/>
      </c>
      <c r="I58" s="488" t="str">
        <f t="shared" si="12"/>
        <v/>
      </c>
      <c r="J58" s="488" t="str">
        <f t="shared" si="10"/>
        <v/>
      </c>
      <c r="K58" s="488" t="str">
        <f t="shared" si="10"/>
        <v/>
      </c>
      <c r="L58" s="488" t="e">
        <f t="shared" si="13"/>
        <v>#N/A</v>
      </c>
    </row>
    <row r="59" spans="1:14" ht="15" customHeight="1" x14ac:dyDescent="0.2">
      <c r="A59" s="490" t="s">
        <v>466</v>
      </c>
      <c r="B59" s="487">
        <v>105949</v>
      </c>
      <c r="C59" s="487">
        <v>11529</v>
      </c>
      <c r="D59" s="487">
        <v>4613</v>
      </c>
      <c r="E59" s="488">
        <f t="shared" si="11"/>
        <v>104.46764874085468</v>
      </c>
      <c r="F59" s="488">
        <f t="shared" si="11"/>
        <v>89.768745620182202</v>
      </c>
      <c r="G59" s="488">
        <f t="shared" si="11"/>
        <v>109.00283553875236</v>
      </c>
      <c r="H59" s="489" t="str">
        <f t="shared" si="14"/>
        <v/>
      </c>
      <c r="I59" s="488" t="str">
        <f t="shared" si="12"/>
        <v/>
      </c>
      <c r="J59" s="488" t="str">
        <f t="shared" si="10"/>
        <v/>
      </c>
      <c r="K59" s="488" t="str">
        <f t="shared" si="10"/>
        <v/>
      </c>
      <c r="L59" s="488" t="e">
        <f t="shared" si="13"/>
        <v>#N/A</v>
      </c>
    </row>
    <row r="60" spans="1:14" ht="15" customHeight="1" x14ac:dyDescent="0.2">
      <c r="A60" s="490" t="s">
        <v>467</v>
      </c>
      <c r="B60" s="487">
        <v>106744</v>
      </c>
      <c r="C60" s="487">
        <v>11689</v>
      </c>
      <c r="D60" s="487">
        <v>4754</v>
      </c>
      <c r="E60" s="488">
        <f t="shared" si="11"/>
        <v>105.25153325839594</v>
      </c>
      <c r="F60" s="488">
        <f t="shared" si="11"/>
        <v>91.014560460951486</v>
      </c>
      <c r="G60" s="488">
        <f t="shared" si="11"/>
        <v>112.33459357277881</v>
      </c>
      <c r="H60" s="489" t="str">
        <f t="shared" si="14"/>
        <v/>
      </c>
      <c r="I60" s="488" t="str">
        <f t="shared" si="12"/>
        <v/>
      </c>
      <c r="J60" s="488" t="str">
        <f t="shared" si="10"/>
        <v/>
      </c>
      <c r="K60" s="488" t="str">
        <f t="shared" si="10"/>
        <v/>
      </c>
      <c r="L60" s="488" t="e">
        <f t="shared" si="13"/>
        <v>#N/A</v>
      </c>
    </row>
    <row r="61" spans="1:14" ht="15" customHeight="1" x14ac:dyDescent="0.2">
      <c r="A61" s="490">
        <v>42614</v>
      </c>
      <c r="B61" s="487">
        <v>108904</v>
      </c>
      <c r="C61" s="487">
        <v>11469</v>
      </c>
      <c r="D61" s="487">
        <v>4977</v>
      </c>
      <c r="E61" s="488">
        <f t="shared" si="11"/>
        <v>107.38133270228165</v>
      </c>
      <c r="F61" s="488">
        <f t="shared" si="11"/>
        <v>89.301565054893715</v>
      </c>
      <c r="G61" s="488">
        <f t="shared" si="11"/>
        <v>117.60396975425331</v>
      </c>
      <c r="H61" s="489">
        <f t="shared" si="14"/>
        <v>42614</v>
      </c>
      <c r="I61" s="488">
        <f t="shared" si="12"/>
        <v>107.38133270228165</v>
      </c>
      <c r="J61" s="488">
        <f t="shared" si="10"/>
        <v>89.301565054893715</v>
      </c>
      <c r="K61" s="488">
        <f t="shared" si="10"/>
        <v>117.60396975425331</v>
      </c>
      <c r="L61" s="488" t="e">
        <f t="shared" si="13"/>
        <v>#N/A</v>
      </c>
    </row>
    <row r="62" spans="1:14" ht="15" customHeight="1" x14ac:dyDescent="0.2">
      <c r="A62" s="490" t="s">
        <v>468</v>
      </c>
      <c r="B62" s="487">
        <v>109169</v>
      </c>
      <c r="C62" s="487">
        <v>11682</v>
      </c>
      <c r="D62" s="487">
        <v>4898</v>
      </c>
      <c r="E62" s="488">
        <f t="shared" si="11"/>
        <v>107.64262754146208</v>
      </c>
      <c r="F62" s="488">
        <f t="shared" si="11"/>
        <v>90.960056061667842</v>
      </c>
      <c r="G62" s="488">
        <f t="shared" si="11"/>
        <v>115.73724007561437</v>
      </c>
      <c r="H62" s="489" t="str">
        <f t="shared" si="14"/>
        <v/>
      </c>
      <c r="I62" s="488" t="str">
        <f t="shared" si="12"/>
        <v/>
      </c>
      <c r="J62" s="488" t="str">
        <f t="shared" si="10"/>
        <v/>
      </c>
      <c r="K62" s="488" t="str">
        <f t="shared" si="10"/>
        <v/>
      </c>
      <c r="L62" s="488" t="e">
        <f t="shared" si="13"/>
        <v>#N/A</v>
      </c>
    </row>
    <row r="63" spans="1:14" ht="15" customHeight="1" x14ac:dyDescent="0.2">
      <c r="A63" s="490" t="s">
        <v>469</v>
      </c>
      <c r="B63" s="487">
        <v>108915</v>
      </c>
      <c r="C63" s="487">
        <v>10986</v>
      </c>
      <c r="D63" s="487">
        <v>4794</v>
      </c>
      <c r="E63" s="488">
        <f t="shared" si="11"/>
        <v>107.39217890315329</v>
      </c>
      <c r="F63" s="488">
        <f t="shared" si="11"/>
        <v>85.540761504321409</v>
      </c>
      <c r="G63" s="488">
        <f t="shared" si="11"/>
        <v>113.27977315689981</v>
      </c>
      <c r="H63" s="489" t="str">
        <f t="shared" si="14"/>
        <v/>
      </c>
      <c r="I63" s="488" t="str">
        <f t="shared" si="12"/>
        <v/>
      </c>
      <c r="J63" s="488" t="str">
        <f t="shared" si="10"/>
        <v/>
      </c>
      <c r="K63" s="488" t="str">
        <f t="shared" si="10"/>
        <v/>
      </c>
      <c r="L63" s="488" t="e">
        <f t="shared" si="13"/>
        <v>#N/A</v>
      </c>
    </row>
    <row r="64" spans="1:14" ht="15" customHeight="1" x14ac:dyDescent="0.2">
      <c r="A64" s="490" t="s">
        <v>470</v>
      </c>
      <c r="B64" s="487">
        <v>109414</v>
      </c>
      <c r="C64" s="487">
        <v>10900</v>
      </c>
      <c r="D64" s="487">
        <v>4771</v>
      </c>
      <c r="E64" s="488">
        <f t="shared" si="11"/>
        <v>107.88420201542132</v>
      </c>
      <c r="F64" s="488">
        <f t="shared" si="11"/>
        <v>84.871136027407928</v>
      </c>
      <c r="G64" s="488">
        <f t="shared" si="11"/>
        <v>112.73629489603026</v>
      </c>
      <c r="H64" s="489" t="str">
        <f t="shared" si="14"/>
        <v/>
      </c>
      <c r="I64" s="488" t="str">
        <f t="shared" si="12"/>
        <v/>
      </c>
      <c r="J64" s="488" t="str">
        <f t="shared" si="10"/>
        <v/>
      </c>
      <c r="K64" s="488" t="str">
        <f t="shared" si="10"/>
        <v/>
      </c>
      <c r="L64" s="488" t="e">
        <f t="shared" si="13"/>
        <v>#N/A</v>
      </c>
    </row>
    <row r="65" spans="1:12" ht="15" customHeight="1" x14ac:dyDescent="0.2">
      <c r="A65" s="490">
        <v>42979</v>
      </c>
      <c r="B65" s="487">
        <v>110590</v>
      </c>
      <c r="C65" s="487">
        <v>10510</v>
      </c>
      <c r="D65" s="487">
        <v>4922</v>
      </c>
      <c r="E65" s="488">
        <f t="shared" si="11"/>
        <v>109.04375949042577</v>
      </c>
      <c r="F65" s="488">
        <f t="shared" si="11"/>
        <v>81.834462353032777</v>
      </c>
      <c r="G65" s="488">
        <f t="shared" si="11"/>
        <v>116.30434782608697</v>
      </c>
      <c r="H65" s="489">
        <f t="shared" si="14"/>
        <v>42979</v>
      </c>
      <c r="I65" s="488">
        <f t="shared" si="12"/>
        <v>109.04375949042577</v>
      </c>
      <c r="J65" s="488">
        <f t="shared" si="10"/>
        <v>81.834462353032777</v>
      </c>
      <c r="K65" s="488">
        <f t="shared" si="10"/>
        <v>116.30434782608697</v>
      </c>
      <c r="L65" s="488" t="e">
        <f t="shared" si="13"/>
        <v>#N/A</v>
      </c>
    </row>
    <row r="66" spans="1:12" ht="15" customHeight="1" x14ac:dyDescent="0.2">
      <c r="A66" s="490" t="s">
        <v>471</v>
      </c>
      <c r="B66" s="487">
        <v>108780</v>
      </c>
      <c r="C66" s="487">
        <v>10628</v>
      </c>
      <c r="D66" s="487">
        <v>4931</v>
      </c>
      <c r="E66" s="488">
        <f t="shared" si="11"/>
        <v>107.25906643791043</v>
      </c>
      <c r="F66" s="488">
        <f t="shared" si="11"/>
        <v>82.753250798100126</v>
      </c>
      <c r="G66" s="488">
        <f t="shared" si="11"/>
        <v>116.51701323251417</v>
      </c>
      <c r="H66" s="489" t="str">
        <f t="shared" si="14"/>
        <v/>
      </c>
      <c r="I66" s="488" t="str">
        <f t="shared" si="12"/>
        <v/>
      </c>
      <c r="J66" s="488" t="str">
        <f t="shared" si="10"/>
        <v/>
      </c>
      <c r="K66" s="488" t="str">
        <f t="shared" si="10"/>
        <v/>
      </c>
      <c r="L66" s="488" t="e">
        <f t="shared" si="13"/>
        <v>#N/A</v>
      </c>
    </row>
    <row r="67" spans="1:12" ht="15" customHeight="1" x14ac:dyDescent="0.2">
      <c r="A67" s="490" t="s">
        <v>472</v>
      </c>
      <c r="B67" s="487">
        <v>107771</v>
      </c>
      <c r="C67" s="487">
        <v>10223</v>
      </c>
      <c r="D67" s="487">
        <v>4809</v>
      </c>
      <c r="E67" s="488">
        <f t="shared" si="11"/>
        <v>106.26417401250272</v>
      </c>
      <c r="F67" s="488">
        <f t="shared" si="11"/>
        <v>79.59978198240286</v>
      </c>
      <c r="G67" s="488">
        <f t="shared" si="11"/>
        <v>113.63421550094519</v>
      </c>
      <c r="H67" s="489" t="str">
        <f t="shared" si="14"/>
        <v/>
      </c>
      <c r="I67" s="488" t="str">
        <f t="shared" si="12"/>
        <v/>
      </c>
      <c r="J67" s="488" t="str">
        <f t="shared" si="12"/>
        <v/>
      </c>
      <c r="K67" s="488" t="str">
        <f t="shared" si="12"/>
        <v/>
      </c>
      <c r="L67" s="488" t="e">
        <f t="shared" si="13"/>
        <v>#N/A</v>
      </c>
    </row>
    <row r="68" spans="1:12" ht="15" customHeight="1" x14ac:dyDescent="0.2">
      <c r="A68" s="490" t="s">
        <v>473</v>
      </c>
      <c r="B68" s="487">
        <v>108073</v>
      </c>
      <c r="C68" s="487">
        <v>10302</v>
      </c>
      <c r="D68" s="487">
        <v>4831</v>
      </c>
      <c r="E68" s="488">
        <f t="shared" si="11"/>
        <v>106.56195152734229</v>
      </c>
      <c r="F68" s="488">
        <f t="shared" si="11"/>
        <v>80.214903060032711</v>
      </c>
      <c r="G68" s="488">
        <f t="shared" si="11"/>
        <v>114.15406427221173</v>
      </c>
      <c r="H68" s="489" t="str">
        <f t="shared" si="14"/>
        <v/>
      </c>
      <c r="I68" s="488" t="str">
        <f t="shared" si="12"/>
        <v/>
      </c>
      <c r="J68" s="488" t="str">
        <f t="shared" si="12"/>
        <v/>
      </c>
      <c r="K68" s="488" t="str">
        <f t="shared" si="12"/>
        <v/>
      </c>
      <c r="L68" s="488" t="e">
        <f t="shared" si="13"/>
        <v>#N/A</v>
      </c>
    </row>
    <row r="69" spans="1:12" ht="15" customHeight="1" x14ac:dyDescent="0.2">
      <c r="A69" s="490">
        <v>43344</v>
      </c>
      <c r="B69" s="487">
        <v>109529</v>
      </c>
      <c r="C69" s="487">
        <v>9994</v>
      </c>
      <c r="D69" s="487">
        <v>4960</v>
      </c>
      <c r="E69" s="488">
        <f t="shared" si="11"/>
        <v>107.99759411544301</v>
      </c>
      <c r="F69" s="488">
        <f t="shared" si="11"/>
        <v>77.816709491551819</v>
      </c>
      <c r="G69" s="488">
        <f t="shared" si="11"/>
        <v>117.2022684310019</v>
      </c>
      <c r="H69" s="489">
        <f t="shared" si="14"/>
        <v>43344</v>
      </c>
      <c r="I69" s="488">
        <f t="shared" si="12"/>
        <v>107.99759411544301</v>
      </c>
      <c r="J69" s="488">
        <f t="shared" si="12"/>
        <v>77.816709491551819</v>
      </c>
      <c r="K69" s="488">
        <f t="shared" si="12"/>
        <v>117.2022684310019</v>
      </c>
      <c r="L69" s="488" t="e">
        <f t="shared" si="13"/>
        <v>#N/A</v>
      </c>
    </row>
    <row r="70" spans="1:12" ht="15" customHeight="1" x14ac:dyDescent="0.2">
      <c r="A70" s="490" t="s">
        <v>474</v>
      </c>
      <c r="B70" s="487">
        <v>108830</v>
      </c>
      <c r="C70" s="487">
        <v>10367</v>
      </c>
      <c r="D70" s="487">
        <v>4986</v>
      </c>
      <c r="E70" s="488">
        <f t="shared" si="11"/>
        <v>107.30836735096334</v>
      </c>
      <c r="F70" s="488">
        <f t="shared" si="11"/>
        <v>80.721015339095231</v>
      </c>
      <c r="G70" s="488">
        <f t="shared" si="11"/>
        <v>117.81663516068053</v>
      </c>
      <c r="H70" s="489" t="str">
        <f t="shared" si="14"/>
        <v/>
      </c>
      <c r="I70" s="488" t="str">
        <f t="shared" si="12"/>
        <v/>
      </c>
      <c r="J70" s="488" t="str">
        <f t="shared" si="12"/>
        <v/>
      </c>
      <c r="K70" s="488" t="str">
        <f t="shared" si="12"/>
        <v/>
      </c>
      <c r="L70" s="488" t="e">
        <f t="shared" si="13"/>
        <v>#N/A</v>
      </c>
    </row>
    <row r="71" spans="1:12" ht="15" customHeight="1" x14ac:dyDescent="0.2">
      <c r="A71" s="490" t="s">
        <v>475</v>
      </c>
      <c r="B71" s="487">
        <v>108823</v>
      </c>
      <c r="C71" s="487">
        <v>10024</v>
      </c>
      <c r="D71" s="487">
        <v>4922</v>
      </c>
      <c r="E71" s="491">
        <f t="shared" ref="E71:G75" si="15">IF($A$51=37802,IF(COUNTBLANK(B$51:B$70)&gt;0,#N/A,IF(ISBLANK(B71)=FALSE,B71/B$51*100,#N/A)),IF(COUNTBLANK(B$51:B$75)&gt;0,#N/A,B71/B$51*100))</f>
        <v>107.30146522313592</v>
      </c>
      <c r="F71" s="491">
        <f t="shared" si="15"/>
        <v>78.050299774196063</v>
      </c>
      <c r="G71" s="491">
        <f t="shared" si="15"/>
        <v>116.30434782608697</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108960</v>
      </c>
      <c r="C72" s="487">
        <v>10271</v>
      </c>
      <c r="D72" s="487">
        <v>4965</v>
      </c>
      <c r="E72" s="491">
        <f t="shared" si="15"/>
        <v>107.43654972490091</v>
      </c>
      <c r="F72" s="491">
        <f t="shared" si="15"/>
        <v>79.973526434633655</v>
      </c>
      <c r="G72" s="491">
        <f t="shared" si="15"/>
        <v>117.32041587901701</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111544</v>
      </c>
      <c r="C73" s="487">
        <v>9934</v>
      </c>
      <c r="D73" s="487">
        <v>5195</v>
      </c>
      <c r="E73" s="491">
        <f t="shared" si="15"/>
        <v>109.98442091147528</v>
      </c>
      <c r="F73" s="491">
        <f t="shared" si="15"/>
        <v>77.349528926263332</v>
      </c>
      <c r="G73" s="491">
        <f t="shared" si="15"/>
        <v>122.75519848771266</v>
      </c>
      <c r="H73" s="492">
        <f>IF(A$51=37802,IF(ISERROR(L73)=TRUE,IF(ISBLANK(A73)=FALSE,IF(MONTH(A73)=MONTH(MAX(A$51:A$75)),A73,""),""),""),IF(ISERROR(L73)=TRUE,IF(MONTH(A73)=MONTH(MAX(A$51:A$75)),A73,""),""))</f>
        <v>43709</v>
      </c>
      <c r="I73" s="488">
        <f t="shared" si="12"/>
        <v>109.98442091147528</v>
      </c>
      <c r="J73" s="488">
        <f t="shared" si="12"/>
        <v>77.349528926263332</v>
      </c>
      <c r="K73" s="488">
        <f t="shared" si="12"/>
        <v>122.75519848771266</v>
      </c>
      <c r="L73" s="488" t="e">
        <f t="shared" si="13"/>
        <v>#N/A</v>
      </c>
    </row>
    <row r="74" spans="1:12" ht="15" customHeight="1" x14ac:dyDescent="0.2">
      <c r="A74" s="490" t="s">
        <v>477</v>
      </c>
      <c r="B74" s="487">
        <v>111231</v>
      </c>
      <c r="C74" s="487">
        <v>10229</v>
      </c>
      <c r="D74" s="487">
        <v>5326</v>
      </c>
      <c r="E74" s="491">
        <f t="shared" si="15"/>
        <v>109.67579719576406</v>
      </c>
      <c r="F74" s="491">
        <f t="shared" si="15"/>
        <v>79.646500038931705</v>
      </c>
      <c r="G74" s="491">
        <f t="shared" si="15"/>
        <v>125.85066162570888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110751</v>
      </c>
      <c r="C75" s="493">
        <v>9560</v>
      </c>
      <c r="D75" s="493">
        <v>5125</v>
      </c>
      <c r="E75" s="491">
        <f t="shared" si="15"/>
        <v>109.20250843045613</v>
      </c>
      <c r="F75" s="491">
        <f t="shared" si="15"/>
        <v>74.437436735965107</v>
      </c>
      <c r="G75" s="491">
        <f t="shared" si="15"/>
        <v>121.10113421550095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109.98442091147528</v>
      </c>
      <c r="J77" s="488">
        <f>IF(J75&lt;&gt;"",J75,IF(J74&lt;&gt;"",J74,IF(J73&lt;&gt;"",J73,IF(J72&lt;&gt;"",J72,IF(J71&lt;&gt;"",J71,IF(J70&lt;&gt;"",J70,""))))))</f>
        <v>77.349528926263332</v>
      </c>
      <c r="K77" s="488">
        <f>IF(K75&lt;&gt;"",K75,IF(K74&lt;&gt;"",K74,IF(K73&lt;&gt;"",K73,IF(K72&lt;&gt;"",K72,IF(K71&lt;&gt;"",K71,IF(K70&lt;&gt;"",K70,""))))))</f>
        <v>122.75519848771266</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+10,0%</v>
      </c>
      <c r="J79" s="488" t="str">
        <f>"GeB - ausschließlich: "&amp;IF(J77&gt;100,"+","")&amp;TEXT(J77-100,"0,0")&amp;"%"</f>
        <v>GeB - ausschließlich: -22,7%</v>
      </c>
      <c r="K79" s="488" t="str">
        <f>"GeB - im Nebenjob: "&amp;IF(K77&gt;100,"+","")&amp;TEXT(K77-100,"0,0")&amp;"%"</f>
        <v>GeB - im Nebenjob: +22,8%</v>
      </c>
    </row>
    <row r="81" spans="9:9" ht="15" customHeight="1" x14ac:dyDescent="0.2">
      <c r="I81" s="488" t="str">
        <f>IF(ISERROR(HLOOKUP(1,I$78:K$79,2,FALSE)),"",HLOOKUP(1,I$78:K$79,2,FALSE))</f>
        <v>GeB - im Nebenjob: +22,8%</v>
      </c>
    </row>
    <row r="82" spans="9:9" ht="15" customHeight="1" x14ac:dyDescent="0.2">
      <c r="I82" s="488" t="str">
        <f>IF(ISERROR(HLOOKUP(2,I$78:K$79,2,FALSE)),"",HLOOKUP(2,I$78:K$79,2,FALSE))</f>
        <v>SvB: +10,0%</v>
      </c>
    </row>
    <row r="83" spans="9:9" ht="15" customHeight="1" x14ac:dyDescent="0.2">
      <c r="I83" s="488" t="str">
        <f>IF(ISERROR(HLOOKUP(3,I$78:K$79,2,FALSE)),"",HLOOKUP(3,I$78:K$79,2,FALSE))</f>
        <v>GeB - ausschließlich: -22,7%</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110751</v>
      </c>
      <c r="E12" s="114">
        <v>111231</v>
      </c>
      <c r="F12" s="114">
        <v>111544</v>
      </c>
      <c r="G12" s="114">
        <v>108960</v>
      </c>
      <c r="H12" s="114">
        <v>108823</v>
      </c>
      <c r="I12" s="115">
        <v>1928</v>
      </c>
      <c r="J12" s="116">
        <v>1.7716842946803526</v>
      </c>
      <c r="N12" s="117"/>
    </row>
    <row r="13" spans="1:15" s="110" customFormat="1" ht="13.5" customHeight="1" x14ac:dyDescent="0.2">
      <c r="A13" s="118" t="s">
        <v>105</v>
      </c>
      <c r="B13" s="119" t="s">
        <v>106</v>
      </c>
      <c r="C13" s="113">
        <v>48.943124667045893</v>
      </c>
      <c r="D13" s="114">
        <v>54205</v>
      </c>
      <c r="E13" s="114">
        <v>54288</v>
      </c>
      <c r="F13" s="114">
        <v>54648</v>
      </c>
      <c r="G13" s="114">
        <v>53577</v>
      </c>
      <c r="H13" s="114">
        <v>53422</v>
      </c>
      <c r="I13" s="115">
        <v>783</v>
      </c>
      <c r="J13" s="116">
        <v>1.4656882932125341</v>
      </c>
    </row>
    <row r="14" spans="1:15" s="110" customFormat="1" ht="13.5" customHeight="1" x14ac:dyDescent="0.2">
      <c r="A14" s="120"/>
      <c r="B14" s="119" t="s">
        <v>107</v>
      </c>
      <c r="C14" s="113">
        <v>51.056875332954107</v>
      </c>
      <c r="D14" s="114">
        <v>56546</v>
      </c>
      <c r="E14" s="114">
        <v>56943</v>
      </c>
      <c r="F14" s="114">
        <v>56896</v>
      </c>
      <c r="G14" s="114">
        <v>55383</v>
      </c>
      <c r="H14" s="114">
        <v>55401</v>
      </c>
      <c r="I14" s="115">
        <v>1145</v>
      </c>
      <c r="J14" s="116">
        <v>2.0667496976588868</v>
      </c>
    </row>
    <row r="15" spans="1:15" s="110" customFormat="1" ht="13.5" customHeight="1" x14ac:dyDescent="0.2">
      <c r="A15" s="118" t="s">
        <v>105</v>
      </c>
      <c r="B15" s="121" t="s">
        <v>108</v>
      </c>
      <c r="C15" s="113">
        <v>8.9606414389034867</v>
      </c>
      <c r="D15" s="114">
        <v>9924</v>
      </c>
      <c r="E15" s="114">
        <v>10198</v>
      </c>
      <c r="F15" s="114">
        <v>10230</v>
      </c>
      <c r="G15" s="114">
        <v>8993</v>
      </c>
      <c r="H15" s="114">
        <v>9193</v>
      </c>
      <c r="I15" s="115">
        <v>731</v>
      </c>
      <c r="J15" s="116">
        <v>7.9517023822473618</v>
      </c>
    </row>
    <row r="16" spans="1:15" s="110" customFormat="1" ht="13.5" customHeight="1" x14ac:dyDescent="0.2">
      <c r="A16" s="118"/>
      <c r="B16" s="121" t="s">
        <v>109</v>
      </c>
      <c r="C16" s="113">
        <v>68.08335816380891</v>
      </c>
      <c r="D16" s="114">
        <v>75403</v>
      </c>
      <c r="E16" s="114">
        <v>75563</v>
      </c>
      <c r="F16" s="114">
        <v>76027</v>
      </c>
      <c r="G16" s="114">
        <v>75070</v>
      </c>
      <c r="H16" s="114">
        <v>75095</v>
      </c>
      <c r="I16" s="115">
        <v>308</v>
      </c>
      <c r="J16" s="116">
        <v>0.41014714694720023</v>
      </c>
    </row>
    <row r="17" spans="1:10" s="110" customFormat="1" ht="13.5" customHeight="1" x14ac:dyDescent="0.2">
      <c r="A17" s="118"/>
      <c r="B17" s="121" t="s">
        <v>110</v>
      </c>
      <c r="C17" s="113">
        <v>21.894158969219241</v>
      </c>
      <c r="D17" s="114">
        <v>24248</v>
      </c>
      <c r="E17" s="114">
        <v>24274</v>
      </c>
      <c r="F17" s="114">
        <v>24131</v>
      </c>
      <c r="G17" s="114">
        <v>23779</v>
      </c>
      <c r="H17" s="114">
        <v>23469</v>
      </c>
      <c r="I17" s="115">
        <v>779</v>
      </c>
      <c r="J17" s="116">
        <v>3.3192722314542586</v>
      </c>
    </row>
    <row r="18" spans="1:10" s="110" customFormat="1" ht="13.5" customHeight="1" x14ac:dyDescent="0.2">
      <c r="A18" s="120"/>
      <c r="B18" s="121" t="s">
        <v>111</v>
      </c>
      <c r="C18" s="113">
        <v>1.0618414280683697</v>
      </c>
      <c r="D18" s="114">
        <v>1176</v>
      </c>
      <c r="E18" s="114">
        <v>1196</v>
      </c>
      <c r="F18" s="114">
        <v>1156</v>
      </c>
      <c r="G18" s="114">
        <v>1118</v>
      </c>
      <c r="H18" s="114">
        <v>1066</v>
      </c>
      <c r="I18" s="115">
        <v>110</v>
      </c>
      <c r="J18" s="116">
        <v>10.318949343339588</v>
      </c>
    </row>
    <row r="19" spans="1:10" s="110" customFormat="1" ht="13.5" customHeight="1" x14ac:dyDescent="0.2">
      <c r="A19" s="120"/>
      <c r="B19" s="121" t="s">
        <v>112</v>
      </c>
      <c r="C19" s="113">
        <v>0.32685935115710019</v>
      </c>
      <c r="D19" s="114">
        <v>362</v>
      </c>
      <c r="E19" s="114">
        <v>367</v>
      </c>
      <c r="F19" s="114">
        <v>367</v>
      </c>
      <c r="G19" s="114">
        <v>341</v>
      </c>
      <c r="H19" s="114">
        <v>311</v>
      </c>
      <c r="I19" s="115">
        <v>51</v>
      </c>
      <c r="J19" s="116">
        <v>16.39871382636656</v>
      </c>
    </row>
    <row r="20" spans="1:10" s="110" customFormat="1" ht="13.5" customHeight="1" x14ac:dyDescent="0.2">
      <c r="A20" s="118" t="s">
        <v>113</v>
      </c>
      <c r="B20" s="122" t="s">
        <v>114</v>
      </c>
      <c r="C20" s="113">
        <v>70.36685898998654</v>
      </c>
      <c r="D20" s="114">
        <v>77932</v>
      </c>
      <c r="E20" s="114">
        <v>78410</v>
      </c>
      <c r="F20" s="114">
        <v>78962</v>
      </c>
      <c r="G20" s="114">
        <v>77688</v>
      </c>
      <c r="H20" s="114">
        <v>78010</v>
      </c>
      <c r="I20" s="115">
        <v>-78</v>
      </c>
      <c r="J20" s="116">
        <v>-9.9987181130624284E-2</v>
      </c>
    </row>
    <row r="21" spans="1:10" s="110" customFormat="1" ht="13.5" customHeight="1" x14ac:dyDescent="0.2">
      <c r="A21" s="120"/>
      <c r="B21" s="122" t="s">
        <v>115</v>
      </c>
      <c r="C21" s="113">
        <v>29.633141010013453</v>
      </c>
      <c r="D21" s="114">
        <v>32819</v>
      </c>
      <c r="E21" s="114">
        <v>32821</v>
      </c>
      <c r="F21" s="114">
        <v>32582</v>
      </c>
      <c r="G21" s="114">
        <v>31272</v>
      </c>
      <c r="H21" s="114">
        <v>30813</v>
      </c>
      <c r="I21" s="115">
        <v>2006</v>
      </c>
      <c r="J21" s="116">
        <v>6.510239184759679</v>
      </c>
    </row>
    <row r="22" spans="1:10" s="110" customFormat="1" ht="13.5" customHeight="1" x14ac:dyDescent="0.2">
      <c r="A22" s="118" t="s">
        <v>113</v>
      </c>
      <c r="B22" s="122" t="s">
        <v>116</v>
      </c>
      <c r="C22" s="113">
        <v>92.418127150093454</v>
      </c>
      <c r="D22" s="114">
        <v>102354</v>
      </c>
      <c r="E22" s="114">
        <v>102859</v>
      </c>
      <c r="F22" s="114">
        <v>103179</v>
      </c>
      <c r="G22" s="114">
        <v>101241</v>
      </c>
      <c r="H22" s="114">
        <v>101324</v>
      </c>
      <c r="I22" s="115">
        <v>1030</v>
      </c>
      <c r="J22" s="116">
        <v>1.0165409971971102</v>
      </c>
    </row>
    <row r="23" spans="1:10" s="110" customFormat="1" ht="13.5" customHeight="1" x14ac:dyDescent="0.2">
      <c r="A23" s="123"/>
      <c r="B23" s="124" t="s">
        <v>117</v>
      </c>
      <c r="C23" s="125">
        <v>7.5611055430650742</v>
      </c>
      <c r="D23" s="114">
        <v>8374</v>
      </c>
      <c r="E23" s="114">
        <v>8344</v>
      </c>
      <c r="F23" s="114">
        <v>8344</v>
      </c>
      <c r="G23" s="114">
        <v>7691</v>
      </c>
      <c r="H23" s="114">
        <v>7473</v>
      </c>
      <c r="I23" s="115">
        <v>901</v>
      </c>
      <c r="J23" s="116">
        <v>12.056737588652481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14685</v>
      </c>
      <c r="E26" s="114">
        <v>15555</v>
      </c>
      <c r="F26" s="114">
        <v>15129</v>
      </c>
      <c r="G26" s="114">
        <v>15236</v>
      </c>
      <c r="H26" s="140">
        <v>14946</v>
      </c>
      <c r="I26" s="115">
        <v>-261</v>
      </c>
      <c r="J26" s="116">
        <v>-1.7462866318747492</v>
      </c>
    </row>
    <row r="27" spans="1:10" s="110" customFormat="1" ht="13.5" customHeight="1" x14ac:dyDescent="0.2">
      <c r="A27" s="118" t="s">
        <v>105</v>
      </c>
      <c r="B27" s="119" t="s">
        <v>106</v>
      </c>
      <c r="C27" s="113">
        <v>45.03915560095335</v>
      </c>
      <c r="D27" s="115">
        <v>6614</v>
      </c>
      <c r="E27" s="114">
        <v>6921</v>
      </c>
      <c r="F27" s="114">
        <v>6838</v>
      </c>
      <c r="G27" s="114">
        <v>6879</v>
      </c>
      <c r="H27" s="140">
        <v>6757</v>
      </c>
      <c r="I27" s="115">
        <v>-143</v>
      </c>
      <c r="J27" s="116">
        <v>-2.1163238123427557</v>
      </c>
    </row>
    <row r="28" spans="1:10" s="110" customFormat="1" ht="13.5" customHeight="1" x14ac:dyDescent="0.2">
      <c r="A28" s="120"/>
      <c r="B28" s="119" t="s">
        <v>107</v>
      </c>
      <c r="C28" s="113">
        <v>54.96084439904665</v>
      </c>
      <c r="D28" s="115">
        <v>8071</v>
      </c>
      <c r="E28" s="114">
        <v>8634</v>
      </c>
      <c r="F28" s="114">
        <v>8291</v>
      </c>
      <c r="G28" s="114">
        <v>8357</v>
      </c>
      <c r="H28" s="140">
        <v>8189</v>
      </c>
      <c r="I28" s="115">
        <v>-118</v>
      </c>
      <c r="J28" s="116">
        <v>-1.4409573818537063</v>
      </c>
    </row>
    <row r="29" spans="1:10" s="110" customFormat="1" ht="13.5" customHeight="1" x14ac:dyDescent="0.2">
      <c r="A29" s="118" t="s">
        <v>105</v>
      </c>
      <c r="B29" s="121" t="s">
        <v>108</v>
      </c>
      <c r="C29" s="113">
        <v>20.660537963908752</v>
      </c>
      <c r="D29" s="115">
        <v>3034</v>
      </c>
      <c r="E29" s="114">
        <v>3384</v>
      </c>
      <c r="F29" s="114">
        <v>3100</v>
      </c>
      <c r="G29" s="114">
        <v>3271</v>
      </c>
      <c r="H29" s="140">
        <v>3048</v>
      </c>
      <c r="I29" s="115">
        <v>-14</v>
      </c>
      <c r="J29" s="116">
        <v>-0.45931758530183725</v>
      </c>
    </row>
    <row r="30" spans="1:10" s="110" customFormat="1" ht="13.5" customHeight="1" x14ac:dyDescent="0.2">
      <c r="A30" s="118"/>
      <c r="B30" s="121" t="s">
        <v>109</v>
      </c>
      <c r="C30" s="113">
        <v>41.647940074906366</v>
      </c>
      <c r="D30" s="115">
        <v>6116</v>
      </c>
      <c r="E30" s="114">
        <v>6457</v>
      </c>
      <c r="F30" s="114">
        <v>6374</v>
      </c>
      <c r="G30" s="114">
        <v>6351</v>
      </c>
      <c r="H30" s="140">
        <v>6316</v>
      </c>
      <c r="I30" s="115">
        <v>-200</v>
      </c>
      <c r="J30" s="116">
        <v>-3.1665611146295123</v>
      </c>
    </row>
    <row r="31" spans="1:10" s="110" customFormat="1" ht="13.5" customHeight="1" x14ac:dyDescent="0.2">
      <c r="A31" s="118"/>
      <c r="B31" s="121" t="s">
        <v>110</v>
      </c>
      <c r="C31" s="113">
        <v>16.881171263193735</v>
      </c>
      <c r="D31" s="115">
        <v>2479</v>
      </c>
      <c r="E31" s="114">
        <v>2550</v>
      </c>
      <c r="F31" s="114">
        <v>2566</v>
      </c>
      <c r="G31" s="114">
        <v>2604</v>
      </c>
      <c r="H31" s="140">
        <v>2644</v>
      </c>
      <c r="I31" s="115">
        <v>-165</v>
      </c>
      <c r="J31" s="116">
        <v>-6.2405446293494702</v>
      </c>
    </row>
    <row r="32" spans="1:10" s="110" customFormat="1" ht="13.5" customHeight="1" x14ac:dyDescent="0.2">
      <c r="A32" s="120"/>
      <c r="B32" s="121" t="s">
        <v>111</v>
      </c>
      <c r="C32" s="113">
        <v>20.810350697991147</v>
      </c>
      <c r="D32" s="115">
        <v>3056</v>
      </c>
      <c r="E32" s="114">
        <v>3164</v>
      </c>
      <c r="F32" s="114">
        <v>3089</v>
      </c>
      <c r="G32" s="114">
        <v>3010</v>
      </c>
      <c r="H32" s="140">
        <v>2938</v>
      </c>
      <c r="I32" s="115">
        <v>118</v>
      </c>
      <c r="J32" s="116">
        <v>4.0163376446562289</v>
      </c>
    </row>
    <row r="33" spans="1:10" s="110" customFormat="1" ht="13.5" customHeight="1" x14ac:dyDescent="0.2">
      <c r="A33" s="120"/>
      <c r="B33" s="121" t="s">
        <v>112</v>
      </c>
      <c r="C33" s="113">
        <v>2.254000680966973</v>
      </c>
      <c r="D33" s="115">
        <v>331</v>
      </c>
      <c r="E33" s="114">
        <v>353</v>
      </c>
      <c r="F33" s="114">
        <v>370</v>
      </c>
      <c r="G33" s="114">
        <v>318</v>
      </c>
      <c r="H33" s="140">
        <v>312</v>
      </c>
      <c r="I33" s="115">
        <v>19</v>
      </c>
      <c r="J33" s="116">
        <v>6.0897435897435894</v>
      </c>
    </row>
    <row r="34" spans="1:10" s="110" customFormat="1" ht="13.5" customHeight="1" x14ac:dyDescent="0.2">
      <c r="A34" s="118" t="s">
        <v>113</v>
      </c>
      <c r="B34" s="122" t="s">
        <v>116</v>
      </c>
      <c r="C34" s="113">
        <v>92.393598910452837</v>
      </c>
      <c r="D34" s="115">
        <v>13568</v>
      </c>
      <c r="E34" s="114">
        <v>14363</v>
      </c>
      <c r="F34" s="114">
        <v>14009</v>
      </c>
      <c r="G34" s="114">
        <v>14113</v>
      </c>
      <c r="H34" s="140">
        <v>13853</v>
      </c>
      <c r="I34" s="115">
        <v>-285</v>
      </c>
      <c r="J34" s="116">
        <v>-2.0573161048148414</v>
      </c>
    </row>
    <row r="35" spans="1:10" s="110" customFormat="1" ht="13.5" customHeight="1" x14ac:dyDescent="0.2">
      <c r="A35" s="118"/>
      <c r="B35" s="119" t="s">
        <v>117</v>
      </c>
      <c r="C35" s="113">
        <v>7.5110657133129042</v>
      </c>
      <c r="D35" s="115">
        <v>1103</v>
      </c>
      <c r="E35" s="114">
        <v>1178</v>
      </c>
      <c r="F35" s="114">
        <v>1106</v>
      </c>
      <c r="G35" s="114">
        <v>1105</v>
      </c>
      <c r="H35" s="140">
        <v>1083</v>
      </c>
      <c r="I35" s="115">
        <v>20</v>
      </c>
      <c r="J35" s="116">
        <v>1.8467220683287164</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9560</v>
      </c>
      <c r="E37" s="114">
        <v>10229</v>
      </c>
      <c r="F37" s="114">
        <v>9934</v>
      </c>
      <c r="G37" s="114">
        <v>10271</v>
      </c>
      <c r="H37" s="140">
        <v>10024</v>
      </c>
      <c r="I37" s="115">
        <v>-464</v>
      </c>
      <c r="J37" s="116">
        <v>-4.6288906624102157</v>
      </c>
    </row>
    <row r="38" spans="1:10" s="110" customFormat="1" ht="13.5" customHeight="1" x14ac:dyDescent="0.2">
      <c r="A38" s="118" t="s">
        <v>105</v>
      </c>
      <c r="B38" s="119" t="s">
        <v>106</v>
      </c>
      <c r="C38" s="113">
        <v>46.014644351464433</v>
      </c>
      <c r="D38" s="115">
        <v>4399</v>
      </c>
      <c r="E38" s="114">
        <v>4592</v>
      </c>
      <c r="F38" s="114">
        <v>4534</v>
      </c>
      <c r="G38" s="114">
        <v>4708</v>
      </c>
      <c r="H38" s="140">
        <v>4605</v>
      </c>
      <c r="I38" s="115">
        <v>-206</v>
      </c>
      <c r="J38" s="116">
        <v>-4.4733984799131381</v>
      </c>
    </row>
    <row r="39" spans="1:10" s="110" customFormat="1" ht="13.5" customHeight="1" x14ac:dyDescent="0.2">
      <c r="A39" s="120"/>
      <c r="B39" s="119" t="s">
        <v>107</v>
      </c>
      <c r="C39" s="113">
        <v>53.985355648535567</v>
      </c>
      <c r="D39" s="115">
        <v>5161</v>
      </c>
      <c r="E39" s="114">
        <v>5637</v>
      </c>
      <c r="F39" s="114">
        <v>5400</v>
      </c>
      <c r="G39" s="114">
        <v>5563</v>
      </c>
      <c r="H39" s="140">
        <v>5419</v>
      </c>
      <c r="I39" s="115">
        <v>-258</v>
      </c>
      <c r="J39" s="116">
        <v>-4.7610260195608047</v>
      </c>
    </row>
    <row r="40" spans="1:10" s="110" customFormat="1" ht="13.5" customHeight="1" x14ac:dyDescent="0.2">
      <c r="A40" s="118" t="s">
        <v>105</v>
      </c>
      <c r="B40" s="121" t="s">
        <v>108</v>
      </c>
      <c r="C40" s="113">
        <v>26.15062761506276</v>
      </c>
      <c r="D40" s="115">
        <v>2500</v>
      </c>
      <c r="E40" s="114">
        <v>2802</v>
      </c>
      <c r="F40" s="114">
        <v>2547</v>
      </c>
      <c r="G40" s="114">
        <v>2777</v>
      </c>
      <c r="H40" s="140">
        <v>2546</v>
      </c>
      <c r="I40" s="115">
        <v>-46</v>
      </c>
      <c r="J40" s="116">
        <v>-1.8067556952081696</v>
      </c>
    </row>
    <row r="41" spans="1:10" s="110" customFormat="1" ht="13.5" customHeight="1" x14ac:dyDescent="0.2">
      <c r="A41" s="118"/>
      <c r="B41" s="121" t="s">
        <v>109</v>
      </c>
      <c r="C41" s="113">
        <v>25.763598326359833</v>
      </c>
      <c r="D41" s="115">
        <v>2463</v>
      </c>
      <c r="E41" s="114">
        <v>2667</v>
      </c>
      <c r="F41" s="114">
        <v>2641</v>
      </c>
      <c r="G41" s="114">
        <v>2765</v>
      </c>
      <c r="H41" s="140">
        <v>2755</v>
      </c>
      <c r="I41" s="115">
        <v>-292</v>
      </c>
      <c r="J41" s="116">
        <v>-10.5989110707804</v>
      </c>
    </row>
    <row r="42" spans="1:10" s="110" customFormat="1" ht="13.5" customHeight="1" x14ac:dyDescent="0.2">
      <c r="A42" s="118"/>
      <c r="B42" s="121" t="s">
        <v>110</v>
      </c>
      <c r="C42" s="113">
        <v>16.872384937238493</v>
      </c>
      <c r="D42" s="115">
        <v>1613</v>
      </c>
      <c r="E42" s="114">
        <v>1683</v>
      </c>
      <c r="F42" s="114">
        <v>1731</v>
      </c>
      <c r="G42" s="114">
        <v>1781</v>
      </c>
      <c r="H42" s="140">
        <v>1848</v>
      </c>
      <c r="I42" s="115">
        <v>-235</v>
      </c>
      <c r="J42" s="116">
        <v>-12.716450216450216</v>
      </c>
    </row>
    <row r="43" spans="1:10" s="110" customFormat="1" ht="13.5" customHeight="1" x14ac:dyDescent="0.2">
      <c r="A43" s="120"/>
      <c r="B43" s="121" t="s">
        <v>111</v>
      </c>
      <c r="C43" s="113">
        <v>31.213389121338913</v>
      </c>
      <c r="D43" s="115">
        <v>2984</v>
      </c>
      <c r="E43" s="114">
        <v>3077</v>
      </c>
      <c r="F43" s="114">
        <v>3015</v>
      </c>
      <c r="G43" s="114">
        <v>2948</v>
      </c>
      <c r="H43" s="140">
        <v>2875</v>
      </c>
      <c r="I43" s="115">
        <v>109</v>
      </c>
      <c r="J43" s="116">
        <v>3.7913043478260868</v>
      </c>
    </row>
    <row r="44" spans="1:10" s="110" customFormat="1" ht="13.5" customHeight="1" x14ac:dyDescent="0.2">
      <c r="A44" s="120"/>
      <c r="B44" s="121" t="s">
        <v>112</v>
      </c>
      <c r="C44" s="113">
        <v>3.3472803347280333</v>
      </c>
      <c r="D44" s="115">
        <v>320</v>
      </c>
      <c r="E44" s="114">
        <v>341</v>
      </c>
      <c r="F44" s="114">
        <v>361</v>
      </c>
      <c r="G44" s="114">
        <v>306</v>
      </c>
      <c r="H44" s="140">
        <v>292</v>
      </c>
      <c r="I44" s="115">
        <v>28</v>
      </c>
      <c r="J44" s="116">
        <v>9.5890410958904102</v>
      </c>
    </row>
    <row r="45" spans="1:10" s="110" customFormat="1" ht="13.5" customHeight="1" x14ac:dyDescent="0.2">
      <c r="A45" s="118" t="s">
        <v>113</v>
      </c>
      <c r="B45" s="122" t="s">
        <v>116</v>
      </c>
      <c r="C45" s="113">
        <v>92.5</v>
      </c>
      <c r="D45" s="115">
        <v>8843</v>
      </c>
      <c r="E45" s="114">
        <v>9443</v>
      </c>
      <c r="F45" s="114">
        <v>9183</v>
      </c>
      <c r="G45" s="114">
        <v>9458</v>
      </c>
      <c r="H45" s="140">
        <v>9245</v>
      </c>
      <c r="I45" s="115">
        <v>-402</v>
      </c>
      <c r="J45" s="116">
        <v>-4.348296376419686</v>
      </c>
    </row>
    <row r="46" spans="1:10" s="110" customFormat="1" ht="13.5" customHeight="1" x14ac:dyDescent="0.2">
      <c r="A46" s="118"/>
      <c r="B46" s="119" t="s">
        <v>117</v>
      </c>
      <c r="C46" s="113">
        <v>7.3535564853556483</v>
      </c>
      <c r="D46" s="115">
        <v>703</v>
      </c>
      <c r="E46" s="114">
        <v>772</v>
      </c>
      <c r="F46" s="114">
        <v>737</v>
      </c>
      <c r="G46" s="114">
        <v>796</v>
      </c>
      <c r="H46" s="140">
        <v>769</v>
      </c>
      <c r="I46" s="115">
        <v>-66</v>
      </c>
      <c r="J46" s="116">
        <v>-8.5825747724317303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5125</v>
      </c>
      <c r="E48" s="114">
        <v>5326</v>
      </c>
      <c r="F48" s="114">
        <v>5195</v>
      </c>
      <c r="G48" s="114">
        <v>4965</v>
      </c>
      <c r="H48" s="140">
        <v>4922</v>
      </c>
      <c r="I48" s="115">
        <v>203</v>
      </c>
      <c r="J48" s="116">
        <v>4.1243396993092238</v>
      </c>
    </row>
    <row r="49" spans="1:12" s="110" customFormat="1" ht="13.5" customHeight="1" x14ac:dyDescent="0.2">
      <c r="A49" s="118" t="s">
        <v>105</v>
      </c>
      <c r="B49" s="119" t="s">
        <v>106</v>
      </c>
      <c r="C49" s="113">
        <v>43.219512195121951</v>
      </c>
      <c r="D49" s="115">
        <v>2215</v>
      </c>
      <c r="E49" s="114">
        <v>2329</v>
      </c>
      <c r="F49" s="114">
        <v>2304</v>
      </c>
      <c r="G49" s="114">
        <v>2171</v>
      </c>
      <c r="H49" s="140">
        <v>2152</v>
      </c>
      <c r="I49" s="115">
        <v>63</v>
      </c>
      <c r="J49" s="116">
        <v>2.9275092936802976</v>
      </c>
    </row>
    <row r="50" spans="1:12" s="110" customFormat="1" ht="13.5" customHeight="1" x14ac:dyDescent="0.2">
      <c r="A50" s="120"/>
      <c r="B50" s="119" t="s">
        <v>107</v>
      </c>
      <c r="C50" s="113">
        <v>56.780487804878049</v>
      </c>
      <c r="D50" s="115">
        <v>2910</v>
      </c>
      <c r="E50" s="114">
        <v>2997</v>
      </c>
      <c r="F50" s="114">
        <v>2891</v>
      </c>
      <c r="G50" s="114">
        <v>2794</v>
      </c>
      <c r="H50" s="140">
        <v>2770</v>
      </c>
      <c r="I50" s="115">
        <v>140</v>
      </c>
      <c r="J50" s="116">
        <v>5.0541516245487363</v>
      </c>
    </row>
    <row r="51" spans="1:12" s="110" customFormat="1" ht="13.5" customHeight="1" x14ac:dyDescent="0.2">
      <c r="A51" s="118" t="s">
        <v>105</v>
      </c>
      <c r="B51" s="121" t="s">
        <v>108</v>
      </c>
      <c r="C51" s="113">
        <v>10.419512195121952</v>
      </c>
      <c r="D51" s="115">
        <v>534</v>
      </c>
      <c r="E51" s="114">
        <v>582</v>
      </c>
      <c r="F51" s="114">
        <v>553</v>
      </c>
      <c r="G51" s="114">
        <v>494</v>
      </c>
      <c r="H51" s="140">
        <v>502</v>
      </c>
      <c r="I51" s="115">
        <v>32</v>
      </c>
      <c r="J51" s="116">
        <v>6.3745019920318722</v>
      </c>
    </row>
    <row r="52" spans="1:12" s="110" customFormat="1" ht="13.5" customHeight="1" x14ac:dyDescent="0.2">
      <c r="A52" s="118"/>
      <c r="B52" s="121" t="s">
        <v>109</v>
      </c>
      <c r="C52" s="113">
        <v>71.278048780487808</v>
      </c>
      <c r="D52" s="115">
        <v>3653</v>
      </c>
      <c r="E52" s="114">
        <v>3790</v>
      </c>
      <c r="F52" s="114">
        <v>3733</v>
      </c>
      <c r="G52" s="114">
        <v>3586</v>
      </c>
      <c r="H52" s="140">
        <v>3561</v>
      </c>
      <c r="I52" s="115">
        <v>92</v>
      </c>
      <c r="J52" s="116">
        <v>2.5835439483291212</v>
      </c>
    </row>
    <row r="53" spans="1:12" s="110" customFormat="1" ht="13.5" customHeight="1" x14ac:dyDescent="0.2">
      <c r="A53" s="118"/>
      <c r="B53" s="121" t="s">
        <v>110</v>
      </c>
      <c r="C53" s="113">
        <v>16.897560975609757</v>
      </c>
      <c r="D53" s="115">
        <v>866</v>
      </c>
      <c r="E53" s="114">
        <v>867</v>
      </c>
      <c r="F53" s="114">
        <v>835</v>
      </c>
      <c r="G53" s="114">
        <v>823</v>
      </c>
      <c r="H53" s="140">
        <v>796</v>
      </c>
      <c r="I53" s="115">
        <v>70</v>
      </c>
      <c r="J53" s="116">
        <v>8.7939698492462313</v>
      </c>
    </row>
    <row r="54" spans="1:12" s="110" customFormat="1" ht="13.5" customHeight="1" x14ac:dyDescent="0.2">
      <c r="A54" s="120"/>
      <c r="B54" s="121" t="s">
        <v>111</v>
      </c>
      <c r="C54" s="113">
        <v>1.4048780487804877</v>
      </c>
      <c r="D54" s="115">
        <v>72</v>
      </c>
      <c r="E54" s="114">
        <v>87</v>
      </c>
      <c r="F54" s="114">
        <v>74</v>
      </c>
      <c r="G54" s="114">
        <v>62</v>
      </c>
      <c r="H54" s="140">
        <v>63</v>
      </c>
      <c r="I54" s="115">
        <v>9</v>
      </c>
      <c r="J54" s="116">
        <v>14.285714285714286</v>
      </c>
    </row>
    <row r="55" spans="1:12" s="110" customFormat="1" ht="13.5" customHeight="1" x14ac:dyDescent="0.2">
      <c r="A55" s="120"/>
      <c r="B55" s="121" t="s">
        <v>112</v>
      </c>
      <c r="C55" s="113">
        <v>0.21463414634146341</v>
      </c>
      <c r="D55" s="115">
        <v>11</v>
      </c>
      <c r="E55" s="114">
        <v>12</v>
      </c>
      <c r="F55" s="114">
        <v>9</v>
      </c>
      <c r="G55" s="114">
        <v>12</v>
      </c>
      <c r="H55" s="140">
        <v>20</v>
      </c>
      <c r="I55" s="115">
        <v>-9</v>
      </c>
      <c r="J55" s="116">
        <v>-45</v>
      </c>
    </row>
    <row r="56" spans="1:12" s="110" customFormat="1" ht="13.5" customHeight="1" x14ac:dyDescent="0.2">
      <c r="A56" s="118" t="s">
        <v>113</v>
      </c>
      <c r="B56" s="122" t="s">
        <v>116</v>
      </c>
      <c r="C56" s="113">
        <v>92.195121951219505</v>
      </c>
      <c r="D56" s="115">
        <v>4725</v>
      </c>
      <c r="E56" s="114">
        <v>4920</v>
      </c>
      <c r="F56" s="114">
        <v>4826</v>
      </c>
      <c r="G56" s="114">
        <v>4655</v>
      </c>
      <c r="H56" s="140">
        <v>4608</v>
      </c>
      <c r="I56" s="115">
        <v>117</v>
      </c>
      <c r="J56" s="116">
        <v>2.5390625</v>
      </c>
    </row>
    <row r="57" spans="1:12" s="110" customFormat="1" ht="13.5" customHeight="1" x14ac:dyDescent="0.2">
      <c r="A57" s="142"/>
      <c r="B57" s="124" t="s">
        <v>117</v>
      </c>
      <c r="C57" s="125">
        <v>7.8048780487804876</v>
      </c>
      <c r="D57" s="143">
        <v>400</v>
      </c>
      <c r="E57" s="144">
        <v>406</v>
      </c>
      <c r="F57" s="144">
        <v>369</v>
      </c>
      <c r="G57" s="144">
        <v>309</v>
      </c>
      <c r="H57" s="145">
        <v>314</v>
      </c>
      <c r="I57" s="143">
        <v>86</v>
      </c>
      <c r="J57" s="146">
        <v>27.388535031847134</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110751</v>
      </c>
      <c r="E12" s="236">
        <v>111231</v>
      </c>
      <c r="F12" s="114">
        <v>111544</v>
      </c>
      <c r="G12" s="114">
        <v>108960</v>
      </c>
      <c r="H12" s="140">
        <v>108823</v>
      </c>
      <c r="I12" s="115">
        <v>1928</v>
      </c>
      <c r="J12" s="116">
        <v>1.7716842946803526</v>
      </c>
    </row>
    <row r="13" spans="1:15" s="110" customFormat="1" ht="12" customHeight="1" x14ac:dyDescent="0.2">
      <c r="A13" s="118" t="s">
        <v>105</v>
      </c>
      <c r="B13" s="119" t="s">
        <v>106</v>
      </c>
      <c r="C13" s="113">
        <v>48.943124667045893</v>
      </c>
      <c r="D13" s="115">
        <v>54205</v>
      </c>
      <c r="E13" s="114">
        <v>54288</v>
      </c>
      <c r="F13" s="114">
        <v>54648</v>
      </c>
      <c r="G13" s="114">
        <v>53577</v>
      </c>
      <c r="H13" s="140">
        <v>53422</v>
      </c>
      <c r="I13" s="115">
        <v>783</v>
      </c>
      <c r="J13" s="116">
        <v>1.4656882932125341</v>
      </c>
    </row>
    <row r="14" spans="1:15" s="110" customFormat="1" ht="12" customHeight="1" x14ac:dyDescent="0.2">
      <c r="A14" s="118"/>
      <c r="B14" s="119" t="s">
        <v>107</v>
      </c>
      <c r="C14" s="113">
        <v>51.056875332954107</v>
      </c>
      <c r="D14" s="115">
        <v>56546</v>
      </c>
      <c r="E14" s="114">
        <v>56943</v>
      </c>
      <c r="F14" s="114">
        <v>56896</v>
      </c>
      <c r="G14" s="114">
        <v>55383</v>
      </c>
      <c r="H14" s="140">
        <v>55401</v>
      </c>
      <c r="I14" s="115">
        <v>1145</v>
      </c>
      <c r="J14" s="116">
        <v>2.0667496976588868</v>
      </c>
    </row>
    <row r="15" spans="1:15" s="110" customFormat="1" ht="12" customHeight="1" x14ac:dyDescent="0.2">
      <c r="A15" s="118" t="s">
        <v>105</v>
      </c>
      <c r="B15" s="121" t="s">
        <v>108</v>
      </c>
      <c r="C15" s="113">
        <v>8.9606414389034867</v>
      </c>
      <c r="D15" s="115">
        <v>9924</v>
      </c>
      <c r="E15" s="114">
        <v>10198</v>
      </c>
      <c r="F15" s="114">
        <v>10230</v>
      </c>
      <c r="G15" s="114">
        <v>8993</v>
      </c>
      <c r="H15" s="140">
        <v>9193</v>
      </c>
      <c r="I15" s="115">
        <v>731</v>
      </c>
      <c r="J15" s="116">
        <v>7.9517023822473618</v>
      </c>
    </row>
    <row r="16" spans="1:15" s="110" customFormat="1" ht="12" customHeight="1" x14ac:dyDescent="0.2">
      <c r="A16" s="118"/>
      <c r="B16" s="121" t="s">
        <v>109</v>
      </c>
      <c r="C16" s="113">
        <v>68.08335816380891</v>
      </c>
      <c r="D16" s="115">
        <v>75403</v>
      </c>
      <c r="E16" s="114">
        <v>75563</v>
      </c>
      <c r="F16" s="114">
        <v>76027</v>
      </c>
      <c r="G16" s="114">
        <v>75070</v>
      </c>
      <c r="H16" s="140">
        <v>75095</v>
      </c>
      <c r="I16" s="115">
        <v>308</v>
      </c>
      <c r="J16" s="116">
        <v>0.41014714694720023</v>
      </c>
    </row>
    <row r="17" spans="1:10" s="110" customFormat="1" ht="12" customHeight="1" x14ac:dyDescent="0.2">
      <c r="A17" s="118"/>
      <c r="B17" s="121" t="s">
        <v>110</v>
      </c>
      <c r="C17" s="113">
        <v>21.894158969219241</v>
      </c>
      <c r="D17" s="115">
        <v>24248</v>
      </c>
      <c r="E17" s="114">
        <v>24274</v>
      </c>
      <c r="F17" s="114">
        <v>24131</v>
      </c>
      <c r="G17" s="114">
        <v>23779</v>
      </c>
      <c r="H17" s="140">
        <v>23469</v>
      </c>
      <c r="I17" s="115">
        <v>779</v>
      </c>
      <c r="J17" s="116">
        <v>3.3192722314542586</v>
      </c>
    </row>
    <row r="18" spans="1:10" s="110" customFormat="1" ht="12" customHeight="1" x14ac:dyDescent="0.2">
      <c r="A18" s="120"/>
      <c r="B18" s="121" t="s">
        <v>111</v>
      </c>
      <c r="C18" s="113">
        <v>1.0618414280683697</v>
      </c>
      <c r="D18" s="115">
        <v>1176</v>
      </c>
      <c r="E18" s="114">
        <v>1196</v>
      </c>
      <c r="F18" s="114">
        <v>1156</v>
      </c>
      <c r="G18" s="114">
        <v>1118</v>
      </c>
      <c r="H18" s="140">
        <v>1066</v>
      </c>
      <c r="I18" s="115">
        <v>110</v>
      </c>
      <c r="J18" s="116">
        <v>10.318949343339588</v>
      </c>
    </row>
    <row r="19" spans="1:10" s="110" customFormat="1" ht="12" customHeight="1" x14ac:dyDescent="0.2">
      <c r="A19" s="120"/>
      <c r="B19" s="121" t="s">
        <v>112</v>
      </c>
      <c r="C19" s="113">
        <v>0.32685935115710019</v>
      </c>
      <c r="D19" s="115">
        <v>362</v>
      </c>
      <c r="E19" s="114">
        <v>367</v>
      </c>
      <c r="F19" s="114">
        <v>367</v>
      </c>
      <c r="G19" s="114">
        <v>341</v>
      </c>
      <c r="H19" s="140">
        <v>311</v>
      </c>
      <c r="I19" s="115">
        <v>51</v>
      </c>
      <c r="J19" s="116">
        <v>16.39871382636656</v>
      </c>
    </row>
    <row r="20" spans="1:10" s="110" customFormat="1" ht="12" customHeight="1" x14ac:dyDescent="0.2">
      <c r="A20" s="118" t="s">
        <v>113</v>
      </c>
      <c r="B20" s="119" t="s">
        <v>181</v>
      </c>
      <c r="C20" s="113">
        <v>70.36685898998654</v>
      </c>
      <c r="D20" s="115">
        <v>77932</v>
      </c>
      <c r="E20" s="114">
        <v>78410</v>
      </c>
      <c r="F20" s="114">
        <v>78962</v>
      </c>
      <c r="G20" s="114">
        <v>77688</v>
      </c>
      <c r="H20" s="140">
        <v>78010</v>
      </c>
      <c r="I20" s="115">
        <v>-78</v>
      </c>
      <c r="J20" s="116">
        <v>-9.9987181130624284E-2</v>
      </c>
    </row>
    <row r="21" spans="1:10" s="110" customFormat="1" ht="12" customHeight="1" x14ac:dyDescent="0.2">
      <c r="A21" s="118"/>
      <c r="B21" s="119" t="s">
        <v>182</v>
      </c>
      <c r="C21" s="113">
        <v>29.633141010013453</v>
      </c>
      <c r="D21" s="115">
        <v>32819</v>
      </c>
      <c r="E21" s="114">
        <v>32821</v>
      </c>
      <c r="F21" s="114">
        <v>32582</v>
      </c>
      <c r="G21" s="114">
        <v>31272</v>
      </c>
      <c r="H21" s="140">
        <v>30813</v>
      </c>
      <c r="I21" s="115">
        <v>2006</v>
      </c>
      <c r="J21" s="116">
        <v>6.510239184759679</v>
      </c>
    </row>
    <row r="22" spans="1:10" s="110" customFormat="1" ht="12" customHeight="1" x14ac:dyDescent="0.2">
      <c r="A22" s="118" t="s">
        <v>113</v>
      </c>
      <c r="B22" s="119" t="s">
        <v>116</v>
      </c>
      <c r="C22" s="113">
        <v>92.418127150093454</v>
      </c>
      <c r="D22" s="115">
        <v>102354</v>
      </c>
      <c r="E22" s="114">
        <v>102859</v>
      </c>
      <c r="F22" s="114">
        <v>103179</v>
      </c>
      <c r="G22" s="114">
        <v>101241</v>
      </c>
      <c r="H22" s="140">
        <v>101324</v>
      </c>
      <c r="I22" s="115">
        <v>1030</v>
      </c>
      <c r="J22" s="116">
        <v>1.0165409971971102</v>
      </c>
    </row>
    <row r="23" spans="1:10" s="110" customFormat="1" ht="12" customHeight="1" x14ac:dyDescent="0.2">
      <c r="A23" s="118"/>
      <c r="B23" s="119" t="s">
        <v>117</v>
      </c>
      <c r="C23" s="113">
        <v>7.5611055430650742</v>
      </c>
      <c r="D23" s="115">
        <v>8374</v>
      </c>
      <c r="E23" s="114">
        <v>8344</v>
      </c>
      <c r="F23" s="114">
        <v>8344</v>
      </c>
      <c r="G23" s="114">
        <v>7691</v>
      </c>
      <c r="H23" s="140">
        <v>7473</v>
      </c>
      <c r="I23" s="115">
        <v>901</v>
      </c>
      <c r="J23" s="116">
        <v>12.056737588652481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799606</v>
      </c>
      <c r="E25" s="236">
        <v>804186</v>
      </c>
      <c r="F25" s="236">
        <v>813199</v>
      </c>
      <c r="G25" s="236">
        <v>804770</v>
      </c>
      <c r="H25" s="241">
        <v>803424</v>
      </c>
      <c r="I25" s="235">
        <v>-3818</v>
      </c>
      <c r="J25" s="116">
        <v>-0.4752160751981519</v>
      </c>
    </row>
    <row r="26" spans="1:10" s="110" customFormat="1" ht="12" customHeight="1" x14ac:dyDescent="0.2">
      <c r="A26" s="118" t="s">
        <v>105</v>
      </c>
      <c r="B26" s="119" t="s">
        <v>106</v>
      </c>
      <c r="C26" s="113">
        <v>51.70709074219053</v>
      </c>
      <c r="D26" s="115">
        <v>413453</v>
      </c>
      <c r="E26" s="114">
        <v>415120</v>
      </c>
      <c r="F26" s="114">
        <v>421909</v>
      </c>
      <c r="G26" s="114">
        <v>416836</v>
      </c>
      <c r="H26" s="140">
        <v>414841</v>
      </c>
      <c r="I26" s="115">
        <v>-1388</v>
      </c>
      <c r="J26" s="116">
        <v>-0.33458602211449689</v>
      </c>
    </row>
    <row r="27" spans="1:10" s="110" customFormat="1" ht="12" customHeight="1" x14ac:dyDescent="0.2">
      <c r="A27" s="118"/>
      <c r="B27" s="119" t="s">
        <v>107</v>
      </c>
      <c r="C27" s="113">
        <v>48.29290925780947</v>
      </c>
      <c r="D27" s="115">
        <v>386153</v>
      </c>
      <c r="E27" s="114">
        <v>389066</v>
      </c>
      <c r="F27" s="114">
        <v>391290</v>
      </c>
      <c r="G27" s="114">
        <v>387934</v>
      </c>
      <c r="H27" s="140">
        <v>388583</v>
      </c>
      <c r="I27" s="115">
        <v>-2430</v>
      </c>
      <c r="J27" s="116">
        <v>-0.62534902453272534</v>
      </c>
    </row>
    <row r="28" spans="1:10" s="110" customFormat="1" ht="12" customHeight="1" x14ac:dyDescent="0.2">
      <c r="A28" s="118" t="s">
        <v>105</v>
      </c>
      <c r="B28" s="121" t="s">
        <v>108</v>
      </c>
      <c r="C28" s="113">
        <v>8.3681212997401229</v>
      </c>
      <c r="D28" s="115">
        <v>66912</v>
      </c>
      <c r="E28" s="114">
        <v>68470</v>
      </c>
      <c r="F28" s="114">
        <v>70212</v>
      </c>
      <c r="G28" s="114">
        <v>62374</v>
      </c>
      <c r="H28" s="140">
        <v>63598</v>
      </c>
      <c r="I28" s="115">
        <v>3314</v>
      </c>
      <c r="J28" s="116">
        <v>5.2108556872857639</v>
      </c>
    </row>
    <row r="29" spans="1:10" s="110" customFormat="1" ht="12" customHeight="1" x14ac:dyDescent="0.2">
      <c r="A29" s="118"/>
      <c r="B29" s="121" t="s">
        <v>109</v>
      </c>
      <c r="C29" s="113">
        <v>66.830914225255938</v>
      </c>
      <c r="D29" s="115">
        <v>534384</v>
      </c>
      <c r="E29" s="114">
        <v>536850</v>
      </c>
      <c r="F29" s="114">
        <v>543971</v>
      </c>
      <c r="G29" s="114">
        <v>545125</v>
      </c>
      <c r="H29" s="140">
        <v>545530</v>
      </c>
      <c r="I29" s="115">
        <v>-11146</v>
      </c>
      <c r="J29" s="116">
        <v>-2.0431506974868476</v>
      </c>
    </row>
    <row r="30" spans="1:10" s="110" customFormat="1" ht="12" customHeight="1" x14ac:dyDescent="0.2">
      <c r="A30" s="118"/>
      <c r="B30" s="121" t="s">
        <v>110</v>
      </c>
      <c r="C30" s="113">
        <v>23.861501789631394</v>
      </c>
      <c r="D30" s="115">
        <v>190798</v>
      </c>
      <c r="E30" s="114">
        <v>191182</v>
      </c>
      <c r="F30" s="114">
        <v>191625</v>
      </c>
      <c r="G30" s="114">
        <v>190070</v>
      </c>
      <c r="H30" s="140">
        <v>187471</v>
      </c>
      <c r="I30" s="115">
        <v>3327</v>
      </c>
      <c r="J30" s="116">
        <v>1.7746744829867021</v>
      </c>
    </row>
    <row r="31" spans="1:10" s="110" customFormat="1" ht="12" customHeight="1" x14ac:dyDescent="0.2">
      <c r="A31" s="120"/>
      <c r="B31" s="121" t="s">
        <v>111</v>
      </c>
      <c r="C31" s="113">
        <v>0.93946268537254596</v>
      </c>
      <c r="D31" s="115">
        <v>7512</v>
      </c>
      <c r="E31" s="114">
        <v>7684</v>
      </c>
      <c r="F31" s="114">
        <v>7391</v>
      </c>
      <c r="G31" s="114">
        <v>7201</v>
      </c>
      <c r="H31" s="140">
        <v>6825</v>
      </c>
      <c r="I31" s="115">
        <v>687</v>
      </c>
      <c r="J31" s="116">
        <v>10.065934065934066</v>
      </c>
    </row>
    <row r="32" spans="1:10" s="110" customFormat="1" ht="12" customHeight="1" x14ac:dyDescent="0.2">
      <c r="A32" s="120"/>
      <c r="B32" s="121" t="s">
        <v>112</v>
      </c>
      <c r="C32" s="113">
        <v>0.28163870706322863</v>
      </c>
      <c r="D32" s="115">
        <v>2252</v>
      </c>
      <c r="E32" s="114">
        <v>2283</v>
      </c>
      <c r="F32" s="114">
        <v>2241</v>
      </c>
      <c r="G32" s="114">
        <v>2035</v>
      </c>
      <c r="H32" s="140">
        <v>1876</v>
      </c>
      <c r="I32" s="115">
        <v>376</v>
      </c>
      <c r="J32" s="116">
        <v>20.042643923240938</v>
      </c>
    </row>
    <row r="33" spans="1:10" s="110" customFormat="1" ht="12" customHeight="1" x14ac:dyDescent="0.2">
      <c r="A33" s="118" t="s">
        <v>113</v>
      </c>
      <c r="B33" s="119" t="s">
        <v>181</v>
      </c>
      <c r="C33" s="113">
        <v>71.693434016253008</v>
      </c>
      <c r="D33" s="115">
        <v>573265</v>
      </c>
      <c r="E33" s="114">
        <v>577321</v>
      </c>
      <c r="F33" s="114">
        <v>586617</v>
      </c>
      <c r="G33" s="114">
        <v>581137</v>
      </c>
      <c r="H33" s="140">
        <v>582266</v>
      </c>
      <c r="I33" s="115">
        <v>-9001</v>
      </c>
      <c r="J33" s="116">
        <v>-1.5458570481532496</v>
      </c>
    </row>
    <row r="34" spans="1:10" s="110" customFormat="1" ht="12" customHeight="1" x14ac:dyDescent="0.2">
      <c r="A34" s="118"/>
      <c r="B34" s="119" t="s">
        <v>182</v>
      </c>
      <c r="C34" s="113">
        <v>28.306565983746996</v>
      </c>
      <c r="D34" s="115">
        <v>226341</v>
      </c>
      <c r="E34" s="114">
        <v>226865</v>
      </c>
      <c r="F34" s="114">
        <v>226582</v>
      </c>
      <c r="G34" s="114">
        <v>223633</v>
      </c>
      <c r="H34" s="140">
        <v>221158</v>
      </c>
      <c r="I34" s="115">
        <v>5183</v>
      </c>
      <c r="J34" s="116">
        <v>2.3435733728827355</v>
      </c>
    </row>
    <row r="35" spans="1:10" s="110" customFormat="1" ht="12" customHeight="1" x14ac:dyDescent="0.2">
      <c r="A35" s="118" t="s">
        <v>113</v>
      </c>
      <c r="B35" s="119" t="s">
        <v>116</v>
      </c>
      <c r="C35" s="113">
        <v>94.184010625232929</v>
      </c>
      <c r="D35" s="115">
        <v>753101</v>
      </c>
      <c r="E35" s="114">
        <v>758513</v>
      </c>
      <c r="F35" s="114">
        <v>766260</v>
      </c>
      <c r="G35" s="114">
        <v>760324</v>
      </c>
      <c r="H35" s="140">
        <v>760644</v>
      </c>
      <c r="I35" s="115">
        <v>-7543</v>
      </c>
      <c r="J35" s="116">
        <v>-0.99165969888673278</v>
      </c>
    </row>
    <row r="36" spans="1:10" s="110" customFormat="1" ht="12" customHeight="1" x14ac:dyDescent="0.2">
      <c r="A36" s="118"/>
      <c r="B36" s="119" t="s">
        <v>117</v>
      </c>
      <c r="C36" s="113">
        <v>5.8013571684054392</v>
      </c>
      <c r="D36" s="115">
        <v>46388</v>
      </c>
      <c r="E36" s="114">
        <v>45539</v>
      </c>
      <c r="F36" s="114">
        <v>46807</v>
      </c>
      <c r="G36" s="114">
        <v>44313</v>
      </c>
      <c r="H36" s="140">
        <v>42653</v>
      </c>
      <c r="I36" s="115">
        <v>3735</v>
      </c>
      <c r="J36" s="116">
        <v>8.75671113403512</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86045</v>
      </c>
      <c r="E64" s="236">
        <v>86340</v>
      </c>
      <c r="F64" s="236">
        <v>86648</v>
      </c>
      <c r="G64" s="236">
        <v>85272</v>
      </c>
      <c r="H64" s="140">
        <v>85067</v>
      </c>
      <c r="I64" s="115">
        <v>978</v>
      </c>
      <c r="J64" s="116">
        <v>1.1496820153526044</v>
      </c>
    </row>
    <row r="65" spans="1:12" s="110" customFormat="1" ht="12" customHeight="1" x14ac:dyDescent="0.2">
      <c r="A65" s="118" t="s">
        <v>105</v>
      </c>
      <c r="B65" s="119" t="s">
        <v>106</v>
      </c>
      <c r="C65" s="113">
        <v>51.617177058515892</v>
      </c>
      <c r="D65" s="235">
        <v>44414</v>
      </c>
      <c r="E65" s="236">
        <v>44537</v>
      </c>
      <c r="F65" s="236">
        <v>44802</v>
      </c>
      <c r="G65" s="236">
        <v>44016</v>
      </c>
      <c r="H65" s="140">
        <v>43816</v>
      </c>
      <c r="I65" s="115">
        <v>598</v>
      </c>
      <c r="J65" s="116">
        <v>1.364798247215629</v>
      </c>
    </row>
    <row r="66" spans="1:12" s="110" customFormat="1" ht="12" customHeight="1" x14ac:dyDescent="0.2">
      <c r="A66" s="118"/>
      <c r="B66" s="119" t="s">
        <v>107</v>
      </c>
      <c r="C66" s="113">
        <v>48.382822941484108</v>
      </c>
      <c r="D66" s="235">
        <v>41631</v>
      </c>
      <c r="E66" s="236">
        <v>41803</v>
      </c>
      <c r="F66" s="236">
        <v>41846</v>
      </c>
      <c r="G66" s="236">
        <v>41256</v>
      </c>
      <c r="H66" s="140">
        <v>41251</v>
      </c>
      <c r="I66" s="115">
        <v>380</v>
      </c>
      <c r="J66" s="116">
        <v>0.92118978933844031</v>
      </c>
    </row>
    <row r="67" spans="1:12" s="110" customFormat="1" ht="12" customHeight="1" x14ac:dyDescent="0.2">
      <c r="A67" s="118" t="s">
        <v>105</v>
      </c>
      <c r="B67" s="121" t="s">
        <v>108</v>
      </c>
      <c r="C67" s="113">
        <v>8.969725143820094</v>
      </c>
      <c r="D67" s="235">
        <v>7718</v>
      </c>
      <c r="E67" s="236">
        <v>7918</v>
      </c>
      <c r="F67" s="236">
        <v>7960</v>
      </c>
      <c r="G67" s="236">
        <v>7108</v>
      </c>
      <c r="H67" s="140">
        <v>7231</v>
      </c>
      <c r="I67" s="115">
        <v>487</v>
      </c>
      <c r="J67" s="116">
        <v>6.7348914396349056</v>
      </c>
    </row>
    <row r="68" spans="1:12" s="110" customFormat="1" ht="12" customHeight="1" x14ac:dyDescent="0.2">
      <c r="A68" s="118"/>
      <c r="B68" s="121" t="s">
        <v>109</v>
      </c>
      <c r="C68" s="113">
        <v>70.172584112964145</v>
      </c>
      <c r="D68" s="235">
        <v>60380</v>
      </c>
      <c r="E68" s="236">
        <v>60454</v>
      </c>
      <c r="F68" s="236">
        <v>60873</v>
      </c>
      <c r="G68" s="236">
        <v>60508</v>
      </c>
      <c r="H68" s="140">
        <v>60449</v>
      </c>
      <c r="I68" s="115">
        <v>-69</v>
      </c>
      <c r="J68" s="116">
        <v>-0.11414580886367021</v>
      </c>
    </row>
    <row r="69" spans="1:12" s="110" customFormat="1" ht="12" customHeight="1" x14ac:dyDescent="0.2">
      <c r="A69" s="118"/>
      <c r="B69" s="121" t="s">
        <v>110</v>
      </c>
      <c r="C69" s="113">
        <v>19.891917020163866</v>
      </c>
      <c r="D69" s="235">
        <v>17116</v>
      </c>
      <c r="E69" s="236">
        <v>17100</v>
      </c>
      <c r="F69" s="236">
        <v>16997</v>
      </c>
      <c r="G69" s="236">
        <v>16855</v>
      </c>
      <c r="H69" s="140">
        <v>16626</v>
      </c>
      <c r="I69" s="115">
        <v>490</v>
      </c>
      <c r="J69" s="116">
        <v>2.9471911463972091</v>
      </c>
    </row>
    <row r="70" spans="1:12" s="110" customFormat="1" ht="12" customHeight="1" x14ac:dyDescent="0.2">
      <c r="A70" s="120"/>
      <c r="B70" s="121" t="s">
        <v>111</v>
      </c>
      <c r="C70" s="113">
        <v>0.96577372305189146</v>
      </c>
      <c r="D70" s="235">
        <v>831</v>
      </c>
      <c r="E70" s="236">
        <v>868</v>
      </c>
      <c r="F70" s="236">
        <v>818</v>
      </c>
      <c r="G70" s="236">
        <v>801</v>
      </c>
      <c r="H70" s="140">
        <v>761</v>
      </c>
      <c r="I70" s="115">
        <v>70</v>
      </c>
      <c r="J70" s="116">
        <v>9.1984231274638635</v>
      </c>
    </row>
    <row r="71" spans="1:12" s="110" customFormat="1" ht="12" customHeight="1" x14ac:dyDescent="0.2">
      <c r="A71" s="120"/>
      <c r="B71" s="121" t="s">
        <v>112</v>
      </c>
      <c r="C71" s="113">
        <v>0.3149514788773316</v>
      </c>
      <c r="D71" s="235">
        <v>271</v>
      </c>
      <c r="E71" s="236">
        <v>282</v>
      </c>
      <c r="F71" s="236">
        <v>274</v>
      </c>
      <c r="G71" s="236">
        <v>251</v>
      </c>
      <c r="H71" s="140">
        <v>245</v>
      </c>
      <c r="I71" s="115">
        <v>26</v>
      </c>
      <c r="J71" s="116">
        <v>10.612244897959183</v>
      </c>
    </row>
    <row r="72" spans="1:12" s="110" customFormat="1" ht="12" customHeight="1" x14ac:dyDescent="0.2">
      <c r="A72" s="118" t="s">
        <v>113</v>
      </c>
      <c r="B72" s="119" t="s">
        <v>181</v>
      </c>
      <c r="C72" s="113">
        <v>71.597419954674876</v>
      </c>
      <c r="D72" s="235">
        <v>61606</v>
      </c>
      <c r="E72" s="236">
        <v>61900</v>
      </c>
      <c r="F72" s="236">
        <v>62434</v>
      </c>
      <c r="G72" s="236">
        <v>61640</v>
      </c>
      <c r="H72" s="140">
        <v>61704</v>
      </c>
      <c r="I72" s="115">
        <v>-98</v>
      </c>
      <c r="J72" s="116">
        <v>-0.15882276675742255</v>
      </c>
    </row>
    <row r="73" spans="1:12" s="110" customFormat="1" ht="12" customHeight="1" x14ac:dyDescent="0.2">
      <c r="A73" s="118"/>
      <c r="B73" s="119" t="s">
        <v>182</v>
      </c>
      <c r="C73" s="113">
        <v>28.40258004532512</v>
      </c>
      <c r="D73" s="115">
        <v>24439</v>
      </c>
      <c r="E73" s="114">
        <v>24440</v>
      </c>
      <c r="F73" s="114">
        <v>24214</v>
      </c>
      <c r="G73" s="114">
        <v>23632</v>
      </c>
      <c r="H73" s="140">
        <v>23363</v>
      </c>
      <c r="I73" s="115">
        <v>1076</v>
      </c>
      <c r="J73" s="116">
        <v>4.6055729144373583</v>
      </c>
    </row>
    <row r="74" spans="1:12" s="110" customFormat="1" ht="12" customHeight="1" x14ac:dyDescent="0.2">
      <c r="A74" s="118" t="s">
        <v>113</v>
      </c>
      <c r="B74" s="119" t="s">
        <v>116</v>
      </c>
      <c r="C74" s="113">
        <v>91.689232378406643</v>
      </c>
      <c r="D74" s="115">
        <v>78894</v>
      </c>
      <c r="E74" s="114">
        <v>79357</v>
      </c>
      <c r="F74" s="114">
        <v>79675</v>
      </c>
      <c r="G74" s="114">
        <v>78684</v>
      </c>
      <c r="H74" s="140">
        <v>78726</v>
      </c>
      <c r="I74" s="115">
        <v>168</v>
      </c>
      <c r="J74" s="116">
        <v>0.21339836902675102</v>
      </c>
    </row>
    <row r="75" spans="1:12" s="110" customFormat="1" ht="12" customHeight="1" x14ac:dyDescent="0.2">
      <c r="A75" s="142"/>
      <c r="B75" s="124" t="s">
        <v>117</v>
      </c>
      <c r="C75" s="125">
        <v>8.2759021442268583</v>
      </c>
      <c r="D75" s="143">
        <v>7121</v>
      </c>
      <c r="E75" s="144">
        <v>6949</v>
      </c>
      <c r="F75" s="144">
        <v>6940</v>
      </c>
      <c r="G75" s="144">
        <v>6549</v>
      </c>
      <c r="H75" s="145">
        <v>6304</v>
      </c>
      <c r="I75" s="143">
        <v>817</v>
      </c>
      <c r="J75" s="146">
        <v>12.960025380710659</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110751</v>
      </c>
      <c r="G11" s="114">
        <v>111231</v>
      </c>
      <c r="H11" s="114">
        <v>111544</v>
      </c>
      <c r="I11" s="114">
        <v>108960</v>
      </c>
      <c r="J11" s="140">
        <v>108823</v>
      </c>
      <c r="K11" s="114">
        <v>1928</v>
      </c>
      <c r="L11" s="116">
        <v>1.7716842946803526</v>
      </c>
    </row>
    <row r="12" spans="1:17" s="110" customFormat="1" ht="24.95" customHeight="1" x14ac:dyDescent="0.2">
      <c r="A12" s="604" t="s">
        <v>185</v>
      </c>
      <c r="B12" s="605"/>
      <c r="C12" s="605"/>
      <c r="D12" s="606"/>
      <c r="E12" s="113">
        <v>48.943124667045893</v>
      </c>
      <c r="F12" s="115">
        <v>54205</v>
      </c>
      <c r="G12" s="114">
        <v>54288</v>
      </c>
      <c r="H12" s="114">
        <v>54648</v>
      </c>
      <c r="I12" s="114">
        <v>53577</v>
      </c>
      <c r="J12" s="140">
        <v>53422</v>
      </c>
      <c r="K12" s="114">
        <v>783</v>
      </c>
      <c r="L12" s="116">
        <v>1.4656882932125341</v>
      </c>
    </row>
    <row r="13" spans="1:17" s="110" customFormat="1" ht="15" customHeight="1" x14ac:dyDescent="0.2">
      <c r="A13" s="120"/>
      <c r="B13" s="612" t="s">
        <v>107</v>
      </c>
      <c r="C13" s="612"/>
      <c r="E13" s="113">
        <v>51.056875332954107</v>
      </c>
      <c r="F13" s="115">
        <v>56546</v>
      </c>
      <c r="G13" s="114">
        <v>56943</v>
      </c>
      <c r="H13" s="114">
        <v>56896</v>
      </c>
      <c r="I13" s="114">
        <v>55383</v>
      </c>
      <c r="J13" s="140">
        <v>55401</v>
      </c>
      <c r="K13" s="114">
        <v>1145</v>
      </c>
      <c r="L13" s="116">
        <v>2.0667496976588868</v>
      </c>
    </row>
    <row r="14" spans="1:17" s="110" customFormat="1" ht="24.95" customHeight="1" x14ac:dyDescent="0.2">
      <c r="A14" s="604" t="s">
        <v>186</v>
      </c>
      <c r="B14" s="605"/>
      <c r="C14" s="605"/>
      <c r="D14" s="606"/>
      <c r="E14" s="113">
        <v>8.9606414389034867</v>
      </c>
      <c r="F14" s="115">
        <v>9924</v>
      </c>
      <c r="G14" s="114">
        <v>10198</v>
      </c>
      <c r="H14" s="114">
        <v>10230</v>
      </c>
      <c r="I14" s="114">
        <v>8993</v>
      </c>
      <c r="J14" s="140">
        <v>9193</v>
      </c>
      <c r="K14" s="114">
        <v>731</v>
      </c>
      <c r="L14" s="116">
        <v>7.9517023822473618</v>
      </c>
    </row>
    <row r="15" spans="1:17" s="110" customFormat="1" ht="15" customHeight="1" x14ac:dyDescent="0.2">
      <c r="A15" s="120"/>
      <c r="B15" s="119"/>
      <c r="C15" s="258" t="s">
        <v>106</v>
      </c>
      <c r="E15" s="113">
        <v>54.010479645304315</v>
      </c>
      <c r="F15" s="115">
        <v>5360</v>
      </c>
      <c r="G15" s="114">
        <v>5578</v>
      </c>
      <c r="H15" s="114">
        <v>5594</v>
      </c>
      <c r="I15" s="114">
        <v>4901</v>
      </c>
      <c r="J15" s="140">
        <v>5004</v>
      </c>
      <c r="K15" s="114">
        <v>356</v>
      </c>
      <c r="L15" s="116">
        <v>7.1143085531574739</v>
      </c>
    </row>
    <row r="16" spans="1:17" s="110" customFormat="1" ht="15" customHeight="1" x14ac:dyDescent="0.2">
      <c r="A16" s="120"/>
      <c r="B16" s="119"/>
      <c r="C16" s="258" t="s">
        <v>107</v>
      </c>
      <c r="E16" s="113">
        <v>45.989520354695685</v>
      </c>
      <c r="F16" s="115">
        <v>4564</v>
      </c>
      <c r="G16" s="114">
        <v>4620</v>
      </c>
      <c r="H16" s="114">
        <v>4636</v>
      </c>
      <c r="I16" s="114">
        <v>4092</v>
      </c>
      <c r="J16" s="140">
        <v>4189</v>
      </c>
      <c r="K16" s="114">
        <v>375</v>
      </c>
      <c r="L16" s="116">
        <v>8.9520171878730004</v>
      </c>
    </row>
    <row r="17" spans="1:12" s="110" customFormat="1" ht="15" customHeight="1" x14ac:dyDescent="0.2">
      <c r="A17" s="120"/>
      <c r="B17" s="121" t="s">
        <v>109</v>
      </c>
      <c r="C17" s="258"/>
      <c r="E17" s="113">
        <v>68.08335816380891</v>
      </c>
      <c r="F17" s="115">
        <v>75403</v>
      </c>
      <c r="G17" s="114">
        <v>75563</v>
      </c>
      <c r="H17" s="114">
        <v>76027</v>
      </c>
      <c r="I17" s="114">
        <v>75070</v>
      </c>
      <c r="J17" s="140">
        <v>75095</v>
      </c>
      <c r="K17" s="114">
        <v>308</v>
      </c>
      <c r="L17" s="116">
        <v>0.41014714694720023</v>
      </c>
    </row>
    <row r="18" spans="1:12" s="110" customFormat="1" ht="15" customHeight="1" x14ac:dyDescent="0.2">
      <c r="A18" s="120"/>
      <c r="B18" s="119"/>
      <c r="C18" s="258" t="s">
        <v>106</v>
      </c>
      <c r="E18" s="113">
        <v>48.478177260851687</v>
      </c>
      <c r="F18" s="115">
        <v>36554</v>
      </c>
      <c r="G18" s="114">
        <v>36445</v>
      </c>
      <c r="H18" s="114">
        <v>36817</v>
      </c>
      <c r="I18" s="114">
        <v>36514</v>
      </c>
      <c r="J18" s="140">
        <v>36449</v>
      </c>
      <c r="K18" s="114">
        <v>105</v>
      </c>
      <c r="L18" s="116">
        <v>0.28807374687920106</v>
      </c>
    </row>
    <row r="19" spans="1:12" s="110" customFormat="1" ht="15" customHeight="1" x14ac:dyDescent="0.2">
      <c r="A19" s="120"/>
      <c r="B19" s="119"/>
      <c r="C19" s="258" t="s">
        <v>107</v>
      </c>
      <c r="E19" s="113">
        <v>51.521822739148313</v>
      </c>
      <c r="F19" s="115">
        <v>38849</v>
      </c>
      <c r="G19" s="114">
        <v>39118</v>
      </c>
      <c r="H19" s="114">
        <v>39210</v>
      </c>
      <c r="I19" s="114">
        <v>38556</v>
      </c>
      <c r="J19" s="140">
        <v>38646</v>
      </c>
      <c r="K19" s="114">
        <v>203</v>
      </c>
      <c r="L19" s="116">
        <v>0.52528075350618431</v>
      </c>
    </row>
    <row r="20" spans="1:12" s="110" customFormat="1" ht="15" customHeight="1" x14ac:dyDescent="0.2">
      <c r="A20" s="120"/>
      <c r="B20" s="121" t="s">
        <v>110</v>
      </c>
      <c r="C20" s="258"/>
      <c r="E20" s="113">
        <v>21.894158969219241</v>
      </c>
      <c r="F20" s="115">
        <v>24248</v>
      </c>
      <c r="G20" s="114">
        <v>24274</v>
      </c>
      <c r="H20" s="114">
        <v>24131</v>
      </c>
      <c r="I20" s="114">
        <v>23779</v>
      </c>
      <c r="J20" s="140">
        <v>23469</v>
      </c>
      <c r="K20" s="114">
        <v>779</v>
      </c>
      <c r="L20" s="116">
        <v>3.3192722314542586</v>
      </c>
    </row>
    <row r="21" spans="1:12" s="110" customFormat="1" ht="15" customHeight="1" x14ac:dyDescent="0.2">
      <c r="A21" s="120"/>
      <c r="B21" s="119"/>
      <c r="C21" s="258" t="s">
        <v>106</v>
      </c>
      <c r="E21" s="113">
        <v>47.58330583965688</v>
      </c>
      <c r="F21" s="115">
        <v>11538</v>
      </c>
      <c r="G21" s="114">
        <v>11502</v>
      </c>
      <c r="H21" s="114">
        <v>11491</v>
      </c>
      <c r="I21" s="114">
        <v>11444</v>
      </c>
      <c r="J21" s="140">
        <v>11283</v>
      </c>
      <c r="K21" s="114">
        <v>255</v>
      </c>
      <c r="L21" s="116">
        <v>2.2600372241425153</v>
      </c>
    </row>
    <row r="22" spans="1:12" s="110" customFormat="1" ht="15" customHeight="1" x14ac:dyDescent="0.2">
      <c r="A22" s="120"/>
      <c r="B22" s="119"/>
      <c r="C22" s="258" t="s">
        <v>107</v>
      </c>
      <c r="E22" s="113">
        <v>52.41669416034312</v>
      </c>
      <c r="F22" s="115">
        <v>12710</v>
      </c>
      <c r="G22" s="114">
        <v>12772</v>
      </c>
      <c r="H22" s="114">
        <v>12640</v>
      </c>
      <c r="I22" s="114">
        <v>12335</v>
      </c>
      <c r="J22" s="140">
        <v>12186</v>
      </c>
      <c r="K22" s="114">
        <v>524</v>
      </c>
      <c r="L22" s="116">
        <v>4.3000164122763831</v>
      </c>
    </row>
    <row r="23" spans="1:12" s="110" customFormat="1" ht="15" customHeight="1" x14ac:dyDescent="0.2">
      <c r="A23" s="120"/>
      <c r="B23" s="121" t="s">
        <v>111</v>
      </c>
      <c r="C23" s="258"/>
      <c r="E23" s="113">
        <v>1.0618414280683697</v>
      </c>
      <c r="F23" s="115">
        <v>1176</v>
      </c>
      <c r="G23" s="114">
        <v>1196</v>
      </c>
      <c r="H23" s="114">
        <v>1156</v>
      </c>
      <c r="I23" s="114">
        <v>1118</v>
      </c>
      <c r="J23" s="140">
        <v>1066</v>
      </c>
      <c r="K23" s="114">
        <v>110</v>
      </c>
      <c r="L23" s="116">
        <v>10.318949343339588</v>
      </c>
    </row>
    <row r="24" spans="1:12" s="110" customFormat="1" ht="15" customHeight="1" x14ac:dyDescent="0.2">
      <c r="A24" s="120"/>
      <c r="B24" s="119"/>
      <c r="C24" s="258" t="s">
        <v>106</v>
      </c>
      <c r="E24" s="113">
        <v>64.030612244897952</v>
      </c>
      <c r="F24" s="115">
        <v>753</v>
      </c>
      <c r="G24" s="114">
        <v>763</v>
      </c>
      <c r="H24" s="114">
        <v>746</v>
      </c>
      <c r="I24" s="114">
        <v>718</v>
      </c>
      <c r="J24" s="140">
        <v>686</v>
      </c>
      <c r="K24" s="114">
        <v>67</v>
      </c>
      <c r="L24" s="116">
        <v>9.7667638483965007</v>
      </c>
    </row>
    <row r="25" spans="1:12" s="110" customFormat="1" ht="15" customHeight="1" x14ac:dyDescent="0.2">
      <c r="A25" s="120"/>
      <c r="B25" s="119"/>
      <c r="C25" s="258" t="s">
        <v>107</v>
      </c>
      <c r="E25" s="113">
        <v>35.969387755102041</v>
      </c>
      <c r="F25" s="115">
        <v>423</v>
      </c>
      <c r="G25" s="114">
        <v>433</v>
      </c>
      <c r="H25" s="114">
        <v>410</v>
      </c>
      <c r="I25" s="114">
        <v>400</v>
      </c>
      <c r="J25" s="140">
        <v>380</v>
      </c>
      <c r="K25" s="114">
        <v>43</v>
      </c>
      <c r="L25" s="116">
        <v>11.315789473684211</v>
      </c>
    </row>
    <row r="26" spans="1:12" s="110" customFormat="1" ht="15" customHeight="1" x14ac:dyDescent="0.2">
      <c r="A26" s="120"/>
      <c r="C26" s="121" t="s">
        <v>187</v>
      </c>
      <c r="D26" s="110" t="s">
        <v>188</v>
      </c>
      <c r="E26" s="113">
        <v>0.32685935115710019</v>
      </c>
      <c r="F26" s="115">
        <v>362</v>
      </c>
      <c r="G26" s="114">
        <v>367</v>
      </c>
      <c r="H26" s="114">
        <v>367</v>
      </c>
      <c r="I26" s="114">
        <v>341</v>
      </c>
      <c r="J26" s="140">
        <v>311</v>
      </c>
      <c r="K26" s="114">
        <v>51</v>
      </c>
      <c r="L26" s="116">
        <v>16.39871382636656</v>
      </c>
    </row>
    <row r="27" spans="1:12" s="110" customFormat="1" ht="15" customHeight="1" x14ac:dyDescent="0.2">
      <c r="A27" s="120"/>
      <c r="B27" s="119"/>
      <c r="D27" s="259" t="s">
        <v>106</v>
      </c>
      <c r="E27" s="113">
        <v>56.629834254143645</v>
      </c>
      <c r="F27" s="115">
        <v>205</v>
      </c>
      <c r="G27" s="114">
        <v>211</v>
      </c>
      <c r="H27" s="114">
        <v>221</v>
      </c>
      <c r="I27" s="114">
        <v>205</v>
      </c>
      <c r="J27" s="140">
        <v>179</v>
      </c>
      <c r="K27" s="114">
        <v>26</v>
      </c>
      <c r="L27" s="116">
        <v>14.525139664804469</v>
      </c>
    </row>
    <row r="28" spans="1:12" s="110" customFormat="1" ht="15" customHeight="1" x14ac:dyDescent="0.2">
      <c r="A28" s="120"/>
      <c r="B28" s="119"/>
      <c r="D28" s="259" t="s">
        <v>107</v>
      </c>
      <c r="E28" s="113">
        <v>43.370165745856355</v>
      </c>
      <c r="F28" s="115">
        <v>157</v>
      </c>
      <c r="G28" s="114">
        <v>156</v>
      </c>
      <c r="H28" s="114">
        <v>146</v>
      </c>
      <c r="I28" s="114">
        <v>136</v>
      </c>
      <c r="J28" s="140">
        <v>132</v>
      </c>
      <c r="K28" s="114">
        <v>25</v>
      </c>
      <c r="L28" s="116">
        <v>18.939393939393938</v>
      </c>
    </row>
    <row r="29" spans="1:12" s="110" customFormat="1" ht="24.95" customHeight="1" x14ac:dyDescent="0.2">
      <c r="A29" s="604" t="s">
        <v>189</v>
      </c>
      <c r="B29" s="605"/>
      <c r="C29" s="605"/>
      <c r="D29" s="606"/>
      <c r="E29" s="113">
        <v>92.418127150093454</v>
      </c>
      <c r="F29" s="115">
        <v>102354</v>
      </c>
      <c r="G29" s="114">
        <v>102859</v>
      </c>
      <c r="H29" s="114">
        <v>103179</v>
      </c>
      <c r="I29" s="114">
        <v>101241</v>
      </c>
      <c r="J29" s="140">
        <v>101324</v>
      </c>
      <c r="K29" s="114">
        <v>1030</v>
      </c>
      <c r="L29" s="116">
        <v>1.0165409971971102</v>
      </c>
    </row>
    <row r="30" spans="1:12" s="110" customFormat="1" ht="15" customHeight="1" x14ac:dyDescent="0.2">
      <c r="A30" s="120"/>
      <c r="B30" s="119"/>
      <c r="C30" s="258" t="s">
        <v>106</v>
      </c>
      <c r="E30" s="113">
        <v>47.605369599624829</v>
      </c>
      <c r="F30" s="115">
        <v>48726</v>
      </c>
      <c r="G30" s="114">
        <v>48853</v>
      </c>
      <c r="H30" s="114">
        <v>49157</v>
      </c>
      <c r="I30" s="114">
        <v>48469</v>
      </c>
      <c r="J30" s="140">
        <v>48451</v>
      </c>
      <c r="K30" s="114">
        <v>275</v>
      </c>
      <c r="L30" s="116">
        <v>0.56758374440156034</v>
      </c>
    </row>
    <row r="31" spans="1:12" s="110" customFormat="1" ht="15" customHeight="1" x14ac:dyDescent="0.2">
      <c r="A31" s="120"/>
      <c r="B31" s="119"/>
      <c r="C31" s="258" t="s">
        <v>107</v>
      </c>
      <c r="E31" s="113">
        <v>52.394630400375171</v>
      </c>
      <c r="F31" s="115">
        <v>53628</v>
      </c>
      <c r="G31" s="114">
        <v>54006</v>
      </c>
      <c r="H31" s="114">
        <v>54022</v>
      </c>
      <c r="I31" s="114">
        <v>52772</v>
      </c>
      <c r="J31" s="140">
        <v>52873</v>
      </c>
      <c r="K31" s="114">
        <v>755</v>
      </c>
      <c r="L31" s="116">
        <v>1.4279499933803643</v>
      </c>
    </row>
    <row r="32" spans="1:12" s="110" customFormat="1" ht="15" customHeight="1" x14ac:dyDescent="0.2">
      <c r="A32" s="120"/>
      <c r="B32" s="119" t="s">
        <v>117</v>
      </c>
      <c r="C32" s="258"/>
      <c r="E32" s="113">
        <v>7.5611055430650742</v>
      </c>
      <c r="F32" s="115">
        <v>8374</v>
      </c>
      <c r="G32" s="114">
        <v>8344</v>
      </c>
      <c r="H32" s="114">
        <v>8344</v>
      </c>
      <c r="I32" s="114">
        <v>7691</v>
      </c>
      <c r="J32" s="140">
        <v>7473</v>
      </c>
      <c r="K32" s="114">
        <v>901</v>
      </c>
      <c r="L32" s="116">
        <v>12.056737588652481</v>
      </c>
    </row>
    <row r="33" spans="1:12" s="110" customFormat="1" ht="15" customHeight="1" x14ac:dyDescent="0.2">
      <c r="A33" s="120"/>
      <c r="B33" s="119"/>
      <c r="C33" s="258" t="s">
        <v>106</v>
      </c>
      <c r="E33" s="113">
        <v>65.201815142106526</v>
      </c>
      <c r="F33" s="115">
        <v>5460</v>
      </c>
      <c r="G33" s="114">
        <v>5414</v>
      </c>
      <c r="H33" s="114">
        <v>5477</v>
      </c>
      <c r="I33" s="114">
        <v>5087</v>
      </c>
      <c r="J33" s="140">
        <v>4952</v>
      </c>
      <c r="K33" s="114">
        <v>508</v>
      </c>
      <c r="L33" s="116">
        <v>10.258481421647819</v>
      </c>
    </row>
    <row r="34" spans="1:12" s="110" customFormat="1" ht="15" customHeight="1" x14ac:dyDescent="0.2">
      <c r="A34" s="120"/>
      <c r="B34" s="119"/>
      <c r="C34" s="258" t="s">
        <v>107</v>
      </c>
      <c r="E34" s="113">
        <v>34.798184857893482</v>
      </c>
      <c r="F34" s="115">
        <v>2914</v>
      </c>
      <c r="G34" s="114">
        <v>2930</v>
      </c>
      <c r="H34" s="114">
        <v>2867</v>
      </c>
      <c r="I34" s="114">
        <v>2604</v>
      </c>
      <c r="J34" s="140">
        <v>2521</v>
      </c>
      <c r="K34" s="114">
        <v>393</v>
      </c>
      <c r="L34" s="116">
        <v>15.589051963506545</v>
      </c>
    </row>
    <row r="35" spans="1:12" s="110" customFormat="1" ht="24.95" customHeight="1" x14ac:dyDescent="0.2">
      <c r="A35" s="604" t="s">
        <v>190</v>
      </c>
      <c r="B35" s="605"/>
      <c r="C35" s="605"/>
      <c r="D35" s="606"/>
      <c r="E35" s="113">
        <v>70.36685898998654</v>
      </c>
      <c r="F35" s="115">
        <v>77932</v>
      </c>
      <c r="G35" s="114">
        <v>78410</v>
      </c>
      <c r="H35" s="114">
        <v>78962</v>
      </c>
      <c r="I35" s="114">
        <v>77688</v>
      </c>
      <c r="J35" s="140">
        <v>78010</v>
      </c>
      <c r="K35" s="114">
        <v>-78</v>
      </c>
      <c r="L35" s="116">
        <v>-9.9987181130624284E-2</v>
      </c>
    </row>
    <row r="36" spans="1:12" s="110" customFormat="1" ht="15" customHeight="1" x14ac:dyDescent="0.2">
      <c r="A36" s="120"/>
      <c r="B36" s="119"/>
      <c r="C36" s="258" t="s">
        <v>106</v>
      </c>
      <c r="E36" s="113">
        <v>59.885541241081967</v>
      </c>
      <c r="F36" s="115">
        <v>46670</v>
      </c>
      <c r="G36" s="114">
        <v>46752</v>
      </c>
      <c r="H36" s="114">
        <v>47164</v>
      </c>
      <c r="I36" s="114">
        <v>46365</v>
      </c>
      <c r="J36" s="140">
        <v>46397</v>
      </c>
      <c r="K36" s="114">
        <v>273</v>
      </c>
      <c r="L36" s="116">
        <v>0.58840011207621179</v>
      </c>
    </row>
    <row r="37" spans="1:12" s="110" customFormat="1" ht="15" customHeight="1" x14ac:dyDescent="0.2">
      <c r="A37" s="120"/>
      <c r="B37" s="119"/>
      <c r="C37" s="258" t="s">
        <v>107</v>
      </c>
      <c r="E37" s="113">
        <v>40.114458758918033</v>
      </c>
      <c r="F37" s="115">
        <v>31262</v>
      </c>
      <c r="G37" s="114">
        <v>31658</v>
      </c>
      <c r="H37" s="114">
        <v>31798</v>
      </c>
      <c r="I37" s="114">
        <v>31323</v>
      </c>
      <c r="J37" s="140">
        <v>31613</v>
      </c>
      <c r="K37" s="114">
        <v>-351</v>
      </c>
      <c r="L37" s="116">
        <v>-1.1103027235630911</v>
      </c>
    </row>
    <row r="38" spans="1:12" s="110" customFormat="1" ht="15" customHeight="1" x14ac:dyDescent="0.2">
      <c r="A38" s="120"/>
      <c r="B38" s="119" t="s">
        <v>182</v>
      </c>
      <c r="C38" s="258"/>
      <c r="E38" s="113">
        <v>29.633141010013453</v>
      </c>
      <c r="F38" s="115">
        <v>32819</v>
      </c>
      <c r="G38" s="114">
        <v>32821</v>
      </c>
      <c r="H38" s="114">
        <v>32582</v>
      </c>
      <c r="I38" s="114">
        <v>31272</v>
      </c>
      <c r="J38" s="140">
        <v>30813</v>
      </c>
      <c r="K38" s="114">
        <v>2006</v>
      </c>
      <c r="L38" s="116">
        <v>6.510239184759679</v>
      </c>
    </row>
    <row r="39" spans="1:12" s="110" customFormat="1" ht="15" customHeight="1" x14ac:dyDescent="0.2">
      <c r="A39" s="120"/>
      <c r="B39" s="119"/>
      <c r="C39" s="258" t="s">
        <v>106</v>
      </c>
      <c r="E39" s="113">
        <v>22.959261403455315</v>
      </c>
      <c r="F39" s="115">
        <v>7535</v>
      </c>
      <c r="G39" s="114">
        <v>7536</v>
      </c>
      <c r="H39" s="114">
        <v>7484</v>
      </c>
      <c r="I39" s="114">
        <v>7212</v>
      </c>
      <c r="J39" s="140">
        <v>7025</v>
      </c>
      <c r="K39" s="114">
        <v>510</v>
      </c>
      <c r="L39" s="116">
        <v>7.2597864768683271</v>
      </c>
    </row>
    <row r="40" spans="1:12" s="110" customFormat="1" ht="15" customHeight="1" x14ac:dyDescent="0.2">
      <c r="A40" s="120"/>
      <c r="B40" s="119"/>
      <c r="C40" s="258" t="s">
        <v>107</v>
      </c>
      <c r="E40" s="113">
        <v>77.040738596544685</v>
      </c>
      <c r="F40" s="115">
        <v>25284</v>
      </c>
      <c r="G40" s="114">
        <v>25285</v>
      </c>
      <c r="H40" s="114">
        <v>25098</v>
      </c>
      <c r="I40" s="114">
        <v>24060</v>
      </c>
      <c r="J40" s="140">
        <v>23788</v>
      </c>
      <c r="K40" s="114">
        <v>1496</v>
      </c>
      <c r="L40" s="116">
        <v>6.2888851521775688</v>
      </c>
    </row>
    <row r="41" spans="1:12" s="110" customFormat="1" ht="24.75" customHeight="1" x14ac:dyDescent="0.2">
      <c r="A41" s="604" t="s">
        <v>517</v>
      </c>
      <c r="B41" s="605"/>
      <c r="C41" s="605"/>
      <c r="D41" s="606"/>
      <c r="E41" s="113">
        <v>3.7624942438442992</v>
      </c>
      <c r="F41" s="115">
        <v>4167</v>
      </c>
      <c r="G41" s="114">
        <v>4501</v>
      </c>
      <c r="H41" s="114">
        <v>4547</v>
      </c>
      <c r="I41" s="114">
        <v>3576</v>
      </c>
      <c r="J41" s="140">
        <v>3999</v>
      </c>
      <c r="K41" s="114">
        <v>168</v>
      </c>
      <c r="L41" s="116">
        <v>4.2010502625656416</v>
      </c>
    </row>
    <row r="42" spans="1:12" s="110" customFormat="1" ht="15" customHeight="1" x14ac:dyDescent="0.2">
      <c r="A42" s="120"/>
      <c r="B42" s="119"/>
      <c r="C42" s="258" t="s">
        <v>106</v>
      </c>
      <c r="E42" s="113">
        <v>54.451643868490521</v>
      </c>
      <c r="F42" s="115">
        <v>2269</v>
      </c>
      <c r="G42" s="114">
        <v>2518</v>
      </c>
      <c r="H42" s="114">
        <v>2538</v>
      </c>
      <c r="I42" s="114">
        <v>1990</v>
      </c>
      <c r="J42" s="140">
        <v>2195</v>
      </c>
      <c r="K42" s="114">
        <v>74</v>
      </c>
      <c r="L42" s="116">
        <v>3.3712984054669706</v>
      </c>
    </row>
    <row r="43" spans="1:12" s="110" customFormat="1" ht="15" customHeight="1" x14ac:dyDescent="0.2">
      <c r="A43" s="123"/>
      <c r="B43" s="124"/>
      <c r="C43" s="260" t="s">
        <v>107</v>
      </c>
      <c r="D43" s="261"/>
      <c r="E43" s="125">
        <v>45.548356131509479</v>
      </c>
      <c r="F43" s="143">
        <v>1898</v>
      </c>
      <c r="G43" s="144">
        <v>1983</v>
      </c>
      <c r="H43" s="144">
        <v>2009</v>
      </c>
      <c r="I43" s="144">
        <v>1586</v>
      </c>
      <c r="J43" s="145">
        <v>1804</v>
      </c>
      <c r="K43" s="144">
        <v>94</v>
      </c>
      <c r="L43" s="146">
        <v>5.2106430155210646</v>
      </c>
    </row>
    <row r="44" spans="1:12" s="110" customFormat="1" ht="45.75" customHeight="1" x14ac:dyDescent="0.2">
      <c r="A44" s="604" t="s">
        <v>191</v>
      </c>
      <c r="B44" s="605"/>
      <c r="C44" s="605"/>
      <c r="D44" s="606"/>
      <c r="E44" s="113">
        <v>0.74762304629303578</v>
      </c>
      <c r="F44" s="115">
        <v>828</v>
      </c>
      <c r="G44" s="114">
        <v>847</v>
      </c>
      <c r="H44" s="114">
        <v>851</v>
      </c>
      <c r="I44" s="114">
        <v>848</v>
      </c>
      <c r="J44" s="140">
        <v>853</v>
      </c>
      <c r="K44" s="114">
        <v>-25</v>
      </c>
      <c r="L44" s="116">
        <v>-2.9308323563892147</v>
      </c>
    </row>
    <row r="45" spans="1:12" s="110" customFormat="1" ht="15" customHeight="1" x14ac:dyDescent="0.2">
      <c r="A45" s="120"/>
      <c r="B45" s="119"/>
      <c r="C45" s="258" t="s">
        <v>106</v>
      </c>
      <c r="E45" s="113">
        <v>57.850241545893716</v>
      </c>
      <c r="F45" s="115">
        <v>479</v>
      </c>
      <c r="G45" s="114">
        <v>493</v>
      </c>
      <c r="H45" s="114">
        <v>494</v>
      </c>
      <c r="I45" s="114">
        <v>493</v>
      </c>
      <c r="J45" s="140">
        <v>497</v>
      </c>
      <c r="K45" s="114">
        <v>-18</v>
      </c>
      <c r="L45" s="116">
        <v>-3.6217303822937628</v>
      </c>
    </row>
    <row r="46" spans="1:12" s="110" customFormat="1" ht="15" customHeight="1" x14ac:dyDescent="0.2">
      <c r="A46" s="123"/>
      <c r="B46" s="124"/>
      <c r="C46" s="260" t="s">
        <v>107</v>
      </c>
      <c r="D46" s="261"/>
      <c r="E46" s="125">
        <v>42.149758454106284</v>
      </c>
      <c r="F46" s="143">
        <v>349</v>
      </c>
      <c r="G46" s="144">
        <v>354</v>
      </c>
      <c r="H46" s="144">
        <v>357</v>
      </c>
      <c r="I46" s="144">
        <v>355</v>
      </c>
      <c r="J46" s="145">
        <v>356</v>
      </c>
      <c r="K46" s="144">
        <v>-7</v>
      </c>
      <c r="L46" s="146">
        <v>-1.9662921348314606</v>
      </c>
    </row>
    <row r="47" spans="1:12" s="110" customFormat="1" ht="39" customHeight="1" x14ac:dyDescent="0.2">
      <c r="A47" s="604" t="s">
        <v>518</v>
      </c>
      <c r="B47" s="607"/>
      <c r="C47" s="607"/>
      <c r="D47" s="608"/>
      <c r="E47" s="113">
        <v>0.45778367689682259</v>
      </c>
      <c r="F47" s="115">
        <v>507</v>
      </c>
      <c r="G47" s="114">
        <v>524</v>
      </c>
      <c r="H47" s="114">
        <v>476</v>
      </c>
      <c r="I47" s="114">
        <v>474</v>
      </c>
      <c r="J47" s="140">
        <v>486</v>
      </c>
      <c r="K47" s="114">
        <v>21</v>
      </c>
      <c r="L47" s="116">
        <v>4.3209876543209873</v>
      </c>
    </row>
    <row r="48" spans="1:12" s="110" customFormat="1" ht="15" customHeight="1" x14ac:dyDescent="0.2">
      <c r="A48" s="120"/>
      <c r="B48" s="119"/>
      <c r="C48" s="258" t="s">
        <v>106</v>
      </c>
      <c r="E48" s="113">
        <v>39.842209072978306</v>
      </c>
      <c r="F48" s="115">
        <v>202</v>
      </c>
      <c r="G48" s="114">
        <v>211</v>
      </c>
      <c r="H48" s="114">
        <v>192</v>
      </c>
      <c r="I48" s="114">
        <v>205</v>
      </c>
      <c r="J48" s="140">
        <v>207</v>
      </c>
      <c r="K48" s="114">
        <v>-5</v>
      </c>
      <c r="L48" s="116">
        <v>-2.4154589371980677</v>
      </c>
    </row>
    <row r="49" spans="1:12" s="110" customFormat="1" ht="15" customHeight="1" x14ac:dyDescent="0.2">
      <c r="A49" s="123"/>
      <c r="B49" s="124"/>
      <c r="C49" s="260" t="s">
        <v>107</v>
      </c>
      <c r="D49" s="261"/>
      <c r="E49" s="125">
        <v>60.157790927021694</v>
      </c>
      <c r="F49" s="143">
        <v>305</v>
      </c>
      <c r="G49" s="144">
        <v>313</v>
      </c>
      <c r="H49" s="144">
        <v>284</v>
      </c>
      <c r="I49" s="144">
        <v>269</v>
      </c>
      <c r="J49" s="145">
        <v>279</v>
      </c>
      <c r="K49" s="144">
        <v>26</v>
      </c>
      <c r="L49" s="146">
        <v>9.3189964157706093</v>
      </c>
    </row>
    <row r="50" spans="1:12" s="110" customFormat="1" ht="24.95" customHeight="1" x14ac:dyDescent="0.2">
      <c r="A50" s="609" t="s">
        <v>192</v>
      </c>
      <c r="B50" s="610"/>
      <c r="C50" s="610"/>
      <c r="D50" s="611"/>
      <c r="E50" s="262">
        <v>8.2283681411454523</v>
      </c>
      <c r="F50" s="263">
        <v>9113</v>
      </c>
      <c r="G50" s="264">
        <v>9565</v>
      </c>
      <c r="H50" s="264">
        <v>9514</v>
      </c>
      <c r="I50" s="264">
        <v>8319</v>
      </c>
      <c r="J50" s="265">
        <v>8379</v>
      </c>
      <c r="K50" s="263">
        <v>734</v>
      </c>
      <c r="L50" s="266">
        <v>8.7599952261606404</v>
      </c>
    </row>
    <row r="51" spans="1:12" s="110" customFormat="1" ht="15" customHeight="1" x14ac:dyDescent="0.2">
      <c r="A51" s="120"/>
      <c r="B51" s="119"/>
      <c r="C51" s="258" t="s">
        <v>106</v>
      </c>
      <c r="E51" s="113">
        <v>56.907714254361899</v>
      </c>
      <c r="F51" s="115">
        <v>5186</v>
      </c>
      <c r="G51" s="114">
        <v>5442</v>
      </c>
      <c r="H51" s="114">
        <v>5448</v>
      </c>
      <c r="I51" s="114">
        <v>4781</v>
      </c>
      <c r="J51" s="140">
        <v>4760</v>
      </c>
      <c r="K51" s="114">
        <v>426</v>
      </c>
      <c r="L51" s="116">
        <v>8.9495798319327733</v>
      </c>
    </row>
    <row r="52" spans="1:12" s="110" customFormat="1" ht="15" customHeight="1" x14ac:dyDescent="0.2">
      <c r="A52" s="120"/>
      <c r="B52" s="119"/>
      <c r="C52" s="258" t="s">
        <v>107</v>
      </c>
      <c r="E52" s="113">
        <v>43.092285745638101</v>
      </c>
      <c r="F52" s="115">
        <v>3927</v>
      </c>
      <c r="G52" s="114">
        <v>4123</v>
      </c>
      <c r="H52" s="114">
        <v>4066</v>
      </c>
      <c r="I52" s="114">
        <v>3538</v>
      </c>
      <c r="J52" s="140">
        <v>3619</v>
      </c>
      <c r="K52" s="114">
        <v>308</v>
      </c>
      <c r="L52" s="116">
        <v>8.5106382978723403</v>
      </c>
    </row>
    <row r="53" spans="1:12" s="110" customFormat="1" ht="15" customHeight="1" x14ac:dyDescent="0.2">
      <c r="A53" s="120"/>
      <c r="B53" s="119"/>
      <c r="C53" s="258" t="s">
        <v>187</v>
      </c>
      <c r="D53" s="110" t="s">
        <v>193</v>
      </c>
      <c r="E53" s="113">
        <v>31.219137495885001</v>
      </c>
      <c r="F53" s="115">
        <v>2845</v>
      </c>
      <c r="G53" s="114">
        <v>3279</v>
      </c>
      <c r="H53" s="114">
        <v>3331</v>
      </c>
      <c r="I53" s="114">
        <v>2426</v>
      </c>
      <c r="J53" s="140">
        <v>2678</v>
      </c>
      <c r="K53" s="114">
        <v>167</v>
      </c>
      <c r="L53" s="116">
        <v>6.2359970126960418</v>
      </c>
    </row>
    <row r="54" spans="1:12" s="110" customFormat="1" ht="15" customHeight="1" x14ac:dyDescent="0.2">
      <c r="A54" s="120"/>
      <c r="B54" s="119"/>
      <c r="D54" s="267" t="s">
        <v>194</v>
      </c>
      <c r="E54" s="113">
        <v>56.977152899824254</v>
      </c>
      <c r="F54" s="115">
        <v>1621</v>
      </c>
      <c r="G54" s="114">
        <v>1869</v>
      </c>
      <c r="H54" s="114">
        <v>1911</v>
      </c>
      <c r="I54" s="114">
        <v>1419</v>
      </c>
      <c r="J54" s="140">
        <v>1533</v>
      </c>
      <c r="K54" s="114">
        <v>88</v>
      </c>
      <c r="L54" s="116">
        <v>5.7403783431180688</v>
      </c>
    </row>
    <row r="55" spans="1:12" s="110" customFormat="1" ht="15" customHeight="1" x14ac:dyDescent="0.2">
      <c r="A55" s="120"/>
      <c r="B55" s="119"/>
      <c r="D55" s="267" t="s">
        <v>195</v>
      </c>
      <c r="E55" s="113">
        <v>43.022847100175746</v>
      </c>
      <c r="F55" s="115">
        <v>1224</v>
      </c>
      <c r="G55" s="114">
        <v>1410</v>
      </c>
      <c r="H55" s="114">
        <v>1420</v>
      </c>
      <c r="I55" s="114">
        <v>1007</v>
      </c>
      <c r="J55" s="140">
        <v>1145</v>
      </c>
      <c r="K55" s="114">
        <v>79</v>
      </c>
      <c r="L55" s="116">
        <v>6.8995633187772922</v>
      </c>
    </row>
    <row r="56" spans="1:12" s="110" customFormat="1" ht="15" customHeight="1" x14ac:dyDescent="0.2">
      <c r="A56" s="120"/>
      <c r="B56" s="119" t="s">
        <v>196</v>
      </c>
      <c r="C56" s="258"/>
      <c r="E56" s="113">
        <v>64.922212891982923</v>
      </c>
      <c r="F56" s="115">
        <v>71902</v>
      </c>
      <c r="G56" s="114">
        <v>71825</v>
      </c>
      <c r="H56" s="114">
        <v>72184</v>
      </c>
      <c r="I56" s="114">
        <v>71237</v>
      </c>
      <c r="J56" s="140">
        <v>71171</v>
      </c>
      <c r="K56" s="114">
        <v>731</v>
      </c>
      <c r="L56" s="116">
        <v>1.0271037360722766</v>
      </c>
    </row>
    <row r="57" spans="1:12" s="110" customFormat="1" ht="15" customHeight="1" x14ac:dyDescent="0.2">
      <c r="A57" s="120"/>
      <c r="B57" s="119"/>
      <c r="C57" s="258" t="s">
        <v>106</v>
      </c>
      <c r="E57" s="113">
        <v>47.555005424049398</v>
      </c>
      <c r="F57" s="115">
        <v>34193</v>
      </c>
      <c r="G57" s="114">
        <v>34021</v>
      </c>
      <c r="H57" s="114">
        <v>34304</v>
      </c>
      <c r="I57" s="114">
        <v>34087</v>
      </c>
      <c r="J57" s="140">
        <v>33996</v>
      </c>
      <c r="K57" s="114">
        <v>197</v>
      </c>
      <c r="L57" s="116">
        <v>0.57947993881633131</v>
      </c>
    </row>
    <row r="58" spans="1:12" s="110" customFormat="1" ht="15" customHeight="1" x14ac:dyDescent="0.2">
      <c r="A58" s="120"/>
      <c r="B58" s="119"/>
      <c r="C58" s="258" t="s">
        <v>107</v>
      </c>
      <c r="E58" s="113">
        <v>52.444994575950602</v>
      </c>
      <c r="F58" s="115">
        <v>37709</v>
      </c>
      <c r="G58" s="114">
        <v>37804</v>
      </c>
      <c r="H58" s="114">
        <v>37880</v>
      </c>
      <c r="I58" s="114">
        <v>37150</v>
      </c>
      <c r="J58" s="140">
        <v>37175</v>
      </c>
      <c r="K58" s="114">
        <v>534</v>
      </c>
      <c r="L58" s="116">
        <v>1.4364492266308002</v>
      </c>
    </row>
    <row r="59" spans="1:12" s="110" customFormat="1" ht="15" customHeight="1" x14ac:dyDescent="0.2">
      <c r="A59" s="120"/>
      <c r="B59" s="119"/>
      <c r="C59" s="258" t="s">
        <v>105</v>
      </c>
      <c r="D59" s="110" t="s">
        <v>197</v>
      </c>
      <c r="E59" s="113">
        <v>90.176907457372536</v>
      </c>
      <c r="F59" s="115">
        <v>64839</v>
      </c>
      <c r="G59" s="114">
        <v>64793</v>
      </c>
      <c r="H59" s="114">
        <v>65169</v>
      </c>
      <c r="I59" s="114">
        <v>64532</v>
      </c>
      <c r="J59" s="140">
        <v>64474</v>
      </c>
      <c r="K59" s="114">
        <v>365</v>
      </c>
      <c r="L59" s="116">
        <v>0.56611967614852499</v>
      </c>
    </row>
    <row r="60" spans="1:12" s="110" customFormat="1" ht="15" customHeight="1" x14ac:dyDescent="0.2">
      <c r="A60" s="120"/>
      <c r="B60" s="119"/>
      <c r="C60" s="258"/>
      <c r="D60" s="267" t="s">
        <v>198</v>
      </c>
      <c r="E60" s="113">
        <v>47.440583599376922</v>
      </c>
      <c r="F60" s="115">
        <v>30760</v>
      </c>
      <c r="G60" s="114">
        <v>30606</v>
      </c>
      <c r="H60" s="114">
        <v>30908</v>
      </c>
      <c r="I60" s="114">
        <v>30757</v>
      </c>
      <c r="J60" s="140">
        <v>30677</v>
      </c>
      <c r="K60" s="114">
        <v>83</v>
      </c>
      <c r="L60" s="116">
        <v>0.27056100661733545</v>
      </c>
    </row>
    <row r="61" spans="1:12" s="110" customFormat="1" ht="15" customHeight="1" x14ac:dyDescent="0.2">
      <c r="A61" s="120"/>
      <c r="B61" s="119"/>
      <c r="C61" s="258"/>
      <c r="D61" s="267" t="s">
        <v>199</v>
      </c>
      <c r="E61" s="113">
        <v>52.559416400623078</v>
      </c>
      <c r="F61" s="115">
        <v>34079</v>
      </c>
      <c r="G61" s="114">
        <v>34187</v>
      </c>
      <c r="H61" s="114">
        <v>34261</v>
      </c>
      <c r="I61" s="114">
        <v>33775</v>
      </c>
      <c r="J61" s="140">
        <v>33797</v>
      </c>
      <c r="K61" s="114">
        <v>282</v>
      </c>
      <c r="L61" s="116">
        <v>0.83439358522945828</v>
      </c>
    </row>
    <row r="62" spans="1:12" s="110" customFormat="1" ht="15" customHeight="1" x14ac:dyDescent="0.2">
      <c r="A62" s="120"/>
      <c r="B62" s="119"/>
      <c r="C62" s="258"/>
      <c r="D62" s="258" t="s">
        <v>200</v>
      </c>
      <c r="E62" s="113">
        <v>9.8230925426274656</v>
      </c>
      <c r="F62" s="115">
        <v>7063</v>
      </c>
      <c r="G62" s="114">
        <v>7032</v>
      </c>
      <c r="H62" s="114">
        <v>7015</v>
      </c>
      <c r="I62" s="114">
        <v>6705</v>
      </c>
      <c r="J62" s="140">
        <v>6697</v>
      </c>
      <c r="K62" s="114">
        <v>366</v>
      </c>
      <c r="L62" s="116">
        <v>5.4651336419292225</v>
      </c>
    </row>
    <row r="63" spans="1:12" s="110" customFormat="1" ht="15" customHeight="1" x14ac:dyDescent="0.2">
      <c r="A63" s="120"/>
      <c r="B63" s="119"/>
      <c r="C63" s="258"/>
      <c r="D63" s="267" t="s">
        <v>198</v>
      </c>
      <c r="E63" s="113">
        <v>48.605408466657231</v>
      </c>
      <c r="F63" s="115">
        <v>3433</v>
      </c>
      <c r="G63" s="114">
        <v>3415</v>
      </c>
      <c r="H63" s="114">
        <v>3396</v>
      </c>
      <c r="I63" s="114">
        <v>3330</v>
      </c>
      <c r="J63" s="140">
        <v>3319</v>
      </c>
      <c r="K63" s="114">
        <v>114</v>
      </c>
      <c r="L63" s="116">
        <v>3.4347695088882193</v>
      </c>
    </row>
    <row r="64" spans="1:12" s="110" customFormat="1" ht="15" customHeight="1" x14ac:dyDescent="0.2">
      <c r="A64" s="120"/>
      <c r="B64" s="119"/>
      <c r="C64" s="258"/>
      <c r="D64" s="267" t="s">
        <v>199</v>
      </c>
      <c r="E64" s="113">
        <v>51.394591533342769</v>
      </c>
      <c r="F64" s="115">
        <v>3630</v>
      </c>
      <c r="G64" s="114">
        <v>3617</v>
      </c>
      <c r="H64" s="114">
        <v>3619</v>
      </c>
      <c r="I64" s="114">
        <v>3375</v>
      </c>
      <c r="J64" s="140">
        <v>3378</v>
      </c>
      <c r="K64" s="114">
        <v>252</v>
      </c>
      <c r="L64" s="116">
        <v>7.4600355239786857</v>
      </c>
    </row>
    <row r="65" spans="1:12" s="110" customFormat="1" ht="15" customHeight="1" x14ac:dyDescent="0.2">
      <c r="A65" s="120"/>
      <c r="B65" s="119" t="s">
        <v>201</v>
      </c>
      <c r="C65" s="258"/>
      <c r="E65" s="113">
        <v>18.856714612057679</v>
      </c>
      <c r="F65" s="115">
        <v>20884</v>
      </c>
      <c r="G65" s="114">
        <v>20819</v>
      </c>
      <c r="H65" s="114">
        <v>20636</v>
      </c>
      <c r="I65" s="114">
        <v>20469</v>
      </c>
      <c r="J65" s="140">
        <v>20301</v>
      </c>
      <c r="K65" s="114">
        <v>583</v>
      </c>
      <c r="L65" s="116">
        <v>2.8717797152849611</v>
      </c>
    </row>
    <row r="66" spans="1:12" s="110" customFormat="1" ht="15" customHeight="1" x14ac:dyDescent="0.2">
      <c r="A66" s="120"/>
      <c r="B66" s="119"/>
      <c r="C66" s="258" t="s">
        <v>106</v>
      </c>
      <c r="E66" s="113">
        <v>47.533997318521358</v>
      </c>
      <c r="F66" s="115">
        <v>9927</v>
      </c>
      <c r="G66" s="114">
        <v>9867</v>
      </c>
      <c r="H66" s="114">
        <v>9813</v>
      </c>
      <c r="I66" s="114">
        <v>9751</v>
      </c>
      <c r="J66" s="140">
        <v>9689</v>
      </c>
      <c r="K66" s="114">
        <v>238</v>
      </c>
      <c r="L66" s="116">
        <v>2.4563938486943959</v>
      </c>
    </row>
    <row r="67" spans="1:12" s="110" customFormat="1" ht="15" customHeight="1" x14ac:dyDescent="0.2">
      <c r="A67" s="120"/>
      <c r="B67" s="119"/>
      <c r="C67" s="258" t="s">
        <v>107</v>
      </c>
      <c r="E67" s="113">
        <v>52.466002681478642</v>
      </c>
      <c r="F67" s="115">
        <v>10957</v>
      </c>
      <c r="G67" s="114">
        <v>10952</v>
      </c>
      <c r="H67" s="114">
        <v>10823</v>
      </c>
      <c r="I67" s="114">
        <v>10718</v>
      </c>
      <c r="J67" s="140">
        <v>10612</v>
      </c>
      <c r="K67" s="114">
        <v>345</v>
      </c>
      <c r="L67" s="116">
        <v>3.2510365623822088</v>
      </c>
    </row>
    <row r="68" spans="1:12" s="110" customFormat="1" ht="15" customHeight="1" x14ac:dyDescent="0.2">
      <c r="A68" s="120"/>
      <c r="B68" s="119"/>
      <c r="C68" s="258" t="s">
        <v>105</v>
      </c>
      <c r="D68" s="110" t="s">
        <v>202</v>
      </c>
      <c r="E68" s="113">
        <v>17.764796016088873</v>
      </c>
      <c r="F68" s="115">
        <v>3710</v>
      </c>
      <c r="G68" s="114">
        <v>3674</v>
      </c>
      <c r="H68" s="114">
        <v>3547</v>
      </c>
      <c r="I68" s="114">
        <v>3454</v>
      </c>
      <c r="J68" s="140">
        <v>3283</v>
      </c>
      <c r="K68" s="114">
        <v>427</v>
      </c>
      <c r="L68" s="116">
        <v>13.00639658848614</v>
      </c>
    </row>
    <row r="69" spans="1:12" s="110" customFormat="1" ht="15" customHeight="1" x14ac:dyDescent="0.2">
      <c r="A69" s="120"/>
      <c r="B69" s="119"/>
      <c r="C69" s="258"/>
      <c r="D69" s="267" t="s">
        <v>198</v>
      </c>
      <c r="E69" s="113">
        <v>47.843665768194072</v>
      </c>
      <c r="F69" s="115">
        <v>1775</v>
      </c>
      <c r="G69" s="114">
        <v>1741</v>
      </c>
      <c r="H69" s="114">
        <v>1698</v>
      </c>
      <c r="I69" s="114">
        <v>1654</v>
      </c>
      <c r="J69" s="140">
        <v>1572</v>
      </c>
      <c r="K69" s="114">
        <v>203</v>
      </c>
      <c r="L69" s="116">
        <v>12.913486005089059</v>
      </c>
    </row>
    <row r="70" spans="1:12" s="110" customFormat="1" ht="15" customHeight="1" x14ac:dyDescent="0.2">
      <c r="A70" s="120"/>
      <c r="B70" s="119"/>
      <c r="C70" s="258"/>
      <c r="D70" s="267" t="s">
        <v>199</v>
      </c>
      <c r="E70" s="113">
        <v>52.156334231805928</v>
      </c>
      <c r="F70" s="115">
        <v>1935</v>
      </c>
      <c r="G70" s="114">
        <v>1933</v>
      </c>
      <c r="H70" s="114">
        <v>1849</v>
      </c>
      <c r="I70" s="114">
        <v>1800</v>
      </c>
      <c r="J70" s="140">
        <v>1711</v>
      </c>
      <c r="K70" s="114">
        <v>224</v>
      </c>
      <c r="L70" s="116">
        <v>13.091759205143191</v>
      </c>
    </row>
    <row r="71" spans="1:12" s="110" customFormat="1" ht="15" customHeight="1" x14ac:dyDescent="0.2">
      <c r="A71" s="120"/>
      <c r="B71" s="119"/>
      <c r="C71" s="258"/>
      <c r="D71" s="110" t="s">
        <v>203</v>
      </c>
      <c r="E71" s="113">
        <v>76.881823405477874</v>
      </c>
      <c r="F71" s="115">
        <v>16056</v>
      </c>
      <c r="G71" s="114">
        <v>16042</v>
      </c>
      <c r="H71" s="114">
        <v>16010</v>
      </c>
      <c r="I71" s="114">
        <v>15956</v>
      </c>
      <c r="J71" s="140">
        <v>15980</v>
      </c>
      <c r="K71" s="114">
        <v>76</v>
      </c>
      <c r="L71" s="116">
        <v>0.47559449311639551</v>
      </c>
    </row>
    <row r="72" spans="1:12" s="110" customFormat="1" ht="15" customHeight="1" x14ac:dyDescent="0.2">
      <c r="A72" s="120"/>
      <c r="B72" s="119"/>
      <c r="C72" s="258"/>
      <c r="D72" s="267" t="s">
        <v>198</v>
      </c>
      <c r="E72" s="113">
        <v>46.817389138016942</v>
      </c>
      <c r="F72" s="115">
        <v>7517</v>
      </c>
      <c r="G72" s="114">
        <v>7498</v>
      </c>
      <c r="H72" s="114">
        <v>7495</v>
      </c>
      <c r="I72" s="114">
        <v>7496</v>
      </c>
      <c r="J72" s="140">
        <v>7522</v>
      </c>
      <c r="K72" s="114">
        <v>-5</v>
      </c>
      <c r="L72" s="116">
        <v>-6.6471683063015152E-2</v>
      </c>
    </row>
    <row r="73" spans="1:12" s="110" customFormat="1" ht="15" customHeight="1" x14ac:dyDescent="0.2">
      <c r="A73" s="120"/>
      <c r="B73" s="119"/>
      <c r="C73" s="258"/>
      <c r="D73" s="267" t="s">
        <v>199</v>
      </c>
      <c r="E73" s="113">
        <v>53.182610861983058</v>
      </c>
      <c r="F73" s="115">
        <v>8539</v>
      </c>
      <c r="G73" s="114">
        <v>8544</v>
      </c>
      <c r="H73" s="114">
        <v>8515</v>
      </c>
      <c r="I73" s="114">
        <v>8460</v>
      </c>
      <c r="J73" s="140">
        <v>8458</v>
      </c>
      <c r="K73" s="114">
        <v>81</v>
      </c>
      <c r="L73" s="116">
        <v>0.95767320879640572</v>
      </c>
    </row>
    <row r="74" spans="1:12" s="110" customFormat="1" ht="15" customHeight="1" x14ac:dyDescent="0.2">
      <c r="A74" s="120"/>
      <c r="B74" s="119"/>
      <c r="C74" s="258"/>
      <c r="D74" s="110" t="s">
        <v>204</v>
      </c>
      <c r="E74" s="113">
        <v>5.3533805784332502</v>
      </c>
      <c r="F74" s="115">
        <v>1118</v>
      </c>
      <c r="G74" s="114">
        <v>1103</v>
      </c>
      <c r="H74" s="114">
        <v>1079</v>
      </c>
      <c r="I74" s="114">
        <v>1059</v>
      </c>
      <c r="J74" s="140">
        <v>1038</v>
      </c>
      <c r="K74" s="114">
        <v>80</v>
      </c>
      <c r="L74" s="116">
        <v>7.7071290944123314</v>
      </c>
    </row>
    <row r="75" spans="1:12" s="110" customFormat="1" ht="15" customHeight="1" x14ac:dyDescent="0.2">
      <c r="A75" s="120"/>
      <c r="B75" s="119"/>
      <c r="C75" s="258"/>
      <c r="D75" s="267" t="s">
        <v>198</v>
      </c>
      <c r="E75" s="113">
        <v>56.797853309481219</v>
      </c>
      <c r="F75" s="115">
        <v>635</v>
      </c>
      <c r="G75" s="114">
        <v>628</v>
      </c>
      <c r="H75" s="114">
        <v>620</v>
      </c>
      <c r="I75" s="114">
        <v>601</v>
      </c>
      <c r="J75" s="140">
        <v>595</v>
      </c>
      <c r="K75" s="114">
        <v>40</v>
      </c>
      <c r="L75" s="116">
        <v>6.7226890756302522</v>
      </c>
    </row>
    <row r="76" spans="1:12" s="110" customFormat="1" ht="15" customHeight="1" x14ac:dyDescent="0.2">
      <c r="A76" s="120"/>
      <c r="B76" s="119"/>
      <c r="C76" s="258"/>
      <c r="D76" s="267" t="s">
        <v>199</v>
      </c>
      <c r="E76" s="113">
        <v>43.202146690518781</v>
      </c>
      <c r="F76" s="115">
        <v>483</v>
      </c>
      <c r="G76" s="114">
        <v>475</v>
      </c>
      <c r="H76" s="114">
        <v>459</v>
      </c>
      <c r="I76" s="114">
        <v>458</v>
      </c>
      <c r="J76" s="140">
        <v>443</v>
      </c>
      <c r="K76" s="114">
        <v>40</v>
      </c>
      <c r="L76" s="116">
        <v>9.0293453724604973</v>
      </c>
    </row>
    <row r="77" spans="1:12" s="110" customFormat="1" ht="15" customHeight="1" x14ac:dyDescent="0.2">
      <c r="A77" s="534"/>
      <c r="B77" s="119" t="s">
        <v>205</v>
      </c>
      <c r="C77" s="268"/>
      <c r="D77" s="182"/>
      <c r="E77" s="113">
        <v>7.9927043548139522</v>
      </c>
      <c r="F77" s="115">
        <v>8852</v>
      </c>
      <c r="G77" s="114">
        <v>9022</v>
      </c>
      <c r="H77" s="114">
        <v>9210</v>
      </c>
      <c r="I77" s="114">
        <v>8935</v>
      </c>
      <c r="J77" s="140">
        <v>8972</v>
      </c>
      <c r="K77" s="114">
        <v>-120</v>
      </c>
      <c r="L77" s="116">
        <v>-1.3374944271065536</v>
      </c>
    </row>
    <row r="78" spans="1:12" s="110" customFormat="1" ht="15" customHeight="1" x14ac:dyDescent="0.2">
      <c r="A78" s="120"/>
      <c r="B78" s="119"/>
      <c r="C78" s="268" t="s">
        <v>106</v>
      </c>
      <c r="D78" s="182"/>
      <c r="E78" s="113">
        <v>55.34342521464076</v>
      </c>
      <c r="F78" s="115">
        <v>4899</v>
      </c>
      <c r="G78" s="114">
        <v>4958</v>
      </c>
      <c r="H78" s="114">
        <v>5083</v>
      </c>
      <c r="I78" s="114">
        <v>4958</v>
      </c>
      <c r="J78" s="140">
        <v>4977</v>
      </c>
      <c r="K78" s="114">
        <v>-78</v>
      </c>
      <c r="L78" s="116">
        <v>-1.567209162145871</v>
      </c>
    </row>
    <row r="79" spans="1:12" s="110" customFormat="1" ht="15" customHeight="1" x14ac:dyDescent="0.2">
      <c r="A79" s="123"/>
      <c r="B79" s="124"/>
      <c r="C79" s="260" t="s">
        <v>107</v>
      </c>
      <c r="D79" s="261"/>
      <c r="E79" s="125">
        <v>44.65657478535924</v>
      </c>
      <c r="F79" s="143">
        <v>3953</v>
      </c>
      <c r="G79" s="144">
        <v>4064</v>
      </c>
      <c r="H79" s="144">
        <v>4127</v>
      </c>
      <c r="I79" s="144">
        <v>3977</v>
      </c>
      <c r="J79" s="145">
        <v>3995</v>
      </c>
      <c r="K79" s="144">
        <v>-42</v>
      </c>
      <c r="L79" s="146">
        <v>-1.0513141426783479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110751</v>
      </c>
      <c r="E11" s="114">
        <v>111231</v>
      </c>
      <c r="F11" s="114">
        <v>111544</v>
      </c>
      <c r="G11" s="114">
        <v>108960</v>
      </c>
      <c r="H11" s="140">
        <v>108823</v>
      </c>
      <c r="I11" s="115">
        <v>1928</v>
      </c>
      <c r="J11" s="116">
        <v>1.7716842946803526</v>
      </c>
    </row>
    <row r="12" spans="1:15" s="110" customFormat="1" ht="24.95" customHeight="1" x14ac:dyDescent="0.2">
      <c r="A12" s="193" t="s">
        <v>132</v>
      </c>
      <c r="B12" s="194" t="s">
        <v>133</v>
      </c>
      <c r="C12" s="113">
        <v>0.33317983584798333</v>
      </c>
      <c r="D12" s="115">
        <v>369</v>
      </c>
      <c r="E12" s="114">
        <v>341</v>
      </c>
      <c r="F12" s="114">
        <v>403</v>
      </c>
      <c r="G12" s="114">
        <v>423</v>
      </c>
      <c r="H12" s="140">
        <v>389</v>
      </c>
      <c r="I12" s="115">
        <v>-20</v>
      </c>
      <c r="J12" s="116">
        <v>-5.1413881748071981</v>
      </c>
    </row>
    <row r="13" spans="1:15" s="110" customFormat="1" ht="24.95" customHeight="1" x14ac:dyDescent="0.2">
      <c r="A13" s="193" t="s">
        <v>134</v>
      </c>
      <c r="B13" s="199" t="s">
        <v>214</v>
      </c>
      <c r="C13" s="113">
        <v>2.7358669447679929</v>
      </c>
      <c r="D13" s="115">
        <v>3030</v>
      </c>
      <c r="E13" s="114">
        <v>2991</v>
      </c>
      <c r="F13" s="114">
        <v>3007</v>
      </c>
      <c r="G13" s="114">
        <v>2925</v>
      </c>
      <c r="H13" s="140">
        <v>2945</v>
      </c>
      <c r="I13" s="115">
        <v>85</v>
      </c>
      <c r="J13" s="116">
        <v>2.8862478777589136</v>
      </c>
    </row>
    <row r="14" spans="1:15" s="287" customFormat="1" ht="24" customHeight="1" x14ac:dyDescent="0.2">
      <c r="A14" s="193" t="s">
        <v>215</v>
      </c>
      <c r="B14" s="199" t="s">
        <v>137</v>
      </c>
      <c r="C14" s="113">
        <v>5.6785040315663062</v>
      </c>
      <c r="D14" s="115">
        <v>6289</v>
      </c>
      <c r="E14" s="114">
        <v>6892</v>
      </c>
      <c r="F14" s="114">
        <v>6986</v>
      </c>
      <c r="G14" s="114">
        <v>7120</v>
      </c>
      <c r="H14" s="140">
        <v>7184</v>
      </c>
      <c r="I14" s="115">
        <v>-895</v>
      </c>
      <c r="J14" s="116">
        <v>-12.458240534521158</v>
      </c>
      <c r="K14" s="110"/>
      <c r="L14" s="110"/>
      <c r="M14" s="110"/>
      <c r="N14" s="110"/>
      <c r="O14" s="110"/>
    </row>
    <row r="15" spans="1:15" s="110" customFormat="1" ht="24.75" customHeight="1" x14ac:dyDescent="0.2">
      <c r="A15" s="193" t="s">
        <v>216</v>
      </c>
      <c r="B15" s="199" t="s">
        <v>217</v>
      </c>
      <c r="C15" s="113">
        <v>1.3245930059322264</v>
      </c>
      <c r="D15" s="115">
        <v>1467</v>
      </c>
      <c r="E15" s="114">
        <v>1470</v>
      </c>
      <c r="F15" s="114">
        <v>1465</v>
      </c>
      <c r="G15" s="114">
        <v>1503</v>
      </c>
      <c r="H15" s="140">
        <v>1498</v>
      </c>
      <c r="I15" s="115">
        <v>-31</v>
      </c>
      <c r="J15" s="116">
        <v>-2.0694259012016021</v>
      </c>
    </row>
    <row r="16" spans="1:15" s="287" customFormat="1" ht="24.95" customHeight="1" x14ac:dyDescent="0.2">
      <c r="A16" s="193" t="s">
        <v>218</v>
      </c>
      <c r="B16" s="199" t="s">
        <v>141</v>
      </c>
      <c r="C16" s="113">
        <v>3.8094464158337171</v>
      </c>
      <c r="D16" s="115">
        <v>4219</v>
      </c>
      <c r="E16" s="114">
        <v>4800</v>
      </c>
      <c r="F16" s="114">
        <v>4895</v>
      </c>
      <c r="G16" s="114">
        <v>5060</v>
      </c>
      <c r="H16" s="140">
        <v>5122</v>
      </c>
      <c r="I16" s="115">
        <v>-903</v>
      </c>
      <c r="J16" s="116">
        <v>-17.629832096837173</v>
      </c>
      <c r="K16" s="110"/>
      <c r="L16" s="110"/>
      <c r="M16" s="110"/>
      <c r="N16" s="110"/>
      <c r="O16" s="110"/>
    </row>
    <row r="17" spans="1:15" s="110" customFormat="1" ht="24.95" customHeight="1" x14ac:dyDescent="0.2">
      <c r="A17" s="193" t="s">
        <v>219</v>
      </c>
      <c r="B17" s="199" t="s">
        <v>220</v>
      </c>
      <c r="C17" s="113">
        <v>0.54446460980036293</v>
      </c>
      <c r="D17" s="115">
        <v>603</v>
      </c>
      <c r="E17" s="114">
        <v>622</v>
      </c>
      <c r="F17" s="114">
        <v>626</v>
      </c>
      <c r="G17" s="114">
        <v>557</v>
      </c>
      <c r="H17" s="140">
        <v>564</v>
      </c>
      <c r="I17" s="115">
        <v>39</v>
      </c>
      <c r="J17" s="116">
        <v>6.9148936170212769</v>
      </c>
    </row>
    <row r="18" spans="1:15" s="287" customFormat="1" ht="24.95" customHeight="1" x14ac:dyDescent="0.2">
      <c r="A18" s="201" t="s">
        <v>144</v>
      </c>
      <c r="B18" s="202" t="s">
        <v>145</v>
      </c>
      <c r="C18" s="113">
        <v>5.0302028875585769</v>
      </c>
      <c r="D18" s="115">
        <v>5571</v>
      </c>
      <c r="E18" s="114">
        <v>4966</v>
      </c>
      <c r="F18" s="114">
        <v>5135</v>
      </c>
      <c r="G18" s="114">
        <v>5040</v>
      </c>
      <c r="H18" s="140">
        <v>5023</v>
      </c>
      <c r="I18" s="115">
        <v>548</v>
      </c>
      <c r="J18" s="116">
        <v>10.909814851682262</v>
      </c>
      <c r="K18" s="110"/>
      <c r="L18" s="110"/>
      <c r="M18" s="110"/>
      <c r="N18" s="110"/>
      <c r="O18" s="110"/>
    </row>
    <row r="19" spans="1:15" s="110" customFormat="1" ht="24.95" customHeight="1" x14ac:dyDescent="0.2">
      <c r="A19" s="193" t="s">
        <v>146</v>
      </c>
      <c r="B19" s="199" t="s">
        <v>147</v>
      </c>
      <c r="C19" s="113">
        <v>14.079331112134428</v>
      </c>
      <c r="D19" s="115">
        <v>15593</v>
      </c>
      <c r="E19" s="114">
        <v>15697</v>
      </c>
      <c r="F19" s="114">
        <v>15802</v>
      </c>
      <c r="G19" s="114">
        <v>15605</v>
      </c>
      <c r="H19" s="140">
        <v>15683</v>
      </c>
      <c r="I19" s="115">
        <v>-90</v>
      </c>
      <c r="J19" s="116">
        <v>-0.573869795319773</v>
      </c>
    </row>
    <row r="20" spans="1:15" s="287" customFormat="1" ht="24.95" customHeight="1" x14ac:dyDescent="0.2">
      <c r="A20" s="193" t="s">
        <v>148</v>
      </c>
      <c r="B20" s="199" t="s">
        <v>149</v>
      </c>
      <c r="C20" s="113">
        <v>6.613935765817013</v>
      </c>
      <c r="D20" s="115">
        <v>7325</v>
      </c>
      <c r="E20" s="114">
        <v>7259</v>
      </c>
      <c r="F20" s="114">
        <v>7019</v>
      </c>
      <c r="G20" s="114">
        <v>6891</v>
      </c>
      <c r="H20" s="140">
        <v>7022</v>
      </c>
      <c r="I20" s="115">
        <v>303</v>
      </c>
      <c r="J20" s="116">
        <v>4.3150099686698944</v>
      </c>
      <c r="K20" s="110"/>
      <c r="L20" s="110"/>
      <c r="M20" s="110"/>
      <c r="N20" s="110"/>
      <c r="O20" s="110"/>
    </row>
    <row r="21" spans="1:15" s="110" customFormat="1" ht="24.95" customHeight="1" x14ac:dyDescent="0.2">
      <c r="A21" s="201" t="s">
        <v>150</v>
      </c>
      <c r="B21" s="202" t="s">
        <v>151</v>
      </c>
      <c r="C21" s="113">
        <v>2.982365847712436</v>
      </c>
      <c r="D21" s="115">
        <v>3303</v>
      </c>
      <c r="E21" s="114">
        <v>3343</v>
      </c>
      <c r="F21" s="114">
        <v>3348</v>
      </c>
      <c r="G21" s="114">
        <v>3333</v>
      </c>
      <c r="H21" s="140">
        <v>3307</v>
      </c>
      <c r="I21" s="115">
        <v>-4</v>
      </c>
      <c r="J21" s="116">
        <v>-0.12095554883580284</v>
      </c>
    </row>
    <row r="22" spans="1:15" s="110" customFormat="1" ht="24.95" customHeight="1" x14ac:dyDescent="0.2">
      <c r="A22" s="201" t="s">
        <v>152</v>
      </c>
      <c r="B22" s="199" t="s">
        <v>153</v>
      </c>
      <c r="C22" s="113">
        <v>5.1223013787685892</v>
      </c>
      <c r="D22" s="115">
        <v>5673</v>
      </c>
      <c r="E22" s="114">
        <v>5636</v>
      </c>
      <c r="F22" s="114">
        <v>5643</v>
      </c>
      <c r="G22" s="114">
        <v>5481</v>
      </c>
      <c r="H22" s="140">
        <v>5412</v>
      </c>
      <c r="I22" s="115">
        <v>261</v>
      </c>
      <c r="J22" s="116">
        <v>4.8226164079822613</v>
      </c>
    </row>
    <row r="23" spans="1:15" s="110" customFormat="1" ht="24.95" customHeight="1" x14ac:dyDescent="0.2">
      <c r="A23" s="193" t="s">
        <v>154</v>
      </c>
      <c r="B23" s="199" t="s">
        <v>155</v>
      </c>
      <c r="C23" s="113">
        <v>2.690720625547399</v>
      </c>
      <c r="D23" s="115">
        <v>2980</v>
      </c>
      <c r="E23" s="114">
        <v>3014</v>
      </c>
      <c r="F23" s="114">
        <v>3031</v>
      </c>
      <c r="G23" s="114">
        <v>3017</v>
      </c>
      <c r="H23" s="140">
        <v>3056</v>
      </c>
      <c r="I23" s="115">
        <v>-76</v>
      </c>
      <c r="J23" s="116">
        <v>-2.4869109947643979</v>
      </c>
    </row>
    <row r="24" spans="1:15" s="110" customFormat="1" ht="24.95" customHeight="1" x14ac:dyDescent="0.2">
      <c r="A24" s="193" t="s">
        <v>156</v>
      </c>
      <c r="B24" s="199" t="s">
        <v>221</v>
      </c>
      <c r="C24" s="113">
        <v>10.214806186851586</v>
      </c>
      <c r="D24" s="115">
        <v>11313</v>
      </c>
      <c r="E24" s="114">
        <v>11329</v>
      </c>
      <c r="F24" s="114">
        <v>11297</v>
      </c>
      <c r="G24" s="114">
        <v>9848</v>
      </c>
      <c r="H24" s="140">
        <v>9789</v>
      </c>
      <c r="I24" s="115">
        <v>1524</v>
      </c>
      <c r="J24" s="116">
        <v>15.56849524977015</v>
      </c>
    </row>
    <row r="25" spans="1:15" s="110" customFormat="1" ht="24.95" customHeight="1" x14ac:dyDescent="0.2">
      <c r="A25" s="193" t="s">
        <v>222</v>
      </c>
      <c r="B25" s="204" t="s">
        <v>159</v>
      </c>
      <c r="C25" s="113">
        <v>7.7443995991006851</v>
      </c>
      <c r="D25" s="115">
        <v>8577</v>
      </c>
      <c r="E25" s="114">
        <v>8586</v>
      </c>
      <c r="F25" s="114">
        <v>8612</v>
      </c>
      <c r="G25" s="114">
        <v>8787</v>
      </c>
      <c r="H25" s="140">
        <v>8648</v>
      </c>
      <c r="I25" s="115">
        <v>-71</v>
      </c>
      <c r="J25" s="116">
        <v>-0.82099907493061974</v>
      </c>
    </row>
    <row r="26" spans="1:15" s="110" customFormat="1" ht="24.95" customHeight="1" x14ac:dyDescent="0.2">
      <c r="A26" s="201">
        <v>782.78300000000002</v>
      </c>
      <c r="B26" s="203" t="s">
        <v>160</v>
      </c>
      <c r="C26" s="113">
        <v>5.1331364953815317</v>
      </c>
      <c r="D26" s="115">
        <v>5685</v>
      </c>
      <c r="E26" s="114">
        <v>6024</v>
      </c>
      <c r="F26" s="114">
        <v>6252</v>
      </c>
      <c r="G26" s="114">
        <v>5735</v>
      </c>
      <c r="H26" s="140">
        <v>5605</v>
      </c>
      <c r="I26" s="115">
        <v>80</v>
      </c>
      <c r="J26" s="116">
        <v>1.4272970561998215</v>
      </c>
    </row>
    <row r="27" spans="1:15" s="110" customFormat="1" ht="24.95" customHeight="1" x14ac:dyDescent="0.2">
      <c r="A27" s="193" t="s">
        <v>161</v>
      </c>
      <c r="B27" s="199" t="s">
        <v>223</v>
      </c>
      <c r="C27" s="113">
        <v>9.3949490298056002</v>
      </c>
      <c r="D27" s="115">
        <v>10405</v>
      </c>
      <c r="E27" s="114">
        <v>10469</v>
      </c>
      <c r="F27" s="114">
        <v>10470</v>
      </c>
      <c r="G27" s="114">
        <v>10342</v>
      </c>
      <c r="H27" s="140">
        <v>10388</v>
      </c>
      <c r="I27" s="115">
        <v>17</v>
      </c>
      <c r="J27" s="116">
        <v>0.16365036580670003</v>
      </c>
    </row>
    <row r="28" spans="1:15" s="110" customFormat="1" ht="24.95" customHeight="1" x14ac:dyDescent="0.2">
      <c r="A28" s="193" t="s">
        <v>163</v>
      </c>
      <c r="B28" s="199" t="s">
        <v>164</v>
      </c>
      <c r="C28" s="113">
        <v>3.9647497539525602</v>
      </c>
      <c r="D28" s="115">
        <v>4391</v>
      </c>
      <c r="E28" s="114">
        <v>4353</v>
      </c>
      <c r="F28" s="114">
        <v>4329</v>
      </c>
      <c r="G28" s="114">
        <v>4254</v>
      </c>
      <c r="H28" s="140">
        <v>4234</v>
      </c>
      <c r="I28" s="115">
        <v>157</v>
      </c>
      <c r="J28" s="116">
        <v>3.7080774681152575</v>
      </c>
    </row>
    <row r="29" spans="1:15" s="110" customFormat="1" ht="24.95" customHeight="1" x14ac:dyDescent="0.2">
      <c r="A29" s="193">
        <v>86</v>
      </c>
      <c r="B29" s="199" t="s">
        <v>165</v>
      </c>
      <c r="C29" s="113">
        <v>6.1254525918501868</v>
      </c>
      <c r="D29" s="115">
        <v>6784</v>
      </c>
      <c r="E29" s="114">
        <v>6747</v>
      </c>
      <c r="F29" s="114">
        <v>6671</v>
      </c>
      <c r="G29" s="114">
        <v>6426</v>
      </c>
      <c r="H29" s="140">
        <v>6442</v>
      </c>
      <c r="I29" s="115">
        <v>342</v>
      </c>
      <c r="J29" s="116">
        <v>5.3089102763117042</v>
      </c>
    </row>
    <row r="30" spans="1:15" s="110" customFormat="1" ht="24.95" customHeight="1" x14ac:dyDescent="0.2">
      <c r="A30" s="193">
        <v>87.88</v>
      </c>
      <c r="B30" s="204" t="s">
        <v>166</v>
      </c>
      <c r="C30" s="113">
        <v>6.3060378687325622</v>
      </c>
      <c r="D30" s="115">
        <v>6984</v>
      </c>
      <c r="E30" s="114">
        <v>6968</v>
      </c>
      <c r="F30" s="114">
        <v>6916</v>
      </c>
      <c r="G30" s="114">
        <v>7109</v>
      </c>
      <c r="H30" s="140">
        <v>7101</v>
      </c>
      <c r="I30" s="115">
        <v>-117</v>
      </c>
      <c r="J30" s="116">
        <v>-1.6476552598225602</v>
      </c>
    </row>
    <row r="31" spans="1:15" s="110" customFormat="1" ht="24.95" customHeight="1" x14ac:dyDescent="0.2">
      <c r="A31" s="193" t="s">
        <v>167</v>
      </c>
      <c r="B31" s="199" t="s">
        <v>168</v>
      </c>
      <c r="C31" s="113">
        <v>5.8500600446045636</v>
      </c>
      <c r="D31" s="115">
        <v>6479</v>
      </c>
      <c r="E31" s="114">
        <v>6616</v>
      </c>
      <c r="F31" s="114">
        <v>6623</v>
      </c>
      <c r="G31" s="114">
        <v>6624</v>
      </c>
      <c r="H31" s="140">
        <v>6595</v>
      </c>
      <c r="I31" s="115">
        <v>-116</v>
      </c>
      <c r="J31" s="116">
        <v>-1.7589082638362397</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0.33317983584798333</v>
      </c>
      <c r="D34" s="115">
        <v>369</v>
      </c>
      <c r="E34" s="114">
        <v>341</v>
      </c>
      <c r="F34" s="114">
        <v>403</v>
      </c>
      <c r="G34" s="114">
        <v>423</v>
      </c>
      <c r="H34" s="140">
        <v>389</v>
      </c>
      <c r="I34" s="115">
        <v>-20</v>
      </c>
      <c r="J34" s="116">
        <v>-5.1413881748071981</v>
      </c>
    </row>
    <row r="35" spans="1:10" s="110" customFormat="1" ht="24.95" customHeight="1" x14ac:dyDescent="0.2">
      <c r="A35" s="292" t="s">
        <v>171</v>
      </c>
      <c r="B35" s="293" t="s">
        <v>172</v>
      </c>
      <c r="C35" s="113">
        <v>13.444573863892877</v>
      </c>
      <c r="D35" s="115">
        <v>14890</v>
      </c>
      <c r="E35" s="114">
        <v>14849</v>
      </c>
      <c r="F35" s="114">
        <v>15128</v>
      </c>
      <c r="G35" s="114">
        <v>15085</v>
      </c>
      <c r="H35" s="140">
        <v>15152</v>
      </c>
      <c r="I35" s="115">
        <v>-262</v>
      </c>
      <c r="J35" s="116">
        <v>-1.7291446673706441</v>
      </c>
    </row>
    <row r="36" spans="1:10" s="110" customFormat="1" ht="24.95" customHeight="1" x14ac:dyDescent="0.2">
      <c r="A36" s="294" t="s">
        <v>173</v>
      </c>
      <c r="B36" s="295" t="s">
        <v>174</v>
      </c>
      <c r="C36" s="125">
        <v>86.222246300259144</v>
      </c>
      <c r="D36" s="143">
        <v>95492</v>
      </c>
      <c r="E36" s="144">
        <v>96041</v>
      </c>
      <c r="F36" s="144">
        <v>96013</v>
      </c>
      <c r="G36" s="144">
        <v>93452</v>
      </c>
      <c r="H36" s="145">
        <v>93282</v>
      </c>
      <c r="I36" s="143">
        <v>2210</v>
      </c>
      <c r="J36" s="146">
        <v>2.3691601809566691</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2020-09-25T13:29:09Z</dcterms:created>
  <dcterms:modified xsi:type="dcterms:W3CDTF">2020-09-28T08:13:47Z</dcterms:modified>
</cp:coreProperties>
</file>