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H75" i="24"/>
  <c r="K75" i="24" s="1"/>
  <c r="G75" i="24"/>
  <c r="F75" i="24"/>
  <c r="E75" i="24"/>
  <c r="L74" i="24"/>
  <c r="J74" i="24"/>
  <c r="H74" i="24"/>
  <c r="K74" i="24" s="1"/>
  <c r="G74" i="24"/>
  <c r="F74" i="24"/>
  <c r="E74" i="24"/>
  <c r="L73" i="24"/>
  <c r="J73" i="24"/>
  <c r="H73" i="24"/>
  <c r="K73" i="24" s="1"/>
  <c r="G73" i="24"/>
  <c r="F73" i="24"/>
  <c r="E73" i="24"/>
  <c r="L72" i="24"/>
  <c r="H72" i="24"/>
  <c r="G72" i="24"/>
  <c r="F72" i="24"/>
  <c r="E72" i="24"/>
  <c r="L71" i="24"/>
  <c r="H71" i="24"/>
  <c r="G71" i="24"/>
  <c r="F71" i="24"/>
  <c r="E71" i="24"/>
  <c r="L70" i="24"/>
  <c r="H70" i="24"/>
  <c r="G70" i="24"/>
  <c r="F70" i="24"/>
  <c r="E70" i="24"/>
  <c r="L69" i="24"/>
  <c r="J69" i="24"/>
  <c r="H69" i="24"/>
  <c r="G69" i="24"/>
  <c r="F69" i="24"/>
  <c r="E69" i="24"/>
  <c r="L68" i="24"/>
  <c r="H68" i="24"/>
  <c r="G68" i="24"/>
  <c r="F68" i="24"/>
  <c r="E68" i="24"/>
  <c r="L67" i="24"/>
  <c r="H67" i="24"/>
  <c r="G67" i="24"/>
  <c r="F67" i="24"/>
  <c r="E67" i="24"/>
  <c r="L66" i="24"/>
  <c r="H66" i="24"/>
  <c r="G66" i="24"/>
  <c r="F66" i="24"/>
  <c r="E66" i="24"/>
  <c r="L65" i="24"/>
  <c r="J65" i="24"/>
  <c r="H65" i="24"/>
  <c r="G65" i="24"/>
  <c r="F65" i="24"/>
  <c r="E65" i="24"/>
  <c r="L64" i="24"/>
  <c r="H64" i="24"/>
  <c r="G64" i="24"/>
  <c r="F64" i="24"/>
  <c r="E64" i="24"/>
  <c r="L63" i="24"/>
  <c r="H63" i="24"/>
  <c r="G63" i="24"/>
  <c r="F63" i="24"/>
  <c r="E63" i="24"/>
  <c r="L62" i="24"/>
  <c r="H62" i="24"/>
  <c r="G62" i="24"/>
  <c r="F62" i="24"/>
  <c r="E62" i="24"/>
  <c r="L61" i="24"/>
  <c r="J61" i="24"/>
  <c r="H61" i="24"/>
  <c r="G61" i="24"/>
  <c r="F61" i="24"/>
  <c r="E61" i="24"/>
  <c r="L60" i="24"/>
  <c r="H60" i="24"/>
  <c r="G60" i="24"/>
  <c r="F60" i="24"/>
  <c r="E60" i="24"/>
  <c r="L59" i="24"/>
  <c r="H59" i="24"/>
  <c r="G59" i="24"/>
  <c r="F59" i="24"/>
  <c r="E59" i="24"/>
  <c r="L58" i="24"/>
  <c r="H58" i="24"/>
  <c r="G58" i="24"/>
  <c r="F58" i="24"/>
  <c r="E58" i="24"/>
  <c r="L57" i="24"/>
  <c r="J57" i="24"/>
  <c r="H57" i="24"/>
  <c r="G57" i="24"/>
  <c r="F57" i="24"/>
  <c r="E57" i="24"/>
  <c r="L56" i="24"/>
  <c r="H56" i="24"/>
  <c r="G56" i="24"/>
  <c r="F56" i="24"/>
  <c r="E56" i="24"/>
  <c r="L55" i="24"/>
  <c r="H55" i="24"/>
  <c r="G55" i="24"/>
  <c r="F55" i="24"/>
  <c r="E55" i="24"/>
  <c r="L54" i="24"/>
  <c r="H54" i="24"/>
  <c r="G54" i="24"/>
  <c r="F54" i="24"/>
  <c r="E54" i="24"/>
  <c r="L53" i="24"/>
  <c r="J53" i="24"/>
  <c r="H53" i="24"/>
  <c r="G53" i="24"/>
  <c r="F53" i="24"/>
  <c r="E53" i="24"/>
  <c r="L52" i="24"/>
  <c r="H52" i="24"/>
  <c r="G52" i="24"/>
  <c r="F52" i="24"/>
  <c r="E52" i="24"/>
  <c r="L51" i="24"/>
  <c r="H51" i="24"/>
  <c r="G51" i="24"/>
  <c r="F51" i="24"/>
  <c r="E51" i="24"/>
  <c r="M44" i="24"/>
  <c r="I44" i="24"/>
  <c r="G44" i="24"/>
  <c r="E44" i="24"/>
  <c r="C44" i="24"/>
  <c r="L44" i="24" s="1"/>
  <c r="B44" i="24"/>
  <c r="D44" i="24" s="1"/>
  <c r="K43" i="24"/>
  <c r="I43" i="24"/>
  <c r="H43" i="24"/>
  <c r="F43" i="24"/>
  <c r="C43" i="24"/>
  <c r="B43" i="24"/>
  <c r="D43" i="24" s="1"/>
  <c r="M42" i="24"/>
  <c r="I42" i="24"/>
  <c r="G42" i="24"/>
  <c r="E42" i="24"/>
  <c r="C42" i="24"/>
  <c r="L42" i="24" s="1"/>
  <c r="B42" i="24"/>
  <c r="D42" i="24" s="1"/>
  <c r="K41" i="24"/>
  <c r="I41" i="24"/>
  <c r="H41" i="24"/>
  <c r="F41" i="24"/>
  <c r="C41" i="24"/>
  <c r="B41" i="24"/>
  <c r="D41" i="24" s="1"/>
  <c r="M40" i="24"/>
  <c r="J40" i="24"/>
  <c r="I40" i="24"/>
  <c r="G40" i="24"/>
  <c r="E40" i="24"/>
  <c r="C40" i="24"/>
  <c r="L40" i="24" s="1"/>
  <c r="B40" i="24"/>
  <c r="M36" i="24"/>
  <c r="L36" i="24"/>
  <c r="K36" i="24"/>
  <c r="J36" i="24"/>
  <c r="I36" i="24"/>
  <c r="H36" i="24"/>
  <c r="G36" i="24"/>
  <c r="F36" i="24"/>
  <c r="E36" i="24"/>
  <c r="D36" i="24"/>
  <c r="I17" i="24"/>
  <c r="L57" i="15"/>
  <c r="K57" i="15"/>
  <c r="C45" i="24"/>
  <c r="C38" i="24"/>
  <c r="C37" i="24"/>
  <c r="C35" i="24"/>
  <c r="C34" i="24"/>
  <c r="G34" i="24" s="1"/>
  <c r="C33" i="24"/>
  <c r="C32" i="24"/>
  <c r="C31" i="24"/>
  <c r="C30" i="24"/>
  <c r="G30" i="24" s="1"/>
  <c r="C29" i="24"/>
  <c r="C28" i="24"/>
  <c r="C27" i="24"/>
  <c r="C26" i="24"/>
  <c r="G26" i="24" s="1"/>
  <c r="C25" i="24"/>
  <c r="C24" i="24"/>
  <c r="C23" i="24"/>
  <c r="C22" i="24"/>
  <c r="C21" i="24"/>
  <c r="C20" i="24"/>
  <c r="C19" i="24"/>
  <c r="C18" i="24"/>
  <c r="C17" i="24"/>
  <c r="C16" i="24"/>
  <c r="C15" i="24"/>
  <c r="C14" i="24"/>
  <c r="C9" i="24"/>
  <c r="C8" i="24"/>
  <c r="E8" i="24" s="1"/>
  <c r="C7" i="24"/>
  <c r="B38" i="24"/>
  <c r="B37" i="24"/>
  <c r="B35" i="24"/>
  <c r="B34" i="24"/>
  <c r="B33" i="24"/>
  <c r="B32" i="24"/>
  <c r="B31" i="24"/>
  <c r="B30" i="24"/>
  <c r="B29" i="24"/>
  <c r="B28" i="24"/>
  <c r="B27" i="24"/>
  <c r="B26" i="24"/>
  <c r="B25" i="24"/>
  <c r="B24" i="24"/>
  <c r="B23" i="24"/>
  <c r="B22" i="24"/>
  <c r="B21" i="24"/>
  <c r="B20" i="24"/>
  <c r="B19" i="24"/>
  <c r="B18" i="24"/>
  <c r="B17" i="24"/>
  <c r="B16" i="24"/>
  <c r="H16" i="24" s="1"/>
  <c r="B15" i="24"/>
  <c r="B9" i="24"/>
  <c r="B8" i="24"/>
  <c r="B7" i="24"/>
  <c r="J22" i="24" l="1"/>
  <c r="F22" i="24"/>
  <c r="D22" i="24"/>
  <c r="K22" i="24"/>
  <c r="H22" i="24"/>
  <c r="M25" i="24"/>
  <c r="E25" i="24"/>
  <c r="L25" i="24"/>
  <c r="I25" i="24"/>
  <c r="G25" i="24"/>
  <c r="M29" i="24"/>
  <c r="E29" i="24"/>
  <c r="L29" i="24"/>
  <c r="I29" i="24"/>
  <c r="G29" i="24"/>
  <c r="F35" i="24"/>
  <c r="J35" i="24"/>
  <c r="H35" i="24"/>
  <c r="D35" i="24"/>
  <c r="K35" i="24"/>
  <c r="B14" i="24"/>
  <c r="B6" i="24"/>
  <c r="J20" i="24"/>
  <c r="F20" i="24"/>
  <c r="D20" i="24"/>
  <c r="K20" i="24"/>
  <c r="H20" i="24"/>
  <c r="J30" i="24"/>
  <c r="F30" i="24"/>
  <c r="D30" i="24"/>
  <c r="K30" i="24"/>
  <c r="H30" i="24"/>
  <c r="H37" i="24"/>
  <c r="D37" i="24"/>
  <c r="J37" i="24"/>
  <c r="F37" i="24"/>
  <c r="K37" i="24"/>
  <c r="M33" i="24"/>
  <c r="E33" i="24"/>
  <c r="L33" i="24"/>
  <c r="I33" i="24"/>
  <c r="G33" i="24"/>
  <c r="F19" i="24"/>
  <c r="J19" i="24"/>
  <c r="H19" i="24"/>
  <c r="D19" i="24"/>
  <c r="K19" i="24"/>
  <c r="F21" i="24"/>
  <c r="J21" i="24"/>
  <c r="H21" i="24"/>
  <c r="K21" i="24"/>
  <c r="D21" i="24"/>
  <c r="D38" i="24"/>
  <c r="K38" i="24"/>
  <c r="H38" i="24"/>
  <c r="F38" i="24"/>
  <c r="J38" i="24"/>
  <c r="F27" i="24"/>
  <c r="J27" i="24"/>
  <c r="H27" i="24"/>
  <c r="D27" i="24"/>
  <c r="K27" i="24"/>
  <c r="F29" i="24"/>
  <c r="J29" i="24"/>
  <c r="H29" i="24"/>
  <c r="K29" i="24"/>
  <c r="D29" i="24"/>
  <c r="J28" i="24"/>
  <c r="F28" i="24"/>
  <c r="D28" i="24"/>
  <c r="K28" i="24"/>
  <c r="H28" i="24"/>
  <c r="B45" i="24"/>
  <c r="B39" i="24"/>
  <c r="M21" i="24"/>
  <c r="E21" i="24"/>
  <c r="L21" i="24"/>
  <c r="I21" i="24"/>
  <c r="G21" i="24"/>
  <c r="J8" i="24"/>
  <c r="F8" i="24"/>
  <c r="D8" i="24"/>
  <c r="K8" i="24"/>
  <c r="H8" i="24"/>
  <c r="F17" i="24"/>
  <c r="J17" i="24"/>
  <c r="H17" i="24"/>
  <c r="D17" i="24"/>
  <c r="K17" i="24"/>
  <c r="F7" i="24"/>
  <c r="J7" i="24"/>
  <c r="H7" i="24"/>
  <c r="K7" i="24"/>
  <c r="M9" i="24"/>
  <c r="L9" i="24"/>
  <c r="I9" i="24"/>
  <c r="G9" i="24"/>
  <c r="L14" i="24"/>
  <c r="M14" i="24"/>
  <c r="I14" i="24"/>
  <c r="E14" i="24"/>
  <c r="I24" i="24"/>
  <c r="L24" i="24"/>
  <c r="G24" i="24"/>
  <c r="E24" i="24"/>
  <c r="M24" i="24"/>
  <c r="I28" i="24"/>
  <c r="L28" i="24"/>
  <c r="G28" i="24"/>
  <c r="E28" i="24"/>
  <c r="M28" i="24"/>
  <c r="L18" i="24"/>
  <c r="G18" i="24"/>
  <c r="E18" i="24"/>
  <c r="M18" i="24"/>
  <c r="C6" i="24"/>
  <c r="I18" i="24"/>
  <c r="M31" i="24"/>
  <c r="E31" i="24"/>
  <c r="G31" i="24"/>
  <c r="L31" i="24"/>
  <c r="I31" i="24"/>
  <c r="M35" i="24"/>
  <c r="E35" i="24"/>
  <c r="G35" i="24"/>
  <c r="L35" i="24"/>
  <c r="I35" i="24"/>
  <c r="G45" i="24"/>
  <c r="M45" i="24"/>
  <c r="E45" i="24"/>
  <c r="L45" i="24"/>
  <c r="I45" i="24"/>
  <c r="F15" i="24"/>
  <c r="J15" i="24"/>
  <c r="H15" i="24"/>
  <c r="D15" i="24"/>
  <c r="K15" i="24"/>
  <c r="F23" i="24"/>
  <c r="J23" i="24"/>
  <c r="H23" i="24"/>
  <c r="D23" i="24"/>
  <c r="F31" i="24"/>
  <c r="J31" i="24"/>
  <c r="H31" i="24"/>
  <c r="D31" i="24"/>
  <c r="M15" i="24"/>
  <c r="L15" i="24"/>
  <c r="I15" i="24"/>
  <c r="E15" i="24"/>
  <c r="M19" i="24"/>
  <c r="G19" i="24"/>
  <c r="E19" i="24"/>
  <c r="L19" i="24"/>
  <c r="I19" i="24"/>
  <c r="I22" i="24"/>
  <c r="L22" i="24"/>
  <c r="M22" i="24"/>
  <c r="E22" i="24"/>
  <c r="I32" i="24"/>
  <c r="L32" i="24"/>
  <c r="G32" i="24"/>
  <c r="E32" i="24"/>
  <c r="M32" i="24"/>
  <c r="G37" i="24"/>
  <c r="L37" i="24"/>
  <c r="E37" i="24"/>
  <c r="M37" i="24"/>
  <c r="I37" i="24"/>
  <c r="D7" i="24"/>
  <c r="C39" i="24"/>
  <c r="J18" i="24"/>
  <c r="F18" i="24"/>
  <c r="D18" i="24"/>
  <c r="K18" i="24"/>
  <c r="H18" i="24"/>
  <c r="J34" i="24"/>
  <c r="F34" i="24"/>
  <c r="D34" i="24"/>
  <c r="K34" i="24"/>
  <c r="H34" i="24"/>
  <c r="I26" i="24"/>
  <c r="L26" i="24"/>
  <c r="M26" i="24"/>
  <c r="E26" i="24"/>
  <c r="K31" i="24"/>
  <c r="L8" i="24"/>
  <c r="M8" i="24"/>
  <c r="I8" i="24"/>
  <c r="G8" i="24"/>
  <c r="F9" i="24"/>
  <c r="J9" i="24"/>
  <c r="H9" i="24"/>
  <c r="K9" i="24"/>
  <c r="D9" i="24"/>
  <c r="J26" i="24"/>
  <c r="F26" i="24"/>
  <c r="D26" i="24"/>
  <c r="K26" i="24"/>
  <c r="H26" i="24"/>
  <c r="L16" i="24"/>
  <c r="E16" i="24"/>
  <c r="M16" i="24"/>
  <c r="I16" i="24"/>
  <c r="G16" i="24"/>
  <c r="I20" i="24"/>
  <c r="L20" i="24"/>
  <c r="G20" i="24"/>
  <c r="E20" i="24"/>
  <c r="M20" i="24"/>
  <c r="E9" i="24"/>
  <c r="G22" i="24"/>
  <c r="F33" i="24"/>
  <c r="J33" i="24"/>
  <c r="H33" i="24"/>
  <c r="K33" i="24"/>
  <c r="D33" i="24"/>
  <c r="M7" i="24"/>
  <c r="L7" i="24"/>
  <c r="I7" i="24"/>
  <c r="G7" i="24"/>
  <c r="E7" i="24"/>
  <c r="J16" i="24"/>
  <c r="F16" i="24"/>
  <c r="D16" i="24"/>
  <c r="K16" i="24"/>
  <c r="J24" i="24"/>
  <c r="F24" i="24"/>
  <c r="D24" i="24"/>
  <c r="K24" i="24"/>
  <c r="H24" i="24"/>
  <c r="J32" i="24"/>
  <c r="F32" i="24"/>
  <c r="D32" i="24"/>
  <c r="K32" i="24"/>
  <c r="H32" i="24"/>
  <c r="M23" i="24"/>
  <c r="E23" i="24"/>
  <c r="G23" i="24"/>
  <c r="L23" i="24"/>
  <c r="I23" i="24"/>
  <c r="M27" i="24"/>
  <c r="E27" i="24"/>
  <c r="G27" i="24"/>
  <c r="L27" i="24"/>
  <c r="I27" i="24"/>
  <c r="I30" i="24"/>
  <c r="L30" i="24"/>
  <c r="M30" i="24"/>
  <c r="E30" i="24"/>
  <c r="L38" i="24"/>
  <c r="I38" i="24"/>
  <c r="G38" i="24"/>
  <c r="E38" i="24"/>
  <c r="M38" i="24"/>
  <c r="G14" i="24"/>
  <c r="K23" i="24"/>
  <c r="F25" i="24"/>
  <c r="J25" i="24"/>
  <c r="H25" i="24"/>
  <c r="K25" i="24"/>
  <c r="D25" i="24"/>
  <c r="E17" i="24"/>
  <c r="M17" i="24"/>
  <c r="L17" i="24"/>
  <c r="G17" i="24"/>
  <c r="I34" i="24"/>
  <c r="L34" i="24"/>
  <c r="M34" i="24"/>
  <c r="E34" i="24"/>
  <c r="G15" i="24"/>
  <c r="K53" i="24"/>
  <c r="I53" i="24"/>
  <c r="K57" i="24"/>
  <c r="I57" i="24"/>
  <c r="K61" i="24"/>
  <c r="I61" i="24"/>
  <c r="K65" i="24"/>
  <c r="I65" i="24"/>
  <c r="K69" i="24"/>
  <c r="I69" i="24"/>
  <c r="K52" i="24"/>
  <c r="I52" i="24"/>
  <c r="K56" i="24"/>
  <c r="I56" i="24"/>
  <c r="K60" i="24"/>
  <c r="I60" i="24"/>
  <c r="K64" i="24"/>
  <c r="I64" i="24"/>
  <c r="K68" i="24"/>
  <c r="I68" i="24"/>
  <c r="K72" i="24"/>
  <c r="I72" i="24"/>
  <c r="G43" i="24"/>
  <c r="M43" i="24"/>
  <c r="E43" i="24"/>
  <c r="L43" i="24"/>
  <c r="J52" i="24"/>
  <c r="J56" i="24"/>
  <c r="J60" i="24"/>
  <c r="J64" i="24"/>
  <c r="J68" i="24"/>
  <c r="J72" i="24"/>
  <c r="K51" i="24"/>
  <c r="I51" i="24"/>
  <c r="K55" i="24"/>
  <c r="I55" i="24"/>
  <c r="K59" i="24"/>
  <c r="I59" i="24"/>
  <c r="K63" i="24"/>
  <c r="I63" i="24"/>
  <c r="K67" i="24"/>
  <c r="I67" i="24"/>
  <c r="K71" i="24"/>
  <c r="I71" i="24"/>
  <c r="K77" i="24"/>
  <c r="J51" i="24"/>
  <c r="J55" i="24"/>
  <c r="J59" i="24"/>
  <c r="J63" i="24"/>
  <c r="J67" i="24"/>
  <c r="J71" i="24"/>
  <c r="J77" i="24"/>
  <c r="K54" i="24"/>
  <c r="I54" i="24"/>
  <c r="K58" i="24"/>
  <c r="I58" i="24"/>
  <c r="K62" i="24"/>
  <c r="I62" i="24"/>
  <c r="K66" i="24"/>
  <c r="I66" i="24"/>
  <c r="K70" i="24"/>
  <c r="I70" i="24"/>
  <c r="D40" i="24"/>
  <c r="K40" i="24"/>
  <c r="H40" i="24"/>
  <c r="F40" i="24"/>
  <c r="G41" i="24"/>
  <c r="M41" i="24"/>
  <c r="E41" i="24"/>
  <c r="L41" i="24"/>
  <c r="J54" i="24"/>
  <c r="J58" i="24"/>
  <c r="J62" i="24"/>
  <c r="J66" i="24"/>
  <c r="J70" i="24"/>
  <c r="J41" i="24"/>
  <c r="F42" i="24"/>
  <c r="J43" i="24"/>
  <c r="F44" i="24"/>
  <c r="I73" i="24"/>
  <c r="I74" i="24"/>
  <c r="I75" i="24"/>
  <c r="H42" i="24"/>
  <c r="H44" i="24"/>
  <c r="J42" i="24"/>
  <c r="J44" i="24"/>
  <c r="K42" i="24"/>
  <c r="K44" i="24"/>
  <c r="I77" i="24" l="1"/>
  <c r="J6" i="24"/>
  <c r="F6" i="24"/>
  <c r="D6" i="24"/>
  <c r="K6" i="24"/>
  <c r="H6" i="24"/>
  <c r="J14" i="24"/>
  <c r="F14" i="24"/>
  <c r="D14" i="24"/>
  <c r="K14" i="24"/>
  <c r="H14" i="24"/>
  <c r="L6" i="24"/>
  <c r="M6" i="24"/>
  <c r="I6" i="24"/>
  <c r="G6" i="24"/>
  <c r="E6" i="24"/>
  <c r="K79" i="24"/>
  <c r="G39" i="24"/>
  <c r="L39" i="24"/>
  <c r="M39" i="24"/>
  <c r="I39" i="24"/>
  <c r="E39" i="24"/>
  <c r="H39" i="24"/>
  <c r="D39" i="24"/>
  <c r="J39" i="24"/>
  <c r="K39" i="24"/>
  <c r="F39" i="24"/>
  <c r="J79" i="24"/>
  <c r="H45" i="24"/>
  <c r="F45" i="24"/>
  <c r="D45" i="24"/>
  <c r="J45" i="24"/>
  <c r="K45" i="24"/>
  <c r="I78" i="24" l="1"/>
  <c r="I79" i="24"/>
  <c r="J78" i="24"/>
  <c r="K78" i="24"/>
  <c r="I83" i="24" l="1"/>
  <c r="I82" i="24"/>
  <c r="I81" i="24"/>
</calcChain>
</file>

<file path=xl/sharedStrings.xml><?xml version="1.0" encoding="utf-8"?>
<sst xmlns="http://schemas.openxmlformats.org/spreadsheetml/2006/main" count="1712" uniqueCount="522">
  <si>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</si>
  <si>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</si>
  <si>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</si>
  <si>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</si>
  <si>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</si>
  <si>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</si>
  <si>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</si>
  <si>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</si>
  <si>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</si>
  <si>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</si>
  <si>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</si>
  <si>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</si>
  <si>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</si>
  <si>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Gera, Stadt (16052)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</si>
  <si>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</si>
  <si>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</si>
  <si>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</si>
  <si>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</si>
  <si>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</si>
  <si>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</si>
  <si>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</si>
  <si>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</si>
  <si>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</si>
  <si>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</si>
  <si>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</si>
  <si>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</si>
  <si>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</si>
  <si>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</si>
  <si>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</si>
  <si>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</si>
  <si>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</si>
  <si>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</si>
  <si>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</si>
  <si>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</si>
  <si>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</si>
  <si>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</si>
  <si>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</si>
  <si>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</si>
  <si>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</si>
  <si>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</si>
  <si>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</si>
  <si>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</si>
  <si>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</si>
  <si>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</si>
  <si>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</si>
  <si>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</si>
  <si>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</si>
  <si>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</si>
  <si>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</si>
  <si>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</si>
  <si>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</si>
  <si>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</si>
  <si>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</si>
  <si>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</si>
  <si>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</si>
  <si>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</si>
  <si>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</si>
  <si>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</si>
  <si>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</si>
  <si>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</si>
  <si>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</si>
  <si>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</si>
  <si>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</si>
  <si>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</si>
  <si>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</si>
  <si>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</si>
  <si>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</si>
  <si>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</si>
  <si>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</si>
  <si>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</si>
  <si>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</si>
  <si>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</si>
  <si>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</si>
  <si>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</si>
  <si>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</si>
  <si>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</si>
  <si>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</si>
  <si>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</si>
  <si>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</si>
  <si>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</si>
  <si>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</si>
  <si>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</si>
  <si>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</si>
  <si>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</si>
  <si>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</si>
  <si>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</si>
  <si>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</si>
  <si>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</si>
  <si>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</si>
  <si>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</si>
  <si>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</si>
  <si>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</si>
  <si>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Gera, Stadt (16052);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</si>
  <si>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</si>
  <si>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</si>
  <si>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</si>
  <si>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</si>
  <si>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</si>
  <si>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</si>
  <si>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</si>
  <si>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</si>
  <si>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</si>
  <si>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</si>
  <si>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</si>
  <si>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</si>
  <si>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</si>
  <si>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</si>
  <si>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</si>
  <si>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</si>
  <si>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</si>
  <si>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</si>
  <si>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</si>
  <si>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</si>
  <si>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</si>
  <si>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</si>
  <si>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</si>
  <si>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</si>
  <si>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</si>
  <si>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</si>
  <si>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</si>
  <si>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</si>
  <si>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</si>
  <si>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</si>
  <si>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</si>
  <si>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</si>
  <si>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</si>
  <si>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</si>
  <si>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</si>
  <si>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</si>
  <si>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</si>
  <si>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</si>
  <si>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</si>
  <si>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</si>
  <si>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</si>
  <si>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</si>
  <si>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</si>
  <si>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</si>
  <si>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</si>
  <si>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</si>
  <si>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</si>
  <si>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</si>
  <si>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</si>
  <si>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</si>
  <si>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</si>
  <si>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</si>
  <si>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</si>
  <si>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</si>
  <si>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</si>
  <si>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</si>
  <si>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</si>
  <si>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</si>
  <si>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</si>
  <si>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</si>
  <si>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</si>
  <si>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</si>
  <si>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</si>
  <si>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</si>
  <si>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</si>
  <si>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</si>
  <si>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</si>
  <si>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</si>
  <si>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</si>
  <si>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</si>
  <si>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</si>
  <si>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</si>
  <si>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</si>
  <si>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</si>
  <si>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</si>
  <si>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</si>
  <si>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</si>
  <si>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</si>
  <si>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</si>
  <si>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</si>
  <si>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</si>
  <si>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</si>
  <si>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</si>
  <si>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</si>
  <si>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</si>
  <si>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</si>
  <si>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</si>
  <si>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</si>
  <si>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</si>
  <si>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</si>
  <si>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Gera, Stadt (16052)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</si>
  <si>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</si>
  <si>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</si>
  <si>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</si>
  <si>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</si>
  <si>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</si>
  <si>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</si>
  <si>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</si>
  <si>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</si>
  <si>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</si>
  <si>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</si>
  <si>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</si>
  <si>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</si>
  <si>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</si>
  <si>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</si>
  <si>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</si>
  <si>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</si>
  <si>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</si>
  <si>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</si>
  <si>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</si>
  <si>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</si>
  <si>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</si>
  <si>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</si>
  <si>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</si>
  <si>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</si>
  <si>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</si>
  <si>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</si>
  <si>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</si>
  <si>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</si>
  <si>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</si>
  <si>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</si>
  <si>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</si>
  <si>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</si>
  <si>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</si>
  <si>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</si>
  <si>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</si>
  <si>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</si>
  <si>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</si>
  <si>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</si>
  <si>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</si>
  <si>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</si>
  <si>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</si>
  <si>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</si>
  <si>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</si>
  <si>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</si>
  <si>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</si>
  <si>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</si>
  <si>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</si>
  <si>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</si>
  <si>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</si>
  <si>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</si>
  <si>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</si>
  <si>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</si>
  <si>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</si>
  <si>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</si>
  <si>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</si>
  <si>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</si>
  <si>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</si>
  <si>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</si>
  <si>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</si>
  <si>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</si>
  <si>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</si>
  <si>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</si>
  <si>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</si>
  <si>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</si>
  <si>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</si>
  <si>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</si>
  <si>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</si>
  <si>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</si>
  <si>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</si>
  <si>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</si>
  <si>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</si>
  <si>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</si>
  <si>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</si>
  <si>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</si>
  <si>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</si>
  <si>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</si>
  <si>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</si>
  <si>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</si>
  <si>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</si>
  <si>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</si>
  <si>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</si>
  <si>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</si>
  <si>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</si>
  <si>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</si>
  <si>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</si>
  <si>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</si>
  <si>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</si>
  <si>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</si>
  <si>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</si>
  <si>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</si>
  <si>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</si>
  <si>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</si>
  <si>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</si>
  <si>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</si>
  <si>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</si>
  <si>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</si>
  <si>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</si>
  <si>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</si>
  <si>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</si>
  <si>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</si>
  <si>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</si>
  <si>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</si>
  <si>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</si>
  <si>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</si>
  <si>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</si>
  <si>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</si>
  <si>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</si>
  <si>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</si>
  <si>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</si>
  <si>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</si>
  <si>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</si>
  <si>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</si>
  <si>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</si>
  <si>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</si>
  <si>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</si>
  <si>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</si>
  <si>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</si>
  <si>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</si>
  <si>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</si>
  <si>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</si>
  <si>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</si>
  <si>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</si>
  <si>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</si>
  <si>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</si>
  <si>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</si>
  <si>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</si>
  <si>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</si>
  <si>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</si>
  <si>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</si>
  <si>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</si>
  <si>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</si>
  <si>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</si>
  <si>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</si>
  <si>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</si>
  <si>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</si>
  <si>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</si>
  <si>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</si>
  <si>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</si>
  <si>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</si>
  <si>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</si>
  <si>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</si>
  <si>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</si>
  <si>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</si>
  <si>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</si>
  <si>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</si>
  <si>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</si>
  <si>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</si>
  <si>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</si>
  <si>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</si>
  <si>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</si>
  <si>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</si>
  <si>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</si>
  <si>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</si>
  <si>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</si>
  <si>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</si>
  <si>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</si>
  <si>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</si>
  <si>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</si>
  <si>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</si>
  <si>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</si>
  <si>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</si>
  <si>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</si>
  <si>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</si>
  <si>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</si>
  <si>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</si>
  <si>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</si>
  <si>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</si>
  <si>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</si>
  <si>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</si>
  <si>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</si>
  <si>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</si>
  <si>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</si>
  <si>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</si>
  <si>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</si>
  <si>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</si>
  <si>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</si>
  <si>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</si>
  <si>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</si>
  <si>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</si>
  <si>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</si>
  <si>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</si>
  <si>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</si>
  <si>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</si>
  <si>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</si>
  <si>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</si>
  <si>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</si>
  <si>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</si>
  <si>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</si>
  <si>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</si>
  <si>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Gera, Stadt (16052);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</si>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</sst>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{0BBF2265-6D06-4DF8-86F7-4372F7EE7B79}</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E7E1-48D1-B16D-B28BF5BA8634}"/>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{A92FC7FA-F8F4-4CBE-AD0D-866E65ED2CF5}</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E7E1-48D1-B16D-B28BF5BA8634}"/>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{809D7820-3871-40A3-8866-F3CC3E56C3D3}</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E7E1-48D1-B16D-B28BF5BA863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{F974EE54-9690-47DD-8AFE-FDBF52AFDBBD}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7E1-48D1-B16D-B28BF5BA863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0.40112423936475017</c:v>
                </c:pt>
                <c:pt idx="1">
                  <c:v>-0.4752160751981519</c:v>
                </c:pt>
                <c:pt idx="2">
                  <c:v>0.95490282911153723</c:v>
                </c:pt>
                <c:pt idx="3">
                  <c:v>1.0875687030768</c:v>
                </c:pt>
              </c:numCache>
            </c:numRef>
          </c:val>
          <c:extLst>
            <c:ext xmlns:c16="http://schemas.microsoft.com/office/drawing/2014/chart" uri="{C3380CC4-5D6E-409C-BE32-E72D297353CC}">
              <c16:uniqueId val="{00000004-E7E1-48D1-B16D-B28BF5BA863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{67C29CBB-CDE5-4D66-A7E4-E44579286946}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7E1-48D1-B16D-B28BF5BA863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{3A3EEBB6-9993-4892-A7CE-FB06F39DE504}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7E1-48D1-B16D-B28BF5BA863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{3F051558-E56A-4074-8DB5-945563F3B6AC}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7E1-48D1-B16D-B28BF5BA863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{F8F9CDFA-ECAE-4C06-ACDD-04B97B4ACAF2}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7E1-48D1-B16D-B28BF5BA863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7E1-48D1-B16D-B28BF5BA863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7E1-48D1-B16D-B28BF5BA863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{E653ABFD-82FD-4E4E-B968-09A0227C10AB}</c15:txfldGUID>
                      <c15:f>Daten_Diagramme!$E$6</c15:f>
                      <c15:dlblFieldTableCache>
                        <c:ptCount val="1"/>
                        <c:pt idx="0">
                          <c:v>-4.6</c:v>
                        </c:pt>
                      </c15:dlblFieldTableCache>
                    </c15:dlblFTEntry>
                  </c15:dlblFieldTable>
                  <c15:showDataLabelsRange val="0"/>
                </c:ext>
                <c:ext xmlns:c16="http://schemas.microsoft.com/office/drawing/2014/chart" uri="{C3380CC4-5D6E-409C-BE32-E72D297353CC}">
                  <c16:uniqueId val="{00000000-4709-49FD-AE05-15E0BD49EBC8}"/>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{22DC4EA8-E338-4C37-9B4E-7DDE86198DA9}</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4709-49FD-AE05-15E0BD49EBC8}"/>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{3C95A5B4-40BB-477B-A95B-B28D02358BB2}</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4709-49FD-AE05-15E0BD49EBC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{42F1D0B3-49F7-45E5-86C2-99CE0CF8A940}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709-49FD-AE05-15E0BD49EBC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-4.62090623598026</c:v>
                </c:pt>
                <c:pt idx="1">
                  <c:v>-3.3695878434637803</c:v>
                </c:pt>
                <c:pt idx="2">
                  <c:v>-3.6279896103654186</c:v>
                </c:pt>
                <c:pt idx="3">
                  <c:v>-2.8655893304673015</c:v>
                </c:pt>
              </c:numCache>
            </c:numRef>
          </c:val>
          <c:extLst>
            <c:ext xmlns:c16="http://schemas.microsoft.com/office/drawing/2014/chart" uri="{C3380CC4-5D6E-409C-BE32-E72D297353CC}">
              <c16:uniqueId val="{00000004-4709-49FD-AE05-15E0BD49EBC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{D5E5464E-A876-40D8-873F-AE3CCB11D72B}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709-49FD-AE05-15E0BD49EBC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{17950672-A3C6-4665-BD9C-420D909FEC23}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709-49FD-AE05-15E0BD49EBC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{256997E3-DA20-4832-B082-A41C5B567E52}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709-49FD-AE05-15E0BD49EBC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{400A6EE2-CC0E-4C00-BF88-074AAA5EB15F}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709-49FD-AE05-15E0BD49EBC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709-49FD-AE05-15E0BD49EBC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709-49FD-AE05-15E0BD49EBC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{110E8C8C-02D8-4229-A395-C444A1B1D9D5}</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CCFA-4602-9722-1D72B1C78595}"/>
                </c:ext>
              </c:extLst>
            </c:dLbl>
            <c:dLbl>
              <c:idx val="1"/>
              <c:tx>
                <c:strRef>
                  <c:f>Daten_Diagramme!$D$15</c:f>
                  <c:strCache>
                    <c:ptCount val="1"/>
                    <c:pt idx="0">
                      <c:v>-26.6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{A490AF8F-85DF-4339-9D79-463ABABBAFBF}</c15:txfldGUID>
                      <c15:f>Daten_Diagramme!$D$15</c15:f>
                      <c15:dlblFieldTableCache>
                        <c:ptCount val="1"/>
                        <c:pt idx="0">
                          <c:v>-26.6</c:v>
                        </c:pt>
                      </c15:dlblFieldTableCache>
                    </c15:dlblFTEntry>
                  </c15:dlblFieldTable>
                  <c15:showDataLabelsRange val="0"/>
                </c:ext>
                <c:ext xmlns:c16="http://schemas.microsoft.com/office/drawing/2014/chart" uri="{C3380CC4-5D6E-409C-BE32-E72D297353CC}">
                  <c16:uniqueId val="{00000001-CCFA-4602-9722-1D72B1C78595}"/>
                </c:ext>
              </c:extLst>
            </c:dLbl>
            <c:dLbl>
              <c:idx val="2"/>
              <c:tx>
                <c:strRef>
                  <c:f>Daten_Diagramme!$D$16</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{042FEDAD-D29C-42AB-B2F3-9FDB301BC3D1}</c15:txfldGUID>
                      <c15:f>Daten_Diagramme!$D$16</c15:f>
                      <c15:dlblFieldTableCache>
                        <c:ptCount val="1"/>
                        <c:pt idx="0">
                          <c:v>-4.9</c:v>
                        </c:pt>
                      </c15:dlblFieldTableCache>
                    </c15:dlblFTEntry>
                  </c15:dlblFieldTable>
                  <c15:showDataLabelsRange val="0"/>
                </c:ext>
                <c:ext xmlns:c16="http://schemas.microsoft.com/office/drawing/2014/chart" uri="{C3380CC4-5D6E-409C-BE32-E72D297353CC}">
                  <c16:uniqueId val="{00000002-CCFA-4602-9722-1D72B1C78595}"/>
                </c:ext>
              </c:extLst>
            </c:dLbl>
            <c:dLbl>
              <c:idx val="3"/>
              <c:tx>
                <c:strRef>
                  <c:f>Daten_Diagramme!$D$17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{9553594A-BDBD-4CCC-85C5-C675231138B6}</c15:txfldGUID>
                      <c15:f>Daten_Diagramme!$D$17</c15:f>
                      <c15:dlblFieldTableCache>
                        <c:ptCount val="1"/>
                        <c:pt idx="0">
                          <c:v>1.7</c:v>
                        </c:pt>
                      </c15:dlblFieldTableCache>
                    </c15:dlblFTEntry>
                  </c15:dlblFieldTable>
                  <c15:showDataLabelsRange val="0"/>
                </c:ext>
                <c:ext xmlns:c16="http://schemas.microsoft.com/office/drawing/2014/chart" uri="{C3380CC4-5D6E-409C-BE32-E72D297353CC}">
                  <c16:uniqueId val="{00000003-CCFA-4602-9722-1D72B1C78595}"/>
                </c:ext>
              </c:extLst>
            </c:dLbl>
            <c:dLbl>
              <c:idx val="4"/>
              <c:tx>
                <c:strRef>
                  <c:f>Daten_Diagramme!$D$18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{E1BD035A-070D-4C30-986B-AE76877D5FD6}</c15:txfldGUID>
                      <c15:f>Daten_Diagramme!$D$18</c15:f>
                      <c15:dlblFieldTableCache>
                        <c:ptCount val="1"/>
                        <c:pt idx="0">
                          <c:v>2.6</c:v>
                        </c:pt>
                      </c15:dlblFieldTableCache>
                    </c15:dlblFTEntry>
                  </c15:dlblFieldTable>
                  <c15:showDataLabelsRange val="0"/>
                </c:ext>
                <c:ext xmlns:c16="http://schemas.microsoft.com/office/drawing/2014/chart" uri="{C3380CC4-5D6E-409C-BE32-E72D297353CC}">
                  <c16:uniqueId val="{00000004-CCFA-4602-9722-1D72B1C78595}"/>
                </c:ext>
              </c:extLst>
            </c:dLbl>
            <c:dLbl>
              <c:idx val="5"/>
              <c:tx>
                <c:strRef>
                  <c:f>Daten_Diagramme!$D$19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{5594ED7C-9138-4C16-B5D0-773A2EAD8F46}</c15:txfldGUID>
                      <c15:f>Daten_Diagramme!$D$19</c15:f>
                      <c15:dlblFieldTableCache>
                        <c:ptCount val="1"/>
                        <c:pt idx="0">
                          <c:v>2.0</c:v>
                        </c:pt>
                      </c15:dlblFieldTableCache>
                    </c15:dlblFTEntry>
                  </c15:dlblFieldTable>
                  <c15:showDataLabelsRange val="0"/>
                </c:ext>
                <c:ext xmlns:c16="http://schemas.microsoft.com/office/drawing/2014/chart" uri="{C3380CC4-5D6E-409C-BE32-E72D297353CC}">
                  <c16:uniqueId val="{00000005-CCFA-4602-9722-1D72B1C78595}"/>
                </c:ext>
              </c:extLst>
            </c:dLbl>
            <c:dLbl>
              <c:idx val="6"/>
              <c:tx>
                <c:strRef>
                  <c:f>Daten_Diagramme!$D$20</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{614CF289-49EC-4A8A-BD26-F47DA9F8EBA1}</c15:txfldGUID>
                      <c15:f>Daten_Diagramme!$D$20</c15:f>
                      <c15:dlblFieldTableCache>
                        <c:ptCount val="1"/>
                        <c:pt idx="0">
                          <c:v>-3.9</c:v>
                        </c:pt>
                      </c15:dlblFieldTableCache>
                    </c15:dlblFTEntry>
                  </c15:dlblFieldTable>
                  <c15:showDataLabelsRange val="0"/>
                </c:ext>
                <c:ext xmlns:c16="http://schemas.microsoft.com/office/drawing/2014/chart" uri="{C3380CC4-5D6E-409C-BE32-E72D297353CC}">
                  <c16:uniqueId val="{00000006-CCFA-4602-9722-1D72B1C78595}"/>
                </c:ext>
              </c:extLst>
            </c:dLbl>
            <c:dLbl>
              <c:idx val="7"/>
              <c:tx>
                <c:strRef>
                  <c:f>Daten_Diagramme!$D$21</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{A12B9934-88E6-46C6-BCD8-C1BE1C7B6C1F}</c15:txfldGUID>
                      <c15:f>Daten_Diagramme!$D$21</c15:f>
                      <c15:dlblFieldTableCache>
                        <c:ptCount val="1"/>
                        <c:pt idx="0">
                          <c:v>5.4</c:v>
                        </c:pt>
                      </c15:dlblFieldTableCache>
                    </c15:dlblFTEntry>
                  </c15:dlblFieldTable>
                  <c15:showDataLabelsRange val="0"/>
                </c:ext>
                <c:ext xmlns:c16="http://schemas.microsoft.com/office/drawing/2014/chart" uri="{C3380CC4-5D6E-409C-BE32-E72D297353CC}">
                  <c16:uniqueId val="{00000007-CCFA-4602-9722-1D72B1C78595}"/>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{861226A4-70B3-4A65-922B-E1CBE3A14C41}</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CCFA-4602-9722-1D72B1C78595}"/>
                </c:ext>
              </c:extLst>
            </c:dLbl>
            <c:dLbl>
              <c:idx val="9"/>
              <c:tx>
                <c:strRef>
                  <c:f>Daten_Diagramme!$D$23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{A5601A3D-F3CF-4064-95C3-F1627E32795D}</c15:txfldGUID>
                      <c15:f>Daten_Diagramme!$D$23</c15:f>
                      <c15:dlblFieldTableCache>
                        <c:ptCount val="1"/>
                        <c:pt idx="0">
                          <c:v>0.8</c:v>
                        </c:pt>
                      </c15:dlblFieldTableCache>
                    </c15:dlblFTEntry>
                  </c15:dlblFieldTable>
                  <c15:showDataLabelsRange val="0"/>
                </c:ext>
                <c:ext xmlns:c16="http://schemas.microsoft.com/office/drawing/2014/chart" uri="{C3380CC4-5D6E-409C-BE32-E72D297353CC}">
                  <c16:uniqueId val="{00000009-CCFA-4602-9722-1D72B1C78595}"/>
                </c:ext>
              </c:extLst>
            </c:dLbl>
            <c:dLbl>
              <c:idx val="10"/>
              <c:tx>
                <c:strRef>
                  <c:f>Daten_Diagramme!$D$24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{6526FC9E-E277-4351-87D2-8CC08E42B3FD}</c15:txfldGUID>
                      <c15:f>Daten_Diagramme!$D$24</c15:f>
                      <c15:dlblFieldTableCache>
                        <c:ptCount val="1"/>
                        <c:pt idx="0">
                          <c:v>-1.1</c:v>
                        </c:pt>
                      </c15:dlblFieldTableCache>
                    </c15:dlblFTEntry>
                  </c15:dlblFieldTable>
                  <c15:showDataLabelsRange val="0"/>
                </c:ext>
                <c:ext xmlns:c16="http://schemas.microsoft.com/office/drawing/2014/chart" uri="{C3380CC4-5D6E-409C-BE32-E72D297353CC}">
                  <c16:uniqueId val="{0000000A-CCFA-4602-9722-1D72B1C78595}"/>
                </c:ext>
              </c:extLst>
            </c:dLbl>
            <c:dLbl>
              <c:idx val="11"/>
              <c:tx>
                <c:strRef>
                  <c:f>Daten_Diagramme!$D$25</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{8C8DD593-9C4C-421C-9A57-61E534952F91}</c15:txfldGUID>
                      <c15:f>Daten_Diagramme!$D$25</c15:f>
                      <c15:dlblFieldTableCache>
                        <c:ptCount val="1"/>
                        <c:pt idx="0">
                          <c:v>-6.6</c:v>
                        </c:pt>
                      </c15:dlblFieldTableCache>
                    </c15:dlblFTEntry>
                  </c15:dlblFieldTable>
                  <c15:showDataLabelsRange val="0"/>
                </c:ext>
                <c:ext xmlns:c16="http://schemas.microsoft.com/office/drawing/2014/chart" uri="{C3380CC4-5D6E-409C-BE32-E72D297353CC}">
                  <c16:uniqueId val="{0000000B-CCFA-4602-9722-1D72B1C78595}"/>
                </c:ext>
              </c:extLst>
            </c:dLbl>
            <c:dLbl>
              <c:idx val="12"/>
              <c:tx>
                <c:strRef>
                  <c:f>Daten_Diagramme!$D$26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{DA42AA46-1A91-43E3-A15B-FDEF574D54DF}</c15:txfldGUID>
                      <c15:f>Daten_Diagramme!$D$26</c15:f>
                      <c15:dlblFieldTableCache>
                        <c:ptCount val="1"/>
                        <c:pt idx="0">
                          <c:v>-0.3</c:v>
                        </c:pt>
                      </c15:dlblFieldTableCache>
                    </c15:dlblFTEntry>
                  </c15:dlblFieldTable>
                  <c15:showDataLabelsRange val="0"/>
                </c:ext>
                <c:ext xmlns:c16="http://schemas.microsoft.com/office/drawing/2014/chart" uri="{C3380CC4-5D6E-409C-BE32-E72D297353CC}">
                  <c16:uniqueId val="{0000000C-CCFA-4602-9722-1D72B1C78595}"/>
                </c:ext>
              </c:extLst>
            </c:dLbl>
            <c:dLbl>
              <c:idx val="13"/>
              <c:tx>
                <c:strRef>
                  <c:f>Daten_Diagramme!$D$27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{529D49B6-4A3A-42CA-9AF2-3864F4A2332B}</c15:txfldGUID>
                      <c15:f>Daten_Diagramme!$D$27</c15:f>
                      <c15:dlblFieldTableCache>
                        <c:ptCount val="1"/>
                        <c:pt idx="0">
                          <c:v>1.4</c:v>
                        </c:pt>
                      </c15:dlblFieldTableCache>
                    </c15:dlblFTEntry>
                  </c15:dlblFieldTable>
                  <c15:showDataLabelsRange val="0"/>
                </c:ext>
                <c:ext xmlns:c16="http://schemas.microsoft.com/office/drawing/2014/chart" uri="{C3380CC4-5D6E-409C-BE32-E72D297353CC}">
                  <c16:uniqueId val="{0000000D-CCFA-4602-9722-1D72B1C78595}"/>
                </c:ext>
              </c:extLst>
            </c:dLbl>
            <c:dLbl>
              <c:idx val="14"/>
              <c:tx>
                <c:strRef>
                  <c:f>Daten_Diagramme!$D$28</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{D85DDED8-D240-44A2-8558-BE60292A1B96}</c15:txfldGUID>
                      <c15:f>Daten_Diagramme!$D$28</c15:f>
                      <c15:dlblFieldTableCache>
                        <c:ptCount val="1"/>
                        <c:pt idx="0">
                          <c:v>4.5</c:v>
                        </c:pt>
                      </c15:dlblFieldTableCache>
                    </c15:dlblFTEntry>
                  </c15:dlblFieldTable>
                  <c15:showDataLabelsRange val="0"/>
                </c:ext>
                <c:ext xmlns:c16="http://schemas.microsoft.com/office/drawing/2014/chart" uri="{C3380CC4-5D6E-409C-BE32-E72D297353CC}">
                  <c16:uniqueId val="{0000000E-CCFA-4602-9722-1D72B1C78595}"/>
                </c:ext>
              </c:extLst>
            </c:dLbl>
            <c:dLbl>
              <c:idx val="15"/>
              <c:tx>
                <c:strRef>
                  <c:f>Daten_Diagramme!$D$29</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{B0966FC0-2436-4292-BDD6-66F881C6678B}</c15:txfldGUID>
                      <c15:f>Daten_Diagramme!$D$29</c15:f>
                      <c15:dlblFieldTableCache>
                        <c:ptCount val="1"/>
                        <c:pt idx="0">
                          <c:v>-7.5</c:v>
                        </c:pt>
                      </c15:dlblFieldTableCache>
                    </c15:dlblFTEntry>
                  </c15:dlblFieldTable>
                  <c15:showDataLabelsRange val="0"/>
                </c:ext>
                <c:ext xmlns:c16="http://schemas.microsoft.com/office/drawing/2014/chart" uri="{C3380CC4-5D6E-409C-BE32-E72D297353CC}">
                  <c16:uniqueId val="{0000000F-CCFA-4602-9722-1D72B1C78595}"/>
                </c:ext>
              </c:extLst>
            </c:dLbl>
            <c:dLbl>
              <c:idx val="16"/>
              <c:tx>
                <c:strRef>
                  <c:f>Daten_Diagramme!$D$30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{02151838-B556-4C46-805F-8B87E23F4D45}</c15:txfldGUID>
                      <c15:f>Daten_Diagramme!$D$30</c15:f>
                      <c15:dlblFieldTableCache>
                        <c:ptCount val="1"/>
                        <c:pt idx="0">
                          <c:v>-1.2</c:v>
                        </c:pt>
                      </c15:dlblFieldTableCache>
                    </c15:dlblFTEntry>
                  </c15:dlblFieldTable>
                  <c15:showDataLabelsRange val="0"/>
                </c:ext>
                <c:ext xmlns:c16="http://schemas.microsoft.com/office/drawing/2014/chart" uri="{C3380CC4-5D6E-409C-BE32-E72D297353CC}">
                  <c16:uniqueId val="{00000010-CCFA-4602-9722-1D72B1C78595}"/>
                </c:ext>
              </c:extLst>
            </c:dLbl>
            <c:dLbl>
              <c:idx val="17"/>
              <c:tx>
                <c:strRef>
                  <c:f>Daten_Diagramme!$D$31</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{15E30278-E3C3-40EB-87DB-0C28EF7EE9D7}</c15:txfldGUID>
                      <c15:f>Daten_Diagramme!$D$31</c15:f>
                      <c15:dlblFieldTableCache>
                        <c:ptCount val="1"/>
                        <c:pt idx="0">
                          <c:v>4.6</c:v>
                        </c:pt>
                      </c15:dlblFieldTableCache>
                    </c15:dlblFTEntry>
                  </c15:dlblFieldTable>
                  <c15:showDataLabelsRange val="0"/>
                </c:ext>
                <c:ext xmlns:c16="http://schemas.microsoft.com/office/drawing/2014/chart" uri="{C3380CC4-5D6E-409C-BE32-E72D297353CC}">
                  <c16:uniqueId val="{00000011-CCFA-4602-9722-1D72B1C78595}"/>
                </c:ext>
              </c:extLst>
            </c:dLbl>
            <c:dLbl>
              <c:idx val="18"/>
              <c:tx>
                <c:strRef>
                  <c:f>Daten_Diagramme!$D$32</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{010DBA74-900C-479D-9929-535072F5F61E}</c15:txfldGUID>
                      <c15:f>Daten_Diagramme!$D$32</c15:f>
                      <c15:dlblFieldTableCache>
                        <c:ptCount val="1"/>
                        <c:pt idx="0">
                          <c:v>4.8</c:v>
                        </c:pt>
                      </c15:dlblFieldTableCache>
                    </c15:dlblFTEntry>
                  </c15:dlblFieldTable>
                  <c15:showDataLabelsRange val="0"/>
                </c:ext>
                <c:ext xmlns:c16="http://schemas.microsoft.com/office/drawing/2014/chart" uri="{C3380CC4-5D6E-409C-BE32-E72D297353CC}">
                  <c16:uniqueId val="{00000012-CCFA-4602-9722-1D72B1C78595}"/>
                </c:ext>
              </c:extLst>
            </c:dLbl>
            <c:dLbl>
              <c:idx val="19"/>
              <c:tx>
                <c:strRef>
                  <c:f>Daten_Diagramme!$D$33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{FCE4281B-A5FA-4E8F-8D42-66E08B303495}</c15:txfldGUID>
                      <c15:f>Daten_Diagramme!$D$33</c15:f>
                      <c15:dlblFieldTableCache>
                        <c:ptCount val="1"/>
                        <c:pt idx="0">
                          <c:v>-0.2</c:v>
                        </c:pt>
                      </c15:dlblFieldTableCache>
                    </c15:dlblFTEntry>
                  </c15:dlblFieldTable>
                  <c15:showDataLabelsRange val="0"/>
                </c:ext>
                <c:ext xmlns:c16="http://schemas.microsoft.com/office/drawing/2014/chart" uri="{C3380CC4-5D6E-409C-BE32-E72D297353CC}">
                  <c16:uniqueId val="{00000013-CCFA-4602-9722-1D72B1C78595}"/>
                </c:ext>
              </c:extLst>
            </c:dLbl>
            <c:dLbl>
              <c:idx val="20"/>
              <c:tx>
                <c:strRef>
                  <c:f>Daten_Diagramme!$D$34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{B59EEC51-5CE0-409D-BF43-6F4FECFA121E}</c15:txfldGUID>
                      <c15:f>Daten_Diagramme!$D$34</c15:f>
                      <c15:dlblFieldTableCache>
                        <c:ptCount val="1"/>
                        <c:pt idx="0">
                          <c:v>1.6</c:v>
                        </c:pt>
                      </c15:dlblFieldTableCache>
                    </c15:dlblFTEntry>
                  </c15:dlblFieldTable>
                  <c15:showDataLabelsRange val="0"/>
                </c:ext>
                <c:ext xmlns:c16="http://schemas.microsoft.com/office/drawing/2014/chart" uri="{C3380CC4-5D6E-409C-BE32-E72D297353CC}">
                  <c16:uniqueId val="{00000014-CCFA-4602-9722-1D72B1C78595}"/>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{7BE3105F-D854-49F4-9CF5-4EA95CAEA6A0}</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CCFA-4602-9722-1D72B1C7859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{F370E31B-6147-46A1-8D70-7C47992DBA6C}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CFA-4602-9722-1D72B1C78595}"/>
                </c:ext>
              </c:extLst>
            </c:dLbl>
            <c:dLbl>
              <c:idx val="23"/>
              <c:tx>
                <c:strRef>
                  <c:f>Daten_Diagramme!$D$37</c:f>
                  <c:strCache>
                    <c:ptCount val="1"/>
                    <c:pt idx="0">
                      <c:v>-26.6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{E1D3F73A-D6BA-4D2A-828B-859B97244D5C}</c15:txfldGUID>
                      <c15:f>Daten_Diagramme!$D$37</c15:f>
                      <c15:dlblFieldTableCache>
                        <c:ptCount val="1"/>
                        <c:pt idx="0">
                          <c:v>-26.6</c:v>
                        </c:pt>
                      </c15:dlblFieldTableCache>
                    </c15:dlblFTEntry>
                  </c15:dlblFieldTable>
                  <c15:showDataLabelsRange val="0"/>
                </c:ext>
                <c:ext xmlns:c16="http://schemas.microsoft.com/office/drawing/2014/chart" uri="{C3380CC4-5D6E-409C-BE32-E72D297353CC}">
                  <c16:uniqueId val="{00000017-CCFA-4602-9722-1D72B1C78595}"/>
                </c:ext>
              </c:extLst>
            </c:dLbl>
            <c:dLbl>
              <c:idx val="24"/>
              <c:layout>
                <c:manualLayout>
                  <c:x val="4.7769028871392123E-3"/>
                  <c:y val="-4.6876052205785108E-5"/>
                </c:manualLayout>
              </c:layout>
              <c:tx>
                <c:strRef>
                  <c:f>Daten_Diagramme!$D$38</c:f>
                  <c:strCache>
                    <c:ptCount val="1"/>
                    <c:pt idx="0">
                      <c:v>2.1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{DAF1ED06-8699-43F3-B619-88F8DBA402C7}</c15:txfldGUID>
                      <c15:f>Daten_Diagramme!$D$38</c15:f>
                      <c15:dlblFieldTableCache>
                        <c:ptCount val="1"/>
                        <c:pt idx="0">
                          <c:v>2.1</c:v>
                        </c:pt>
                      </c15:dlblFieldTableCache>
                    </c15:dlblFTEntry>
                  </c15:dlblFieldTable>
                  <c15:showDataLabelsRange val="0"/>
                </c:ext>
                <c:ext xmlns:c16="http://schemas.microsoft.com/office/drawing/2014/chart" uri="{C3380CC4-5D6E-409C-BE32-E72D297353CC}">
                  <c16:uniqueId val="{00000018-CCFA-4602-9722-1D72B1C78595}"/>
                </c:ext>
              </c:extLst>
            </c:dLbl>
            <c:dLbl>
              <c:idx val="25"/>
              <c:tx>
                <c:strRef>
                  <c:f>Daten_Diagramme!$D$39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{FB9B1AC9-323F-4DFD-A2F8-69968391A2D1}</c15:txfldGUID>
                      <c15:f>Daten_Diagramme!$D$39</c15:f>
                      <c15:dlblFieldTableCache>
                        <c:ptCount val="1"/>
                        <c:pt idx="0">
                          <c:v>0.1</c:v>
                        </c:pt>
                      </c15:dlblFieldTableCache>
                    </c15:dlblFTEntry>
                  </c15:dlblFieldTable>
                  <c15:showDataLabelsRange val="0"/>
                </c:ext>
                <c:ext xmlns:c16="http://schemas.microsoft.com/office/drawing/2014/chart" uri="{C3380CC4-5D6E-409C-BE32-E72D297353CC}">
                  <c16:uniqueId val="{00000019-CCFA-4602-9722-1D72B1C7859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{6ECBBE76-8BC1-43B1-AFDA-E3D53787CDD0}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CFA-4602-9722-1D72B1C7859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{A8B7BA18-1D3B-41B7-B907-58E996CD1750}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CFA-4602-9722-1D72B1C7859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{7C9BD191-DA4C-4164-8CFD-47293D6C0299}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CFA-4602-9722-1D72B1C7859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{0CEB6FBD-DBAA-4DAB-BC51-BCE08B924392}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CFA-4602-9722-1D72B1C7859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{5552D9C5-6A02-411C-B790-285A67EE7339}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CFA-4602-9722-1D72B1C78595}"/>
                </c:ext>
              </c:extLst>
            </c:dLbl>
            <c:dLbl>
              <c:idx val="31"/>
              <c:tx>
                <c:strRef>
                  <c:f>Daten_Diagramme!$D$45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{0BEC3162-4B11-4B7A-823F-CD34A62DADDE}</c15:txfldGUID>
                      <c15:f>Daten_Diagramme!$D$45</c15:f>
                      <c15:dlblFieldTableCache>
                        <c:ptCount val="1"/>
                        <c:pt idx="0">
                          <c:v>0.1</c:v>
                        </c:pt>
                      </c15:dlblFieldTableCache>
                    </c15:dlblFTEntry>
                  </c15:dlblFieldTable>
                  <c15:showDataLabelsRange val="0"/>
                </c:ext>
                <c:ext xmlns:c16="http://schemas.microsoft.com/office/drawing/2014/chart" uri="{C3380CC4-5D6E-409C-BE32-E72D297353CC}">
                  <c16:uniqueId val="{0000001F-CCFA-4602-9722-1D72B1C7859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0.40112423936475017</c:v>
                </c:pt>
                <c:pt idx="1">
                  <c:v>-26.5625</c:v>
                </c:pt>
                <c:pt idx="2">
                  <c:v>-4.896142433234421</c:v>
                </c:pt>
                <c:pt idx="3">
                  <c:v>1.7100192678227359</c:v>
                </c:pt>
                <c:pt idx="4">
                  <c:v>2.5763358778625953</c:v>
                </c:pt>
                <c:pt idx="5">
                  <c:v>2.0028612303290414</c:v>
                </c:pt>
                <c:pt idx="6">
                  <c:v>-3.8961038961038961</c:v>
                </c:pt>
                <c:pt idx="7">
                  <c:v>5.3790983606557381</c:v>
                </c:pt>
                <c:pt idx="8">
                  <c:v>-0.75126903553299496</c:v>
                </c:pt>
                <c:pt idx="9">
                  <c:v>0.76297049847405896</c:v>
                </c:pt>
                <c:pt idx="10">
                  <c:v>-1.075268817204301</c:v>
                </c:pt>
                <c:pt idx="11">
                  <c:v>-6.6251415628539068</c:v>
                </c:pt>
                <c:pt idx="12">
                  <c:v>-0.26490066225165565</c:v>
                </c:pt>
                <c:pt idx="13">
                  <c:v>1.4103129131776113</c:v>
                </c:pt>
                <c:pt idx="14">
                  <c:v>4.5002922267679724</c:v>
                </c:pt>
                <c:pt idx="15">
                  <c:v>-7.5417386298215314</c:v>
                </c:pt>
                <c:pt idx="16">
                  <c:v>-1.2385726924211147</c:v>
                </c:pt>
                <c:pt idx="17">
                  <c:v>4.6406338426711944</c:v>
                </c:pt>
                <c:pt idx="18">
                  <c:v>4.753199268738574</c:v>
                </c:pt>
                <c:pt idx="19">
                  <c:v>-0.18153526970954356</c:v>
                </c:pt>
                <c:pt idx="20">
                  <c:v>1.5884476534296028</c:v>
                </c:pt>
                <c:pt idx="21">
                  <c:v>0</c:v>
                </c:pt>
                <c:pt idx="23">
                  <c:v>-26.5625</c:v>
                </c:pt>
                <c:pt idx="24">
                  <c:v>2.1097668928887576</c:v>
                </c:pt>
                <c:pt idx="25">
                  <c:v>0.12777404169468728</c:v>
                </c:pt>
              </c:numCache>
            </c:numRef>
          </c:val>
          <c:extLst>
            <c:ext xmlns:c16="http://schemas.microsoft.com/office/drawing/2014/chart" uri="{C3380CC4-5D6E-409C-BE32-E72D297353CC}">
              <c16:uniqueId val="{00000020-CCFA-4602-9722-1D72B1C7859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{F1D8943C-BB9B-4C35-B0E9-BFE4E139D710}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CFA-4602-9722-1D72B1C7859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{40CE66A1-A342-4822-AF7D-D2489537B1CB}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CFA-4602-9722-1D72B1C7859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{611534CE-D16A-4C6F-80C5-2D2FD3103E8C}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CFA-4602-9722-1D72B1C7859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{3F04D583-07BD-4256-ACEF-2DE6979D68D6}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CFA-4602-9722-1D72B1C7859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{5416DDD0-6649-414E-846B-ABC19E57703E}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CFA-4602-9722-1D72B1C7859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{4DC791AA-85BE-4859-AF2F-31055A6C4F37}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CFA-4602-9722-1D72B1C7859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{A6ECAC5D-5690-48C0-ACAE-6EBF99C88E86}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CFA-4602-9722-1D72B1C7859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{8C28FD44-0D43-44E8-B025-8BAF43EF15F9}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CFA-4602-9722-1D72B1C7859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{E62CD178-F132-4AA8-90EE-D2D32FBC80BB}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CFA-4602-9722-1D72B1C7859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{6F010641-D1F1-4647-94F3-5343D37B811A}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CFA-4602-9722-1D72B1C7859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{CF4B5B55-1287-44DC-963A-A01CE59EF83C}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CFA-4602-9722-1D72B1C7859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{846E767E-9025-4349-855D-340C196B334C}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CFA-4602-9722-1D72B1C7859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{E764543E-FD14-45AF-9E27-A11E3C6A371B}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CFA-4602-9722-1D72B1C7859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{37885866-18F6-49BE-88C1-821D3955B4B8}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CFA-4602-9722-1D72B1C7859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{38FEB223-283D-4F1B-A218-7513920A0863}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CFA-4602-9722-1D72B1C7859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{C2205D00-50C5-4859-A8B3-BA69B973A056}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CFA-4602-9722-1D72B1C7859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{2667530D-456F-4FCC-B622-81D50CFD1AF2}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CFA-4602-9722-1D72B1C7859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{6A1B665D-1252-42C0-8797-2D4C6978BF5D}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CFA-4602-9722-1D72B1C7859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{C87A745C-64F8-49B7-A821-A6638DDCF870}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CFA-4602-9722-1D72B1C7859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{A2564D7E-FFC5-475E-B544-DAC482767A21}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CFA-4602-9722-1D72B1C7859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{89B44F9C-8D8F-41C8-90C2-9EE3B8E1C6AE}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CFA-4602-9722-1D72B1C7859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{15C1E2E8-3EB9-4647-BB03-EB336024E5A3}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CFA-4602-9722-1D72B1C7859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{E6617A3D-30F1-4AE0-8A95-EF83B9C3DC8E}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CFA-4602-9722-1D72B1C7859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{9FF3B898-1A0F-4FF5-8F67-40BAE16A9045}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CFA-4602-9722-1D72B1C7859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{9177DE5A-10C9-4060-A9A1-2B10332C4BBE}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CFA-4602-9722-1D72B1C7859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{0410A5C3-6A0D-48A8-ACB4-2991229CA832}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CFA-4602-9722-1D72B1C7859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{E4A06353-5621-4ECA-A8D4-60611EEF4AFA}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CFA-4602-9722-1D72B1C7859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{C70FC858-F55B-4B03-9EE2-4F9AD56EABC4}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CFA-4602-9722-1D72B1C7859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{602063C8-C7F6-496C-9875-15C2CB946139}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CFA-4602-9722-1D72B1C7859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{DFB7C35B-7C6D-4C4E-95D7-BE90A1D07892}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CFA-4602-9722-1D72B1C7859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{AE7F8B79-AD6F-4361-AC1F-46B1238C1F7D}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CFA-4602-9722-1D72B1C7859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{4E546FB4-1122-43A1-A9B5-ADBE03287FFE}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CFA-4602-9722-1D72B1C7859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CFA-4602-9722-1D72B1C7859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CFA-4602-9722-1D72B1C7859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{1ED15DDE-1606-4280-B44A-9ACDB4FCB34A}</c15:txfldGUID>
                      <c15:f>Daten_Diagramme!$E$14</c15:f>
                      <c15:dlblFieldTableCache>
                        <c:ptCount val="1"/>
                        <c:pt idx="0">
                          <c:v>-4.6</c:v>
                        </c:pt>
                      </c15:dlblFieldTableCache>
                    </c15:dlblFTEntry>
                  </c15:dlblFieldTable>
                  <c15:showDataLabelsRange val="0"/>
                </c:ext>
                <c:ext xmlns:c16="http://schemas.microsoft.com/office/drawing/2014/chart" uri="{C3380CC4-5D6E-409C-BE32-E72D297353CC}">
                  <c16:uniqueId val="{00000000-707D-4C8D-B90C-E8FA55BF048F}"/>
                </c:ext>
              </c:extLst>
            </c:dLbl>
            <c:dLbl>
              <c:idx val="1"/>
              <c:tx>
                <c:strRef>
                  <c:f>Daten_Diagramme!$E$15</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{38D22FA5-044B-4FFC-B1A7-EF7207ACCB38}</c15:txfldGUID>
                      <c15:f>Daten_Diagramme!$E$15</c15:f>
                      <c15:dlblFieldTableCache>
                        <c:ptCount val="1"/>
                        <c:pt idx="0">
                          <c:v>-8.0</c:v>
                        </c:pt>
                      </c15:dlblFieldTableCache>
                    </c15:dlblFTEntry>
                  </c15:dlblFieldTable>
                  <c15:showDataLabelsRange val="0"/>
                </c:ext>
                <c:ext xmlns:c16="http://schemas.microsoft.com/office/drawing/2014/chart" uri="{C3380CC4-5D6E-409C-BE32-E72D297353CC}">
                  <c16:uniqueId val="{00000001-707D-4C8D-B90C-E8FA55BF048F}"/>
                </c:ext>
              </c:extLst>
            </c:dLbl>
            <c:dLbl>
              <c:idx val="2"/>
              <c:tx>
                <c:strRef>
                  <c:f>Daten_Diagramme!$E$16</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{534E3955-56A7-4F3B-AC22-5552A1C54686}</c15:txfldGUID>
                      <c15:f>Daten_Diagramme!$E$16</c15:f>
                      <c15:dlblFieldTableCache>
                        <c:ptCount val="1"/>
                        <c:pt idx="0">
                          <c:v>5.9</c:v>
                        </c:pt>
                      </c15:dlblFieldTableCache>
                    </c15:dlblFTEntry>
                  </c15:dlblFieldTable>
                  <c15:showDataLabelsRange val="0"/>
                </c:ext>
                <c:ext xmlns:c16="http://schemas.microsoft.com/office/drawing/2014/chart" uri="{C3380CC4-5D6E-409C-BE32-E72D297353CC}">
                  <c16:uniqueId val="{00000002-707D-4C8D-B90C-E8FA55BF048F}"/>
                </c:ext>
              </c:extLst>
            </c:dLbl>
            <c:dLbl>
              <c:idx val="3"/>
              <c:tx>
                <c:strRef>
                  <c:f>Daten_Diagramme!$E$17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{AE5DCFA1-A15C-4C9C-BA50-7E5382272DAE}</c15:txfldGUID>
                      <c15:f>Daten_Diagramme!$E$17</c15:f>
                      <c15:dlblFieldTableCache>
                        <c:ptCount val="1"/>
                        <c:pt idx="0">
                          <c:v>-2.9</c:v>
                        </c:pt>
                      </c15:dlblFieldTableCache>
                    </c15:dlblFTEntry>
                  </c15:dlblFieldTable>
                  <c15:showDataLabelsRange val="0"/>
                </c:ext>
                <c:ext xmlns:c16="http://schemas.microsoft.com/office/drawing/2014/chart" uri="{C3380CC4-5D6E-409C-BE32-E72D297353CC}">
                  <c16:uniqueId val="{00000003-707D-4C8D-B90C-E8FA55BF048F}"/>
                </c:ext>
              </c:extLst>
            </c:dLbl>
            <c:dLbl>
              <c:idx val="4"/>
              <c:tx>
                <c:strRef>
                  <c:f>Daten_Diagramme!$E$18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{7FA480F3-7A83-4B0E-8AA3-C4E842BD5091}</c15:txfldGUID>
                      <c15:f>Daten_Diagramme!$E$18</c15:f>
                      <c15:dlblFieldTableCache>
                        <c:ptCount val="1"/>
                        <c:pt idx="0">
                          <c:v>4.2</c:v>
                        </c:pt>
                      </c15:dlblFieldTableCache>
                    </c15:dlblFTEntry>
                  </c15:dlblFieldTable>
                  <c15:showDataLabelsRange val="0"/>
                </c:ext>
                <c:ext xmlns:c16="http://schemas.microsoft.com/office/drawing/2014/chart" uri="{C3380CC4-5D6E-409C-BE32-E72D297353CC}">
                  <c16:uniqueId val="{00000004-707D-4C8D-B90C-E8FA55BF048F}"/>
                </c:ext>
              </c:extLst>
            </c:dLbl>
            <c:dLbl>
              <c:idx val="5"/>
              <c:tx>
                <c:strRef>
                  <c:f>Daten_Diagramme!$E$19</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{625F7DCB-CD32-4026-9E8C-976DD8256BD9}</c15:txfldGUID>
                      <c15:f>Daten_Diagramme!$E$19</c15:f>
                      <c15:dlblFieldTableCache>
                        <c:ptCount val="1"/>
                        <c:pt idx="0">
                          <c:v>-10.3</c:v>
                        </c:pt>
                      </c15:dlblFieldTableCache>
                    </c15:dlblFTEntry>
                  </c15:dlblFieldTable>
                  <c15:showDataLabelsRange val="0"/>
                </c:ext>
                <c:ext xmlns:c16="http://schemas.microsoft.com/office/drawing/2014/chart" uri="{C3380CC4-5D6E-409C-BE32-E72D297353CC}">
                  <c16:uniqueId val="{00000005-707D-4C8D-B90C-E8FA55BF048F}"/>
                </c:ext>
              </c:extLst>
            </c:dLbl>
            <c:dLbl>
              <c:idx val="6"/>
              <c:tx>
                <c:strRef>
                  <c:f>Daten_Diagramme!$E$20</c:f>
                  <c:strCache>
                    <c:ptCount val="1"/>
                    <c:pt idx="0">
                      <c:v>26.7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{7E4F1611-FBAD-4990-92B9-B0B05B59AE93}</c15:txfldGUID>
                      <c15:f>Daten_Diagramme!$E$20</c15:f>
                      <c15:dlblFieldTableCache>
                        <c:ptCount val="1"/>
                        <c:pt idx="0">
                          <c:v>26.7</c:v>
                        </c:pt>
                      </c15:dlblFieldTableCache>
                    </c15:dlblFTEntry>
                  </c15:dlblFieldTable>
                  <c15:showDataLabelsRange val="0"/>
                </c:ext>
                <c:ext xmlns:c16="http://schemas.microsoft.com/office/drawing/2014/chart" uri="{C3380CC4-5D6E-409C-BE32-E72D297353CC}">
                  <c16:uniqueId val="{00000006-707D-4C8D-B90C-E8FA55BF048F}"/>
                </c:ext>
              </c:extLst>
            </c:dLbl>
            <c:dLbl>
              <c:idx val="7"/>
              <c:tx>
                <c:strRef>
                  <c:f>Daten_Diagramme!$E$21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{06CE370D-C67C-43B3-989D-E37258FFEC5F}</c15:txfldGUID>
                      <c15:f>Daten_Diagramme!$E$21</c15:f>
                      <c15:dlblFieldTableCache>
                        <c:ptCount val="1"/>
                        <c:pt idx="0">
                          <c:v>-4.1</c:v>
                        </c:pt>
                      </c15:dlblFieldTableCache>
                    </c15:dlblFTEntry>
                  </c15:dlblFieldTable>
                  <c15:showDataLabelsRange val="0"/>
                </c:ext>
                <c:ext xmlns:c16="http://schemas.microsoft.com/office/drawing/2014/chart" uri="{C3380CC4-5D6E-409C-BE32-E72D297353CC}">
                  <c16:uniqueId val="{00000007-707D-4C8D-B90C-E8FA55BF048F}"/>
                </c:ext>
              </c:extLst>
            </c:dLbl>
            <c:dLbl>
              <c:idx val="8"/>
              <c:tx>
                <c:strRef>
                  <c:f>Daten_Diagramme!$E$22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{5C8096C0-28C4-497F-A630-666363862430}</c15:txfldGUID>
                      <c15:f>Daten_Diagramme!$E$22</c15:f>
                      <c15:dlblFieldTableCache>
                        <c:ptCount val="1"/>
                        <c:pt idx="0">
                          <c:v>-2.4</c:v>
                        </c:pt>
                      </c15:dlblFieldTableCache>
                    </c15:dlblFTEntry>
                  </c15:dlblFieldTable>
                  <c15:showDataLabelsRange val="0"/>
                </c:ext>
                <c:ext xmlns:c16="http://schemas.microsoft.com/office/drawing/2014/chart" uri="{C3380CC4-5D6E-409C-BE32-E72D297353CC}">
                  <c16:uniqueId val="{00000008-707D-4C8D-B90C-E8FA55BF048F}"/>
                </c:ext>
              </c:extLst>
            </c:dLbl>
            <c:dLbl>
              <c:idx val="9"/>
              <c:tx>
                <c:strRef>
                  <c:f>Daten_Diagramme!$E$23</c:f>
                  <c:strCache>
                    <c:ptCount val="1"/>
                    <c:pt idx="0">
                      <c:v>-14.9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{B1A532C7-68D0-4B87-A9C0-E3D1198A384D}</c15:txfldGUID>
                      <c15:f>Daten_Diagramme!$E$23</c15:f>
                      <c15:dlblFieldTableCache>
                        <c:ptCount val="1"/>
                        <c:pt idx="0">
                          <c:v>-14.9</c:v>
                        </c:pt>
                      </c15:dlblFieldTableCache>
                    </c15:dlblFTEntry>
                  </c15:dlblFieldTable>
                  <c15:showDataLabelsRange val="0"/>
                </c:ext>
                <c:ext xmlns:c16="http://schemas.microsoft.com/office/drawing/2014/chart" uri="{C3380CC4-5D6E-409C-BE32-E72D297353CC}">
                  <c16:uniqueId val="{00000009-707D-4C8D-B90C-E8FA55BF048F}"/>
                </c:ext>
              </c:extLst>
            </c:dLbl>
            <c:dLbl>
              <c:idx val="10"/>
              <c:tx>
                <c:strRef>
                  <c:f>Daten_Diagramme!$E$24</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{0679B1BC-B455-460F-B39C-3F854E1C0852}</c15:txfldGUID>
                      <c15:f>Daten_Diagramme!$E$24</c15:f>
                      <c15:dlblFieldTableCache>
                        <c:ptCount val="1"/>
                        <c:pt idx="0">
                          <c:v>-9.0</c:v>
                        </c:pt>
                      </c15:dlblFieldTableCache>
                    </c15:dlblFTEntry>
                  </c15:dlblFieldTable>
                  <c15:showDataLabelsRange val="0"/>
                </c:ext>
                <c:ext xmlns:c16="http://schemas.microsoft.com/office/drawing/2014/chart" uri="{C3380CC4-5D6E-409C-BE32-E72D297353CC}">
                  <c16:uniqueId val="{0000000A-707D-4C8D-B90C-E8FA55BF048F}"/>
                </c:ext>
              </c:extLst>
            </c:dLbl>
            <c:dLbl>
              <c:idx val="11"/>
              <c:tx>
                <c:strRef>
                  <c:f>Daten_Diagramme!$E$25</c:f>
                  <c:strCache>
                    <c:ptCount val="1"/>
                    <c:pt idx="0">
                      <c:v>-14.0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{F62DEC40-66BF-4757-AB0E-A3D8D2A96CAF}</c15:txfldGUID>
                      <c15:f>Daten_Diagramme!$E$25</c15:f>
                      <c15:dlblFieldTableCache>
                        <c:ptCount val="1"/>
                        <c:pt idx="0">
                          <c:v>-14.0</c:v>
                        </c:pt>
                      </c15:dlblFieldTableCache>
                    </c15:dlblFTEntry>
                  </c15:dlblFieldTable>
                  <c15:showDataLabelsRange val="0"/>
                </c:ext>
                <c:ext xmlns:c16="http://schemas.microsoft.com/office/drawing/2014/chart" uri="{C3380CC4-5D6E-409C-BE32-E72D297353CC}">
                  <c16:uniqueId val="{0000000B-707D-4C8D-B90C-E8FA55BF048F}"/>
                </c:ext>
              </c:extLst>
            </c:dLbl>
            <c:dLbl>
              <c:idx val="12"/>
              <c:tx>
                <c:strRef>
                  <c:f>Daten_Diagramme!$E$26</c:f>
                  <c:strCache>
                    <c:ptCount val="1"/>
                    <c:pt idx="0">
                      <c:v>15.5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{C66705F2-9833-41EB-A58E-AABC252A6A41}</c15:txfldGUID>
                      <c15:f>Daten_Diagramme!$E$26</c15:f>
                      <c15:dlblFieldTableCache>
                        <c:ptCount val="1"/>
                        <c:pt idx="0">
                          <c:v>15.5</c:v>
                        </c:pt>
                      </c15:dlblFieldTableCache>
                    </c15:dlblFTEntry>
                  </c15:dlblFieldTable>
                  <c15:showDataLabelsRange val="0"/>
                </c:ext>
                <c:ext xmlns:c16="http://schemas.microsoft.com/office/drawing/2014/chart" uri="{C3380CC4-5D6E-409C-BE32-E72D297353CC}">
                  <c16:uniqueId val="{0000000C-707D-4C8D-B90C-E8FA55BF048F}"/>
                </c:ext>
              </c:extLst>
            </c:dLbl>
            <c:dLbl>
              <c:idx val="13"/>
              <c:tx>
                <c:strRef>
                  <c:f>Daten_Diagramme!$E$27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{230DB6DD-2024-4DD7-A7CB-1F07C7C715BC}</c15:txfldGUID>
                      <c15:f>Daten_Diagramme!$E$27</c15:f>
                      <c15:dlblFieldTableCache>
                        <c:ptCount val="1"/>
                        <c:pt idx="0">
                          <c:v>5.4</c:v>
                        </c:pt>
                      </c15:dlblFieldTableCache>
                    </c15:dlblFTEntry>
                  </c15:dlblFieldTable>
                  <c15:showDataLabelsRange val="0"/>
                </c:ext>
                <c:ext xmlns:c16="http://schemas.microsoft.com/office/drawing/2014/chart" uri="{C3380CC4-5D6E-409C-BE32-E72D297353CC}">
                  <c16:uniqueId val="{0000000D-707D-4C8D-B90C-E8FA55BF048F}"/>
                </c:ext>
              </c:extLst>
            </c:dLbl>
            <c:dLbl>
              <c:idx val="14"/>
              <c:tx>
                <c:strRef>
                  <c:f>Daten_Diagramme!$E$28</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{7AFA33A2-C1C1-433B-B882-A02106688BAB}</c15:txfldGUID>
                      <c15:f>Daten_Diagramme!$E$28</c15:f>
                      <c15:dlblFieldTableCache>
                        <c:ptCount val="1"/>
                        <c:pt idx="0">
                          <c:v>-6.0</c:v>
                        </c:pt>
                      </c15:dlblFieldTableCache>
                    </c15:dlblFTEntry>
                  </c15:dlblFieldTable>
                  <c15:showDataLabelsRange val="0"/>
                </c:ext>
                <c:ext xmlns:c16="http://schemas.microsoft.com/office/drawing/2014/chart" uri="{C3380CC4-5D6E-409C-BE32-E72D297353CC}">
                  <c16:uniqueId val="{0000000E-707D-4C8D-B90C-E8FA55BF048F}"/>
                </c:ext>
              </c:extLst>
            </c:dLbl>
            <c:dLbl>
              <c:idx val="15"/>
              <c:tx>
                <c:strRef>
                  <c:f>Daten_Diagramme!$E$29</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{09751548-144F-405B-9E1E-7269899CD293}</c15:txfldGUID>
                      <c15:f>Daten_Diagramme!$E$29</c15:f>
                      <c15:dlblFieldTableCache>
                        <c:ptCount val="1"/>
                        <c:pt idx="0">
                          <c:v>4.5</c:v>
                        </c:pt>
                      </c15:dlblFieldTableCache>
                    </c15:dlblFTEntry>
                  </c15:dlblFieldTable>
                  <c15:showDataLabelsRange val="0"/>
                </c:ext>
                <c:ext xmlns:c16="http://schemas.microsoft.com/office/drawing/2014/chart" uri="{C3380CC4-5D6E-409C-BE32-E72D297353CC}">
                  <c16:uniqueId val="{0000000F-707D-4C8D-B90C-E8FA55BF048F}"/>
                </c:ext>
              </c:extLst>
            </c:dLbl>
            <c:dLbl>
              <c:idx val="16"/>
              <c:tx>
                <c:strRef>
                  <c:f>Daten_Diagramme!$E$30</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{1A68CDF3-CEAB-4601-AA1B-18B9F650E43D}</c15:txfldGUID>
                      <c15:f>Daten_Diagramme!$E$30</c15:f>
                      <c15:dlblFieldTableCache>
                        <c:ptCount val="1"/>
                        <c:pt idx="0">
                          <c:v>6.1</c:v>
                        </c:pt>
                      </c15:dlblFieldTableCache>
                    </c15:dlblFTEntry>
                  </c15:dlblFieldTable>
                  <c15:showDataLabelsRange val="0"/>
                </c:ext>
                <c:ext xmlns:c16="http://schemas.microsoft.com/office/drawing/2014/chart" uri="{C3380CC4-5D6E-409C-BE32-E72D297353CC}">
                  <c16:uniqueId val="{00000010-707D-4C8D-B90C-E8FA55BF048F}"/>
                </c:ext>
              </c:extLst>
            </c:dLbl>
            <c:dLbl>
              <c:idx val="17"/>
              <c:tx>
                <c:strRef>
                  <c:f>Daten_Diagramme!$E$31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{D5723B55-A54A-4C53-8E85-CBDC59458F0D}</c15:txfldGUID>
                      <c15:f>Daten_Diagramme!$E$31</c15:f>
                      <c15:dlblFieldTableCache>
                        <c:ptCount val="1"/>
                        <c:pt idx="0">
                          <c:v>-1.7</c:v>
                        </c:pt>
                      </c15:dlblFieldTableCache>
                    </c15:dlblFTEntry>
                  </c15:dlblFieldTable>
                  <c15:showDataLabelsRange val="0"/>
                </c:ext>
                <c:ext xmlns:c16="http://schemas.microsoft.com/office/drawing/2014/chart" uri="{C3380CC4-5D6E-409C-BE32-E72D297353CC}">
                  <c16:uniqueId val="{00000011-707D-4C8D-B90C-E8FA55BF048F}"/>
                </c:ext>
              </c:extLst>
            </c:dLbl>
            <c:dLbl>
              <c:idx val="18"/>
              <c:tx>
                <c:strRef>
                  <c:f>Daten_Diagramme!$E$32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{74BF2382-7339-4AA4-9D96-5FBE4B3EF632}</c15:txfldGUID>
                      <c15:f>Daten_Diagramme!$E$32</c15:f>
                      <c15:dlblFieldTableCache>
                        <c:ptCount val="1"/>
                        <c:pt idx="0">
                          <c:v>1.5</c:v>
                        </c:pt>
                      </c15:dlblFieldTableCache>
                    </c15:dlblFTEntry>
                  </c15:dlblFieldTable>
                  <c15:showDataLabelsRange val="0"/>
                </c:ext>
                <c:ext xmlns:c16="http://schemas.microsoft.com/office/drawing/2014/chart" uri="{C3380CC4-5D6E-409C-BE32-E72D297353CC}">
                  <c16:uniqueId val="{00000012-707D-4C8D-B90C-E8FA55BF048F}"/>
                </c:ext>
              </c:extLst>
            </c:dLbl>
            <c:dLbl>
              <c:idx val="19"/>
              <c:tx>
                <c:strRef>
                  <c:f>Daten_Diagramme!$E$33</c:f>
                  <c:strCache>
                    <c:ptCount val="1"/>
                    <c:pt idx="0">
                      <c:v>-12.2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{50F16DF6-F2AD-4973-A04A-7CB9353A7142}</c15:txfldGUID>
                      <c15:f>Daten_Diagramme!$E$33</c15:f>
                      <c15:dlblFieldTableCache>
                        <c:ptCount val="1"/>
                        <c:pt idx="0">
                          <c:v>-12.2</c:v>
                        </c:pt>
                      </c15:dlblFieldTableCache>
                    </c15:dlblFTEntry>
                  </c15:dlblFieldTable>
                  <c15:showDataLabelsRange val="0"/>
                </c:ext>
                <c:ext xmlns:c16="http://schemas.microsoft.com/office/drawing/2014/chart" uri="{C3380CC4-5D6E-409C-BE32-E72D297353CC}">
                  <c16:uniqueId val="{00000013-707D-4C8D-B90C-E8FA55BF048F}"/>
                </c:ext>
              </c:extLst>
            </c:dLbl>
            <c:dLbl>
              <c:idx val="20"/>
              <c:tx>
                <c:strRef>
                  <c:f>Daten_Diagramme!$E$34</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{9A15BA4F-3660-42F9-AABC-3EB4ABAB2AB9}</c15:txfldGUID>
                      <c15:f>Daten_Diagramme!$E$34</c15:f>
                      <c15:dlblFieldTableCache>
                        <c:ptCount val="1"/>
                        <c:pt idx="0">
                          <c:v>-6.7</c:v>
                        </c:pt>
                      </c15:dlblFieldTableCache>
                    </c15:dlblFTEntry>
                  </c15:dlblFieldTable>
                  <c15:showDataLabelsRange val="0"/>
                </c:ext>
                <c:ext xmlns:c16="http://schemas.microsoft.com/office/drawing/2014/chart" uri="{C3380CC4-5D6E-409C-BE32-E72D297353CC}">
                  <c16:uniqueId val="{00000014-707D-4C8D-B90C-E8FA55BF048F}"/>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{1C83FF52-1986-4E63-8F6E-B88EC146282F}</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707D-4C8D-B90C-E8FA55BF048F}"/>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{86766DE6-C60B-4A16-B531-379FE49900E5}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07D-4C8D-B90C-E8FA55BF048F}"/>
                </c:ext>
              </c:extLst>
            </c:dLbl>
            <c:dLbl>
              <c:idx val="23"/>
              <c:tx>
                <c:strRef>
                  <c:f>Daten_Diagramme!$E$37</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{E1796D20-B5C5-4288-B01F-A397B43D979B}</c15:txfldGUID>
                      <c15:f>Daten_Diagramme!$E$37</c15:f>
                      <c15:dlblFieldTableCache>
                        <c:ptCount val="1"/>
                        <c:pt idx="0">
                          <c:v>-8.0</c:v>
                        </c:pt>
                      </c15:dlblFieldTableCache>
                    </c15:dlblFTEntry>
                  </c15:dlblFieldTable>
                  <c15:showDataLabelsRange val="0"/>
                </c:ext>
                <c:ext xmlns:c16="http://schemas.microsoft.com/office/drawing/2014/chart" uri="{C3380CC4-5D6E-409C-BE32-E72D297353CC}">
                  <c16:uniqueId val="{00000017-707D-4C8D-B90C-E8FA55BF048F}"/>
                </c:ext>
              </c:extLst>
            </c:dLbl>
            <c:dLbl>
              <c:idx val="24"/>
              <c:tx>
                <c:strRef>
                  <c:f>Daten_Diagramme!$E$38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{DC80784E-F4A7-40D0-BB07-448D33FD36D5}</c15:txfldGUID>
                      <c15:f>Daten_Diagramme!$E$38</c15:f>
                      <c15:dlblFieldTableCache>
                        <c:ptCount val="1"/>
                        <c:pt idx="0">
                          <c:v>-3.2</c:v>
                        </c:pt>
                      </c15:dlblFieldTableCache>
                    </c15:dlblFTEntry>
                  </c15:dlblFieldTable>
                  <c15:showDataLabelsRange val="0"/>
                </c:ext>
                <c:ext xmlns:c16="http://schemas.microsoft.com/office/drawing/2014/chart" uri="{C3380CC4-5D6E-409C-BE32-E72D297353CC}">
                  <c16:uniqueId val="{00000018-707D-4C8D-B90C-E8FA55BF048F}"/>
                </c:ext>
              </c:extLst>
            </c:dLbl>
            <c:dLbl>
              <c:idx val="25"/>
              <c:tx>
                <c:strRef>
                  <c:f>Daten_Diagramme!$E$39</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{D40A8851-288E-4093-8BAE-654044A6DD34}</c15:txfldGUID>
                      <c15:f>Daten_Diagramme!$E$39</c15:f>
                      <c15:dlblFieldTableCache>
                        <c:ptCount val="1"/>
                        <c:pt idx="0">
                          <c:v>-4.7</c:v>
                        </c:pt>
                      </c15:dlblFieldTableCache>
                    </c15:dlblFTEntry>
                  </c15:dlblFieldTable>
                  <c15:showDataLabelsRange val="0"/>
                </c:ext>
                <c:ext xmlns:c16="http://schemas.microsoft.com/office/drawing/2014/chart" uri="{C3380CC4-5D6E-409C-BE32-E72D297353CC}">
                  <c16:uniqueId val="{00000019-707D-4C8D-B90C-E8FA55BF048F}"/>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{331F3A00-6118-46EB-B33F-A64C0C88A534}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07D-4C8D-B90C-E8FA55BF048F}"/>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{F99686DA-1D4B-4DB5-A347-FC8B7B8D91B5}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07D-4C8D-B90C-E8FA55BF048F}"/>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{7840D43F-ED8D-496A-A055-976D32E12790}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07D-4C8D-B90C-E8FA55BF048F}"/>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{9C133CFA-8E88-400F-8AA9-E5F6C19560F8}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07D-4C8D-B90C-E8FA55BF048F}"/>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{E1E41A15-7DED-4953-80C6-703F4AD77A0C}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07D-4C8D-B90C-E8FA55BF048F}"/>
                </c:ext>
              </c:extLst>
            </c:dLbl>
            <c:dLbl>
              <c:idx val="31"/>
              <c:tx>
                <c:strRef>
                  <c:f>Daten_Diagramme!$E$45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{1C088D2D-50A6-4F0E-AF2A-9079810F21BD}</c15:txfldGUID>
                      <c15:f>Daten_Diagramme!$E$45</c15:f>
                      <c15:dlblFieldTableCache>
                        <c:ptCount val="1"/>
                        <c:pt idx="0">
                          <c:v>-4.7</c:v>
                        </c:pt>
                      </c15:dlblFieldTableCache>
                    </c15:dlblFTEntry>
                  </c15:dlblFieldTable>
                  <c15:showDataLabelsRange val="0"/>
                </c:ext>
                <c:ext xmlns:c16="http://schemas.microsoft.com/office/drawing/2014/chart" uri="{C3380CC4-5D6E-409C-BE32-E72D297353CC}">
                  <c16:uniqueId val="{0000001F-707D-4C8D-B90C-E8FA55BF048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-4.62090623598026</c:v>
                </c:pt>
                <c:pt idx="1">
                  <c:v>-8</c:v>
                </c:pt>
                <c:pt idx="2">
                  <c:v>5.882352941176471</c:v>
                </c:pt>
                <c:pt idx="3">
                  <c:v>-2.9411764705882355</c:v>
                </c:pt>
                <c:pt idx="4">
                  <c:v>4.166666666666667</c:v>
                </c:pt>
                <c:pt idx="5">
                  <c:v>-10.280373831775702</c:v>
                </c:pt>
                <c:pt idx="6">
                  <c:v>26.666666666666668</c:v>
                </c:pt>
                <c:pt idx="7">
                  <c:v>-4.1095890410958908</c:v>
                </c:pt>
                <c:pt idx="8">
                  <c:v>-2.3622047244094486</c:v>
                </c:pt>
                <c:pt idx="9">
                  <c:v>-14.917127071823204</c:v>
                </c:pt>
                <c:pt idx="10">
                  <c:v>-8.9506172839506171</c:v>
                </c:pt>
                <c:pt idx="11">
                  <c:v>-13.953488372093023</c:v>
                </c:pt>
                <c:pt idx="12">
                  <c:v>15.517241379310345</c:v>
                </c:pt>
                <c:pt idx="13">
                  <c:v>5.3811659192825116</c:v>
                </c:pt>
                <c:pt idx="14">
                  <c:v>-6.0453400503778338</c:v>
                </c:pt>
                <c:pt idx="15">
                  <c:v>4.5454545454545459</c:v>
                </c:pt>
                <c:pt idx="16">
                  <c:v>6.0606060606060606</c:v>
                </c:pt>
                <c:pt idx="17">
                  <c:v>-1.6949152542372881</c:v>
                </c:pt>
                <c:pt idx="18">
                  <c:v>1.4534883720930232</c:v>
                </c:pt>
                <c:pt idx="19">
                  <c:v>-12.244897959183673</c:v>
                </c:pt>
                <c:pt idx="20">
                  <c:v>-6.666666666666667</c:v>
                </c:pt>
                <c:pt idx="21">
                  <c:v>0</c:v>
                </c:pt>
                <c:pt idx="23">
                  <c:v>-8</c:v>
                </c:pt>
                <c:pt idx="24">
                  <c:v>-3.2019704433497536</c:v>
                </c:pt>
                <c:pt idx="25">
                  <c:v>-4.7429848522473304</c:v>
                </c:pt>
              </c:numCache>
            </c:numRef>
          </c:val>
          <c:extLst>
            <c:ext xmlns:c16="http://schemas.microsoft.com/office/drawing/2014/chart" uri="{C3380CC4-5D6E-409C-BE32-E72D297353CC}">
              <c16:uniqueId val="{00000020-707D-4C8D-B90C-E8FA55BF048F}"/>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{B81B56E4-870E-4965-B961-2D5718D6B093}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07D-4C8D-B90C-E8FA55BF048F}"/>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{D035B8C6-7A96-4C9D-BA40-AE762D02364E}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07D-4C8D-B90C-E8FA55BF048F}"/>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{9BFC93E2-993F-46D2-BA98-CFF776C1BFF9}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07D-4C8D-B90C-E8FA55BF048F}"/>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{BE373C26-32F6-47DF-82F2-B5282DEF78AA}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07D-4C8D-B90C-E8FA55BF048F}"/>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{38A72C76-83AD-411C-8817-335D9B930869}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07D-4C8D-B90C-E8FA55BF048F}"/>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{ED2E7A4E-75F1-4778-878A-590679DE4D61}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07D-4C8D-B90C-E8FA55BF048F}"/>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{5FD61D2B-9588-444A-99E0-19744579177C}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07D-4C8D-B90C-E8FA55BF048F}"/>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{03D7E11A-1A92-47CB-B1E9-25333BB8370E}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07D-4C8D-B90C-E8FA55BF048F}"/>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{4A50C79E-DA29-44CE-9EEA-F4A7AAC4B543}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07D-4C8D-B90C-E8FA55BF048F}"/>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{106ECF0C-812F-449E-A644-5E8CA0C7459D}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07D-4C8D-B90C-E8FA55BF048F}"/>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{AB7C0BD5-75FC-45B2-8FF6-24848BB05CEF}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07D-4C8D-B90C-E8FA55BF048F}"/>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{AC70E722-B9FE-4C75-B369-74F841D9E06A}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07D-4C8D-B90C-E8FA55BF048F}"/>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{7E90FA31-F472-40A1-8AB0-C1DC86B976E7}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07D-4C8D-B90C-E8FA55BF048F}"/>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{DE798C44-F662-453C-9B58-B8125E8CE39A}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07D-4C8D-B90C-E8FA55BF048F}"/>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{86BBAE2F-D550-4E12-8443-9D778165EF60}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07D-4C8D-B90C-E8FA55BF048F}"/>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{0C64C991-CA65-4521-8A57-2EF8E43CDBBF}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07D-4C8D-B90C-E8FA55BF048F}"/>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{BC4A4B47-63A7-4427-9945-59163FE7792C}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07D-4C8D-B90C-E8FA55BF048F}"/>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{A1FCA8FB-4C2C-4FEE-BB46-1196CF20BAC5}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07D-4C8D-B90C-E8FA55BF048F}"/>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{70F73BF1-813B-477E-A775-C0BE50C60D28}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07D-4C8D-B90C-E8FA55BF048F}"/>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{E877772C-F643-4B70-A88F-A165FA84018C}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07D-4C8D-B90C-E8FA55BF048F}"/>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{5FC67CFF-2E9C-4C7B-83E2-3E96712BBB3A}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07D-4C8D-B90C-E8FA55BF048F}"/>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{FA45E2F7-BD53-4D4A-B73A-A19953208F08}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07D-4C8D-B90C-E8FA55BF048F}"/>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{66578DDD-1456-48F2-9171-4461469578A3}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07D-4C8D-B90C-E8FA55BF048F}"/>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{5B935471-92D8-40C2-92B2-9DCF9C553B54}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07D-4C8D-B90C-E8FA55BF048F}"/>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{0B995898-70BE-470D-AFD4-ECAC2B8FD282}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07D-4C8D-B90C-E8FA55BF048F}"/>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{45863685-031F-41FA-B5F3-6FA950AE54C8}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07D-4C8D-B90C-E8FA55BF048F}"/>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{68888954-4C03-4A2B-9E12-EA471A6DE017}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07D-4C8D-B90C-E8FA55BF048F}"/>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{12696244-B1BF-44D4-BB95-E9AB03BD1504}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07D-4C8D-B90C-E8FA55BF048F}"/>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{041102D0-6E13-4DA7-8792-75C19916F97C}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07D-4C8D-B90C-E8FA55BF048F}"/>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{9BAD9C39-B4BA-4DBF-814F-BFA55F4B43F0}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07D-4C8D-B90C-E8FA55BF048F}"/>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{3E2CD7B3-338A-478A-BE90-1685FD025597}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07D-4C8D-B90C-E8FA55BF048F}"/>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{D6694FD7-820E-4D4A-B571-96708E8FB76E}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07D-4C8D-B90C-E8FA55BF048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07D-4C8D-B90C-E8FA55BF048F}"/>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07D-4C8D-B90C-E8FA55BF048F}"/>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{6F621ED0-E826-47A8-956B-4EBEF3353AAD}</c15:txfldGUID>
                      <c15:f>Diagramm!$I$46</c15:f>
                      <c15:dlblFieldTableCache>
                        <c:ptCount val="1"/>
                      </c15:dlblFieldTableCache>
                    </c15:dlblFTEntry>
                  </c15:dlblFieldTable>
                  <c15:showDataLabelsRange val="0"/>
                </c:ext>
                <c:ext xmlns:c16="http://schemas.microsoft.com/office/drawing/2014/chart" uri="{C3380CC4-5D6E-409C-BE32-E72D297353CC}">
                  <c16:uniqueId val="{00000000-BD3B-4FB7-9643-FA8BAD4F6D7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{4825117F-4A16-4E69-B94C-55343FC1576B}</c15:txfldGUID>
                      <c15:f>Diagramm!$I$47</c15:f>
                      <c15:dlblFieldTableCache>
                        <c:ptCount val="1"/>
                      </c15:dlblFieldTableCache>
                    </c15:dlblFTEntry>
                  </c15:dlblFieldTable>
                  <c15:showDataLabelsRange val="0"/>
                </c:ext>
                <c:ext xmlns:c16="http://schemas.microsoft.com/office/drawing/2014/chart" uri="{C3380CC4-5D6E-409C-BE32-E72D297353CC}">
                  <c16:uniqueId val="{00000001-BD3B-4FB7-9643-FA8BAD4F6D7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{4106E2E8-A8FE-4B67-8FF3-429FD771D068}</c15:txfldGUID>
                      <c15:f>Diagramm!$I$48</c15:f>
                      <c15:dlblFieldTableCache>
                        <c:ptCount val="1"/>
                      </c15:dlblFieldTableCache>
                    </c15:dlblFTEntry>
                  </c15:dlblFieldTable>
                  <c15:showDataLabelsRange val="0"/>
                </c:ext>
                <c:ext xmlns:c16="http://schemas.microsoft.com/office/drawing/2014/chart" uri="{C3380CC4-5D6E-409C-BE32-E72D297353CC}">
                  <c16:uniqueId val="{00000002-BD3B-4FB7-9643-FA8BAD4F6D7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{D7480013-091C-4C03-929F-C963FF4B27DE}</c15:txfldGUID>
                      <c15:f>Diagramm!$I$49</c15:f>
                      <c15:dlblFieldTableCache>
                        <c:ptCount val="1"/>
                      </c15:dlblFieldTableCache>
                    </c15:dlblFTEntry>
                  </c15:dlblFieldTable>
                  <c15:showDataLabelsRange val="0"/>
                </c:ext>
                <c:ext xmlns:c16="http://schemas.microsoft.com/office/drawing/2014/chart" uri="{C3380CC4-5D6E-409C-BE32-E72D297353CC}">
                  <c16:uniqueId val="{00000003-BD3B-4FB7-9643-FA8BAD4F6D7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{6D79B5BA-3B62-439E-82AB-5919378DE5C1}</c15:txfldGUID>
                      <c15:f>Diagramm!$I$50</c15:f>
                      <c15:dlblFieldTableCache>
                        <c:ptCount val="1"/>
                      </c15:dlblFieldTableCache>
                    </c15:dlblFTEntry>
                  </c15:dlblFieldTable>
                  <c15:showDataLabelsRange val="0"/>
                </c:ext>
                <c:ext xmlns:c16="http://schemas.microsoft.com/office/drawing/2014/chart" uri="{C3380CC4-5D6E-409C-BE32-E72D297353CC}">
                  <c16:uniqueId val="{00000004-BD3B-4FB7-9643-FA8BAD4F6D7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{70373C42-D8F1-4AC1-8AAA-2502397C1BE4}</c15:txfldGUID>
                      <c15:f>Diagramm!$I$51</c15:f>
                      <c15:dlblFieldTableCache>
                        <c:ptCount val="1"/>
                      </c15:dlblFieldTableCache>
                    </c15:dlblFTEntry>
                  </c15:dlblFieldTable>
                  <c15:showDataLabelsRange val="0"/>
                </c:ext>
                <c:ext xmlns:c16="http://schemas.microsoft.com/office/drawing/2014/chart" uri="{C3380CC4-5D6E-409C-BE32-E72D297353CC}">
                  <c16:uniqueId val="{00000005-BD3B-4FB7-9643-FA8BAD4F6D7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{60A49F71-CEC4-4A65-9654-74C5A4767E67}</c15:txfldGUID>
                      <c15:f>Diagramm!$I$52</c15:f>
                      <c15:dlblFieldTableCache>
                        <c:ptCount val="1"/>
                      </c15:dlblFieldTableCache>
                    </c15:dlblFTEntry>
                  </c15:dlblFieldTable>
                  <c15:showDataLabelsRange val="0"/>
                </c:ext>
                <c:ext xmlns:c16="http://schemas.microsoft.com/office/drawing/2014/chart" uri="{C3380CC4-5D6E-409C-BE32-E72D297353CC}">
                  <c16:uniqueId val="{00000006-BD3B-4FB7-9643-FA8BAD4F6D7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{B204AC51-26E9-462A-A805-E35AD443A581}</c15:txfldGUID>
                      <c15:f>Diagramm!$I$53</c15:f>
                      <c15:dlblFieldTableCache>
                        <c:ptCount val="1"/>
                      </c15:dlblFieldTableCache>
                    </c15:dlblFTEntry>
                  </c15:dlblFieldTable>
                  <c15:showDataLabelsRange val="0"/>
                </c:ext>
                <c:ext xmlns:c16="http://schemas.microsoft.com/office/drawing/2014/chart" uri="{C3380CC4-5D6E-409C-BE32-E72D297353CC}">
                  <c16:uniqueId val="{00000007-BD3B-4FB7-9643-FA8BAD4F6D7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{0BE46D64-FF15-4777-90EC-BA223C88CFC0}</c15:txfldGUID>
                      <c15:f>Diagramm!$I$54</c15:f>
                      <c15:dlblFieldTableCache>
                        <c:ptCount val="1"/>
                      </c15:dlblFieldTableCache>
                    </c15:dlblFTEntry>
                  </c15:dlblFieldTable>
                  <c15:showDataLabelsRange val="0"/>
                </c:ext>
                <c:ext xmlns:c16="http://schemas.microsoft.com/office/drawing/2014/chart" uri="{C3380CC4-5D6E-409C-BE32-E72D297353CC}">
                  <c16:uniqueId val="{00000008-BD3B-4FB7-9643-FA8BAD4F6D7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{A95EA9AF-A5C7-4204-919B-7E5098ABDBAC}</c15:txfldGUID>
                      <c15:f>Diagramm!$I$55</c15:f>
                      <c15:dlblFieldTableCache>
                        <c:ptCount val="1"/>
                      </c15:dlblFieldTableCache>
                    </c15:dlblFTEntry>
                  </c15:dlblFieldTable>
                  <c15:showDataLabelsRange val="0"/>
                </c:ext>
                <c:ext xmlns:c16="http://schemas.microsoft.com/office/drawing/2014/chart" uri="{C3380CC4-5D6E-409C-BE32-E72D297353CC}">
                  <c16:uniqueId val="{00000009-BD3B-4FB7-9643-FA8BAD4F6D7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{E6CEACC3-3F27-4837-9AC4-4EF06602E453}</c15:txfldGUID>
                      <c15:f>Diagramm!$I$56</c15:f>
                      <c15:dlblFieldTableCache>
                        <c:ptCount val="1"/>
                      </c15:dlblFieldTableCache>
                    </c15:dlblFTEntry>
                  </c15:dlblFieldTable>
                  <c15:showDataLabelsRange val="0"/>
                </c:ext>
                <c:ext xmlns:c16="http://schemas.microsoft.com/office/drawing/2014/chart" uri="{C3380CC4-5D6E-409C-BE32-E72D297353CC}">
                  <c16:uniqueId val="{0000000A-BD3B-4FB7-9643-FA8BAD4F6D7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{13BCF253-442D-44D1-A1DE-48B292E0E07A}</c15:txfldGUID>
                      <c15:f>Diagramm!$I$57</c15:f>
                      <c15:dlblFieldTableCache>
                        <c:ptCount val="1"/>
                      </c15:dlblFieldTableCache>
                    </c15:dlblFTEntry>
                  </c15:dlblFieldTable>
                  <c15:showDataLabelsRange val="0"/>
                </c:ext>
                <c:ext xmlns:c16="http://schemas.microsoft.com/office/drawing/2014/chart" uri="{C3380CC4-5D6E-409C-BE32-E72D297353CC}">
                  <c16:uniqueId val="{0000000B-BD3B-4FB7-9643-FA8BAD4F6D7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{13DD5003-185E-4410-9A08-C27A0FF90483}</c15:txfldGUID>
                      <c15:f>Diagramm!$I$58</c15:f>
                      <c15:dlblFieldTableCache>
                        <c:ptCount val="1"/>
                      </c15:dlblFieldTableCache>
                    </c15:dlblFTEntry>
                  </c15:dlblFieldTable>
                  <c15:showDataLabelsRange val="0"/>
                </c:ext>
                <c:ext xmlns:c16="http://schemas.microsoft.com/office/drawing/2014/chart" uri="{C3380CC4-5D6E-409C-BE32-E72D297353CC}">
                  <c16:uniqueId val="{0000000C-BD3B-4FB7-9643-FA8BAD4F6D7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{FD0B8791-A3FD-4FBD-8859-E5922FEB53B9}</c15:txfldGUID>
                      <c15:f>Diagramm!$I$59</c15:f>
                      <c15:dlblFieldTableCache>
                        <c:ptCount val="1"/>
                      </c15:dlblFieldTableCache>
                    </c15:dlblFTEntry>
                  </c15:dlblFieldTable>
                  <c15:showDataLabelsRange val="0"/>
                </c:ext>
                <c:ext xmlns:c16="http://schemas.microsoft.com/office/drawing/2014/chart" uri="{C3380CC4-5D6E-409C-BE32-E72D297353CC}">
                  <c16:uniqueId val="{0000000D-BD3B-4FB7-9643-FA8BAD4F6D7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{3ACA7C37-E213-4759-9B85-1EF998F201B9}</c15:txfldGUID>
                      <c15:f>Diagramm!$I$60</c15:f>
                      <c15:dlblFieldTableCache>
                        <c:ptCount val="1"/>
                      </c15:dlblFieldTableCache>
                    </c15:dlblFTEntry>
                  </c15:dlblFieldTable>
                  <c15:showDataLabelsRange val="0"/>
                </c:ext>
                <c:ext xmlns:c16="http://schemas.microsoft.com/office/drawing/2014/chart" uri="{C3380CC4-5D6E-409C-BE32-E72D297353CC}">
                  <c16:uniqueId val="{0000000E-BD3B-4FB7-9643-FA8BAD4F6D7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{E3106FA9-4037-4131-984C-EE8F5D274C17}</c15:txfldGUID>
                      <c15:f>Diagramm!$I$61</c15:f>
                      <c15:dlblFieldTableCache>
                        <c:ptCount val="1"/>
                      </c15:dlblFieldTableCache>
                    </c15:dlblFTEntry>
                  </c15:dlblFieldTable>
                  <c15:showDataLabelsRange val="0"/>
                </c:ext>
                <c:ext xmlns:c16="http://schemas.microsoft.com/office/drawing/2014/chart" uri="{C3380CC4-5D6E-409C-BE32-E72D297353CC}">
                  <c16:uniqueId val="{0000000F-BD3B-4FB7-9643-FA8BAD4F6D7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{263DE378-FCA8-4C59-A1BC-8231F83B25D7}</c15:txfldGUID>
                      <c15:f>Diagramm!$I$62</c15:f>
                      <c15:dlblFieldTableCache>
                        <c:ptCount val="1"/>
                      </c15:dlblFieldTableCache>
                    </c15:dlblFTEntry>
                  </c15:dlblFieldTable>
                  <c15:showDataLabelsRange val="0"/>
                </c:ext>
                <c:ext xmlns:c16="http://schemas.microsoft.com/office/drawing/2014/chart" uri="{C3380CC4-5D6E-409C-BE32-E72D297353CC}">
                  <c16:uniqueId val="{00000010-BD3B-4FB7-9643-FA8BAD4F6D7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{73E9CE53-3EE1-45F2-BFE0-9C2BA530866E}</c15:txfldGUID>
                      <c15:f>Diagramm!$I$63</c15:f>
                      <c15:dlblFieldTableCache>
                        <c:ptCount val="1"/>
                      </c15:dlblFieldTableCache>
                    </c15:dlblFTEntry>
                  </c15:dlblFieldTable>
                  <c15:showDataLabelsRange val="0"/>
                </c:ext>
                <c:ext xmlns:c16="http://schemas.microsoft.com/office/drawing/2014/chart" uri="{C3380CC4-5D6E-409C-BE32-E72D297353CC}">
                  <c16:uniqueId val="{00000011-BD3B-4FB7-9643-FA8BAD4F6D7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{1FC7A606-4EFA-43DD-B827-0F8AF80594C0}</c15:txfldGUID>
                      <c15:f>Diagramm!$I$64</c15:f>
                      <c15:dlblFieldTableCache>
                        <c:ptCount val="1"/>
                      </c15:dlblFieldTableCache>
                    </c15:dlblFTEntry>
                  </c15:dlblFieldTable>
                  <c15:showDataLabelsRange val="0"/>
                </c:ext>
                <c:ext xmlns:c16="http://schemas.microsoft.com/office/drawing/2014/chart" uri="{C3380CC4-5D6E-409C-BE32-E72D297353CC}">
                  <c16:uniqueId val="{00000012-BD3B-4FB7-9643-FA8BAD4F6D7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{ADCFD6A1-0855-427E-AA73-D2F4081BA53C}</c15:txfldGUID>
                      <c15:f>Diagramm!$I$65</c15:f>
                      <c15:dlblFieldTableCache>
                        <c:ptCount val="1"/>
                      </c15:dlblFieldTableCache>
                    </c15:dlblFTEntry>
                  </c15:dlblFieldTable>
                  <c15:showDataLabelsRange val="0"/>
                </c:ext>
                <c:ext xmlns:c16="http://schemas.microsoft.com/office/drawing/2014/chart" uri="{C3380CC4-5D6E-409C-BE32-E72D297353CC}">
                  <c16:uniqueId val="{00000013-BD3B-4FB7-9643-FA8BAD4F6D7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{13FE72BE-5CCC-4B8B-AB7A-07C90905F932}</c15:txfldGUID>
                      <c15:f>Diagramm!$I$66</c15:f>
                      <c15:dlblFieldTableCache>
                        <c:ptCount val="1"/>
                      </c15:dlblFieldTableCache>
                    </c15:dlblFTEntry>
                  </c15:dlblFieldTable>
                  <c15:showDataLabelsRange val="0"/>
                </c:ext>
                <c:ext xmlns:c16="http://schemas.microsoft.com/office/drawing/2014/chart" uri="{C3380CC4-5D6E-409C-BE32-E72D297353CC}">
                  <c16:uniqueId val="{00000014-BD3B-4FB7-9643-FA8BAD4F6D7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{0769A1BF-EF95-4B51-8D00-677A0577F1D6}</c15:txfldGUID>
                      <c15:f>Diagramm!$I$67</c15:f>
                      <c15:dlblFieldTableCache>
                        <c:ptCount val="1"/>
                      </c15:dlblFieldTableCache>
                    </c15:dlblFTEntry>
                  </c15:dlblFieldTable>
                  <c15:showDataLabelsRange val="0"/>
                </c:ext>
                <c:ext xmlns:c16="http://schemas.microsoft.com/office/drawing/2014/chart" uri="{C3380CC4-5D6E-409C-BE32-E72D297353CC}">
                  <c16:uniqueId val="{00000015-BD3B-4FB7-9643-FA8BAD4F6D7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D3B-4FB7-9643-FA8BAD4F6D7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{8DB026BD-C082-4017-8EB0-9E5338F10B5C}</c15:txfldGUID>
                      <c15:f>Diagramm!$K$46</c15:f>
                      <c15:dlblFieldTableCache>
                        <c:ptCount val="1"/>
                      </c15:dlblFieldTableCache>
                    </c15:dlblFTEntry>
                  </c15:dlblFieldTable>
                  <c15:showDataLabelsRange val="0"/>
                </c:ext>
                <c:ext xmlns:c16="http://schemas.microsoft.com/office/drawing/2014/chart" uri="{C3380CC4-5D6E-409C-BE32-E72D297353CC}">
                  <c16:uniqueId val="{00000017-BD3B-4FB7-9643-FA8BAD4F6D7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{FD75929D-2C66-44B1-8D0A-34CFF5ADFB5D}</c15:txfldGUID>
                      <c15:f>Diagramm!$K$47</c15:f>
                      <c15:dlblFieldTableCache>
                        <c:ptCount val="1"/>
                      </c15:dlblFieldTableCache>
                    </c15:dlblFTEntry>
                  </c15:dlblFieldTable>
                  <c15:showDataLabelsRange val="0"/>
                </c:ext>
                <c:ext xmlns:c16="http://schemas.microsoft.com/office/drawing/2014/chart" uri="{C3380CC4-5D6E-409C-BE32-E72D297353CC}">
                  <c16:uniqueId val="{00000018-BD3B-4FB7-9643-FA8BAD4F6D7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{1A1555DC-6446-4DE5-AFF1-C9CC1B13BB11}</c15:txfldGUID>
                      <c15:f>Diagramm!$K$48</c15:f>
                      <c15:dlblFieldTableCache>
                        <c:ptCount val="1"/>
                      </c15:dlblFieldTableCache>
                    </c15:dlblFTEntry>
                  </c15:dlblFieldTable>
                  <c15:showDataLabelsRange val="0"/>
                </c:ext>
                <c:ext xmlns:c16="http://schemas.microsoft.com/office/drawing/2014/chart" uri="{C3380CC4-5D6E-409C-BE32-E72D297353CC}">
                  <c16:uniqueId val="{00000019-BD3B-4FB7-9643-FA8BAD4F6D7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{E5E5ED69-8A91-4C08-8217-695228BE894F}</c15:txfldGUID>
                      <c15:f>Diagramm!$K$49</c15:f>
                      <c15:dlblFieldTableCache>
                        <c:ptCount val="1"/>
                      </c15:dlblFieldTableCache>
                    </c15:dlblFTEntry>
                  </c15:dlblFieldTable>
                  <c15:showDataLabelsRange val="0"/>
                </c:ext>
                <c:ext xmlns:c16="http://schemas.microsoft.com/office/drawing/2014/chart" uri="{C3380CC4-5D6E-409C-BE32-E72D297353CC}">
                  <c16:uniqueId val="{0000001A-BD3B-4FB7-9643-FA8BAD4F6D7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{1CA9BDFC-8206-499B-9272-10F5CD8DDA3C}</c15:txfldGUID>
                      <c15:f>Diagramm!$K$50</c15:f>
                      <c15:dlblFieldTableCache>
                        <c:ptCount val="1"/>
                      </c15:dlblFieldTableCache>
                    </c15:dlblFTEntry>
                  </c15:dlblFieldTable>
                  <c15:showDataLabelsRange val="0"/>
                </c:ext>
                <c:ext xmlns:c16="http://schemas.microsoft.com/office/drawing/2014/chart" uri="{C3380CC4-5D6E-409C-BE32-E72D297353CC}">
                  <c16:uniqueId val="{0000001B-BD3B-4FB7-9643-FA8BAD4F6D7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{D7C43E70-EA76-4969-A5A6-158578BA4C33}</c15:txfldGUID>
                      <c15:f>Diagramm!$K$51</c15:f>
                      <c15:dlblFieldTableCache>
                        <c:ptCount val="1"/>
                      </c15:dlblFieldTableCache>
                    </c15:dlblFTEntry>
                  </c15:dlblFieldTable>
                  <c15:showDataLabelsRange val="0"/>
                </c:ext>
                <c:ext xmlns:c16="http://schemas.microsoft.com/office/drawing/2014/chart" uri="{C3380CC4-5D6E-409C-BE32-E72D297353CC}">
                  <c16:uniqueId val="{0000001C-BD3B-4FB7-9643-FA8BAD4F6D7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{53C619E0-F11B-435D-9E35-750AC454C15F}</c15:txfldGUID>
                      <c15:f>Diagramm!$K$52</c15:f>
                      <c15:dlblFieldTableCache>
                        <c:ptCount val="1"/>
                      </c15:dlblFieldTableCache>
                    </c15:dlblFTEntry>
                  </c15:dlblFieldTable>
                  <c15:showDataLabelsRange val="0"/>
                </c:ext>
                <c:ext xmlns:c16="http://schemas.microsoft.com/office/drawing/2014/chart" uri="{C3380CC4-5D6E-409C-BE32-E72D297353CC}">
                  <c16:uniqueId val="{0000001D-BD3B-4FB7-9643-FA8BAD4F6D7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{AE826A7E-1504-4473-92ED-90AAB759683F}</c15:txfldGUID>
                      <c15:f>Diagramm!$K$53</c15:f>
                      <c15:dlblFieldTableCache>
                        <c:ptCount val="1"/>
                      </c15:dlblFieldTableCache>
                    </c15:dlblFTEntry>
                  </c15:dlblFieldTable>
                  <c15:showDataLabelsRange val="0"/>
                </c:ext>
                <c:ext xmlns:c16="http://schemas.microsoft.com/office/drawing/2014/chart" uri="{C3380CC4-5D6E-409C-BE32-E72D297353CC}">
                  <c16:uniqueId val="{0000001E-BD3B-4FB7-9643-FA8BAD4F6D7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{441446F1-3AC2-4B8E-9DD6-4C05F85D0C29}</c15:txfldGUID>
                      <c15:f>Diagramm!$K$54</c15:f>
                      <c15:dlblFieldTableCache>
                        <c:ptCount val="1"/>
                      </c15:dlblFieldTableCache>
                    </c15:dlblFTEntry>
                  </c15:dlblFieldTable>
                  <c15:showDataLabelsRange val="0"/>
                </c:ext>
                <c:ext xmlns:c16="http://schemas.microsoft.com/office/drawing/2014/chart" uri="{C3380CC4-5D6E-409C-BE32-E72D297353CC}">
                  <c16:uniqueId val="{0000001F-BD3B-4FB7-9643-FA8BAD4F6D7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{C6EDCDEF-E2B4-4465-8D82-FC9D99931599}</c15:txfldGUID>
                      <c15:f>Diagramm!$K$55</c15:f>
                      <c15:dlblFieldTableCache>
                        <c:ptCount val="1"/>
                      </c15:dlblFieldTableCache>
                    </c15:dlblFTEntry>
                  </c15:dlblFieldTable>
                  <c15:showDataLabelsRange val="0"/>
                </c:ext>
                <c:ext xmlns:c16="http://schemas.microsoft.com/office/drawing/2014/chart" uri="{C3380CC4-5D6E-409C-BE32-E72D297353CC}">
                  <c16:uniqueId val="{00000020-BD3B-4FB7-9643-FA8BAD4F6D7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{44B499A9-B450-4EFD-9320-873C2D5A6657}</c15:txfldGUID>
                      <c15:f>Diagramm!$K$56</c15:f>
                      <c15:dlblFieldTableCache>
                        <c:ptCount val="1"/>
                      </c15:dlblFieldTableCache>
                    </c15:dlblFTEntry>
                  </c15:dlblFieldTable>
                  <c15:showDataLabelsRange val="0"/>
                </c:ext>
                <c:ext xmlns:c16="http://schemas.microsoft.com/office/drawing/2014/chart" uri="{C3380CC4-5D6E-409C-BE32-E72D297353CC}">
                  <c16:uniqueId val="{00000021-BD3B-4FB7-9643-FA8BAD4F6D7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{4AF40EE7-E128-44FA-9E7F-7C7BAA50C2A9}</c15:txfldGUID>
                      <c15:f>Diagramm!$K$57</c15:f>
                      <c15:dlblFieldTableCache>
                        <c:ptCount val="1"/>
                      </c15:dlblFieldTableCache>
                    </c15:dlblFTEntry>
                  </c15:dlblFieldTable>
                  <c15:showDataLabelsRange val="0"/>
                </c:ext>
                <c:ext xmlns:c16="http://schemas.microsoft.com/office/drawing/2014/chart" uri="{C3380CC4-5D6E-409C-BE32-E72D297353CC}">
                  <c16:uniqueId val="{00000022-BD3B-4FB7-9643-FA8BAD4F6D7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{7F3350D9-8A8A-4E29-BD75-24213488FEC1}</c15:txfldGUID>
                      <c15:f>Diagramm!$K$58</c15:f>
                      <c15:dlblFieldTableCache>
                        <c:ptCount val="1"/>
                      </c15:dlblFieldTableCache>
                    </c15:dlblFTEntry>
                  </c15:dlblFieldTable>
                  <c15:showDataLabelsRange val="0"/>
                </c:ext>
                <c:ext xmlns:c16="http://schemas.microsoft.com/office/drawing/2014/chart" uri="{C3380CC4-5D6E-409C-BE32-E72D297353CC}">
                  <c16:uniqueId val="{00000023-BD3B-4FB7-9643-FA8BAD4F6D7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{F916DDAB-607F-4F74-A3BD-ED5050BF5FA1}</c15:txfldGUID>
                      <c15:f>Diagramm!$K$59</c15:f>
                      <c15:dlblFieldTableCache>
                        <c:ptCount val="1"/>
                      </c15:dlblFieldTableCache>
                    </c15:dlblFTEntry>
                  </c15:dlblFieldTable>
                  <c15:showDataLabelsRange val="0"/>
                </c:ext>
                <c:ext xmlns:c16="http://schemas.microsoft.com/office/drawing/2014/chart" uri="{C3380CC4-5D6E-409C-BE32-E72D297353CC}">
                  <c16:uniqueId val="{00000024-BD3B-4FB7-9643-FA8BAD4F6D7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{2D17DEE3-81B4-4BE5-BDE6-6AF79DD85A0C}</c15:txfldGUID>
                      <c15:f>Diagramm!$K$60</c15:f>
                      <c15:dlblFieldTableCache>
                        <c:ptCount val="1"/>
                      </c15:dlblFieldTableCache>
                    </c15:dlblFTEntry>
                  </c15:dlblFieldTable>
                  <c15:showDataLabelsRange val="0"/>
                </c:ext>
                <c:ext xmlns:c16="http://schemas.microsoft.com/office/drawing/2014/chart" uri="{C3380CC4-5D6E-409C-BE32-E72D297353CC}">
                  <c16:uniqueId val="{00000025-BD3B-4FB7-9643-FA8BAD4F6D7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{5F2163EA-F453-44FC-A489-5BB1CE87F341}</c15:txfldGUID>
                      <c15:f>Diagramm!$K$61</c15:f>
                      <c15:dlblFieldTableCache>
                        <c:ptCount val="1"/>
                      </c15:dlblFieldTableCache>
                    </c15:dlblFTEntry>
                  </c15:dlblFieldTable>
                  <c15:showDataLabelsRange val="0"/>
                </c:ext>
                <c:ext xmlns:c16="http://schemas.microsoft.com/office/drawing/2014/chart" uri="{C3380CC4-5D6E-409C-BE32-E72D297353CC}">
                  <c16:uniqueId val="{00000026-BD3B-4FB7-9643-FA8BAD4F6D7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{A0FF24A7-9F93-4501-B47E-3AD817CA826F}</c15:txfldGUID>
                      <c15:f>Diagramm!$K$62</c15:f>
                      <c15:dlblFieldTableCache>
                        <c:ptCount val="1"/>
                      </c15:dlblFieldTableCache>
                    </c15:dlblFTEntry>
                  </c15:dlblFieldTable>
                  <c15:showDataLabelsRange val="0"/>
                </c:ext>
                <c:ext xmlns:c16="http://schemas.microsoft.com/office/drawing/2014/chart" uri="{C3380CC4-5D6E-409C-BE32-E72D297353CC}">
                  <c16:uniqueId val="{00000027-BD3B-4FB7-9643-FA8BAD4F6D7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{A63EDBE5-D9B7-4BD0-83DC-E5BD229091E6}</c15:txfldGUID>
                      <c15:f>Diagramm!$K$63</c15:f>
                      <c15:dlblFieldTableCache>
                        <c:ptCount val="1"/>
                      </c15:dlblFieldTableCache>
                    </c15:dlblFTEntry>
                  </c15:dlblFieldTable>
                  <c15:showDataLabelsRange val="0"/>
                </c:ext>
                <c:ext xmlns:c16="http://schemas.microsoft.com/office/drawing/2014/chart" uri="{C3380CC4-5D6E-409C-BE32-E72D297353CC}">
                  <c16:uniqueId val="{00000028-BD3B-4FB7-9643-FA8BAD4F6D7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{D4D51CCB-A082-413D-9144-32BFA8CCAEEB}</c15:txfldGUID>
                      <c15:f>Diagramm!$K$64</c15:f>
                      <c15:dlblFieldTableCache>
                        <c:ptCount val="1"/>
                      </c15:dlblFieldTableCache>
                    </c15:dlblFTEntry>
                  </c15:dlblFieldTable>
                  <c15:showDataLabelsRange val="0"/>
                </c:ext>
                <c:ext xmlns:c16="http://schemas.microsoft.com/office/drawing/2014/chart" uri="{C3380CC4-5D6E-409C-BE32-E72D297353CC}">
                  <c16:uniqueId val="{00000029-BD3B-4FB7-9643-FA8BAD4F6D7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{5067DB5B-6018-4B45-BECC-50F8F3F8A3EF}</c15:txfldGUID>
                      <c15:f>Diagramm!$K$65</c15:f>
                      <c15:dlblFieldTableCache>
                        <c:ptCount val="1"/>
                      </c15:dlblFieldTableCache>
                    </c15:dlblFTEntry>
                  </c15:dlblFieldTable>
                  <c15:showDataLabelsRange val="0"/>
                </c:ext>
                <c:ext xmlns:c16="http://schemas.microsoft.com/office/drawing/2014/chart" uri="{C3380CC4-5D6E-409C-BE32-E72D297353CC}">
                  <c16:uniqueId val="{0000002A-BD3B-4FB7-9643-FA8BAD4F6D7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{EB70D1A8-52AB-488C-80EB-C678F98B829D}</c15:txfldGUID>
                      <c15:f>Diagramm!$K$66</c15:f>
                      <c15:dlblFieldTableCache>
                        <c:ptCount val="1"/>
                      </c15:dlblFieldTableCache>
                    </c15:dlblFTEntry>
                  </c15:dlblFieldTable>
                  <c15:showDataLabelsRange val="0"/>
                </c:ext>
                <c:ext xmlns:c16="http://schemas.microsoft.com/office/drawing/2014/chart" uri="{C3380CC4-5D6E-409C-BE32-E72D297353CC}">
                  <c16:uniqueId val="{0000002B-BD3B-4FB7-9643-FA8BAD4F6D7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{E5C57378-F058-4B7F-AE88-E7ACCB45176A}</c15:txfldGUID>
                      <c15:f>Diagramm!$K$67</c15:f>
                      <c15:dlblFieldTableCache>
                        <c:ptCount val="1"/>
                      </c15:dlblFieldTableCache>
                    </c15:dlblFTEntry>
                  </c15:dlblFieldTable>
                  <c15:showDataLabelsRange val="0"/>
                </c:ext>
                <c:ext xmlns:c16="http://schemas.microsoft.com/office/drawing/2014/chart" uri="{C3380CC4-5D6E-409C-BE32-E72D297353CC}">
                  <c16:uniqueId val="{0000002C-BD3B-4FB7-9643-FA8BAD4F6D7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D3B-4FB7-9643-FA8BAD4F6D7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{F4B7F3B9-C9C6-4D74-A604-43143A1FF025}</c15:txfldGUID>
                      <c15:f>Diagramm!$J$46</c15:f>
                      <c15:dlblFieldTableCache>
                        <c:ptCount val="1"/>
                      </c15:dlblFieldTableCache>
                    </c15:dlblFTEntry>
                  </c15:dlblFieldTable>
                  <c15:showDataLabelsRange val="0"/>
                </c:ext>
                <c:ext xmlns:c16="http://schemas.microsoft.com/office/drawing/2014/chart" uri="{C3380CC4-5D6E-409C-BE32-E72D297353CC}">
                  <c16:uniqueId val="{0000002E-BD3B-4FB7-9643-FA8BAD4F6D7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{370487EF-2B5D-43BE-9798-1355EA845EE5}</c15:txfldGUID>
                      <c15:f>Diagramm!$J$47</c15:f>
                      <c15:dlblFieldTableCache>
                        <c:ptCount val="1"/>
                      </c15:dlblFieldTableCache>
                    </c15:dlblFTEntry>
                  </c15:dlblFieldTable>
                  <c15:showDataLabelsRange val="0"/>
                </c:ext>
                <c:ext xmlns:c16="http://schemas.microsoft.com/office/drawing/2014/chart" uri="{C3380CC4-5D6E-409C-BE32-E72D297353CC}">
                  <c16:uniqueId val="{0000002F-BD3B-4FB7-9643-FA8BAD4F6D7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{9DC33749-A135-42CF-93B3-2960A1AEAF18}</c15:txfldGUID>
                      <c15:f>Diagramm!$J$48</c15:f>
                      <c15:dlblFieldTableCache>
                        <c:ptCount val="1"/>
                      </c15:dlblFieldTableCache>
                    </c15:dlblFTEntry>
                  </c15:dlblFieldTable>
                  <c15:showDataLabelsRange val="0"/>
                </c:ext>
                <c:ext xmlns:c16="http://schemas.microsoft.com/office/drawing/2014/chart" uri="{C3380CC4-5D6E-409C-BE32-E72D297353CC}">
                  <c16:uniqueId val="{00000030-BD3B-4FB7-9643-FA8BAD4F6D7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{637689F5-988B-466D-995F-97A588995189}</c15:txfldGUID>
                      <c15:f>Diagramm!$J$49</c15:f>
                      <c15:dlblFieldTableCache>
                        <c:ptCount val="1"/>
                      </c15:dlblFieldTableCache>
                    </c15:dlblFTEntry>
                  </c15:dlblFieldTable>
                  <c15:showDataLabelsRange val="0"/>
                </c:ext>
                <c:ext xmlns:c16="http://schemas.microsoft.com/office/drawing/2014/chart" uri="{C3380CC4-5D6E-409C-BE32-E72D297353CC}">
                  <c16:uniqueId val="{00000031-BD3B-4FB7-9643-FA8BAD4F6D7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{57C6EF60-A18F-44D7-99A9-30405222242E}</c15:txfldGUID>
                      <c15:f>Diagramm!$J$50</c15:f>
                      <c15:dlblFieldTableCache>
                        <c:ptCount val="1"/>
                      </c15:dlblFieldTableCache>
                    </c15:dlblFTEntry>
                  </c15:dlblFieldTable>
                  <c15:showDataLabelsRange val="0"/>
                </c:ext>
                <c:ext xmlns:c16="http://schemas.microsoft.com/office/drawing/2014/chart" uri="{C3380CC4-5D6E-409C-BE32-E72D297353CC}">
                  <c16:uniqueId val="{00000032-BD3B-4FB7-9643-FA8BAD4F6D7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{200009FC-7397-48E1-B71A-3693B0A892C8}</c15:txfldGUID>
                      <c15:f>Diagramm!$J$51</c15:f>
                      <c15:dlblFieldTableCache>
                        <c:ptCount val="1"/>
                      </c15:dlblFieldTableCache>
                    </c15:dlblFTEntry>
                  </c15:dlblFieldTable>
                  <c15:showDataLabelsRange val="0"/>
                </c:ext>
                <c:ext xmlns:c16="http://schemas.microsoft.com/office/drawing/2014/chart" uri="{C3380CC4-5D6E-409C-BE32-E72D297353CC}">
                  <c16:uniqueId val="{00000033-BD3B-4FB7-9643-FA8BAD4F6D7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{2FB1E913-2E09-4244-978F-5F7818D64DA5}</c15:txfldGUID>
                      <c15:f>Diagramm!$J$52</c15:f>
                      <c15:dlblFieldTableCache>
                        <c:ptCount val="1"/>
                      </c15:dlblFieldTableCache>
                    </c15:dlblFTEntry>
                  </c15:dlblFieldTable>
                  <c15:showDataLabelsRange val="0"/>
                </c:ext>
                <c:ext xmlns:c16="http://schemas.microsoft.com/office/drawing/2014/chart" uri="{C3380CC4-5D6E-409C-BE32-E72D297353CC}">
                  <c16:uniqueId val="{00000034-BD3B-4FB7-9643-FA8BAD4F6D7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{1B85562F-1410-433D-9AC2-AED7CCF0B049}</c15:txfldGUID>
                      <c15:f>Diagramm!$J$53</c15:f>
                      <c15:dlblFieldTableCache>
                        <c:ptCount val="1"/>
                      </c15:dlblFieldTableCache>
                    </c15:dlblFTEntry>
                  </c15:dlblFieldTable>
                  <c15:showDataLabelsRange val="0"/>
                </c:ext>
                <c:ext xmlns:c16="http://schemas.microsoft.com/office/drawing/2014/chart" uri="{C3380CC4-5D6E-409C-BE32-E72D297353CC}">
                  <c16:uniqueId val="{00000035-BD3B-4FB7-9643-FA8BAD4F6D7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{63B00651-F4DA-48D2-A170-0911F3BBC1BA}</c15:txfldGUID>
                      <c15:f>Diagramm!$J$54</c15:f>
                      <c15:dlblFieldTableCache>
                        <c:ptCount val="1"/>
                      </c15:dlblFieldTableCache>
                    </c15:dlblFTEntry>
                  </c15:dlblFieldTable>
                  <c15:showDataLabelsRange val="0"/>
                </c:ext>
                <c:ext xmlns:c16="http://schemas.microsoft.com/office/drawing/2014/chart" uri="{C3380CC4-5D6E-409C-BE32-E72D297353CC}">
                  <c16:uniqueId val="{00000036-BD3B-4FB7-9643-FA8BAD4F6D7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{66468E0C-6A63-4651-A2C7-E282E6B858E7}</c15:txfldGUID>
                      <c15:f>Diagramm!$J$55</c15:f>
                      <c15:dlblFieldTableCache>
                        <c:ptCount val="1"/>
                      </c15:dlblFieldTableCache>
                    </c15:dlblFTEntry>
                  </c15:dlblFieldTable>
                  <c15:showDataLabelsRange val="0"/>
                </c:ext>
                <c:ext xmlns:c16="http://schemas.microsoft.com/office/drawing/2014/chart" uri="{C3380CC4-5D6E-409C-BE32-E72D297353CC}">
                  <c16:uniqueId val="{00000037-BD3B-4FB7-9643-FA8BAD4F6D7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{E7610E53-4CFA-4CBC-AA4A-1617F7773319}</c15:txfldGUID>
                      <c15:f>Diagramm!$J$56</c15:f>
                      <c15:dlblFieldTableCache>
                        <c:ptCount val="1"/>
                      </c15:dlblFieldTableCache>
                    </c15:dlblFTEntry>
                  </c15:dlblFieldTable>
                  <c15:showDataLabelsRange val="0"/>
                </c:ext>
                <c:ext xmlns:c16="http://schemas.microsoft.com/office/drawing/2014/chart" uri="{C3380CC4-5D6E-409C-BE32-E72D297353CC}">
                  <c16:uniqueId val="{00000038-BD3B-4FB7-9643-FA8BAD4F6D7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{44679CFA-DA2D-4CDD-906E-EDE825E41460}</c15:txfldGUID>
                      <c15:f>Diagramm!$J$57</c15:f>
                      <c15:dlblFieldTableCache>
                        <c:ptCount val="1"/>
                      </c15:dlblFieldTableCache>
                    </c15:dlblFTEntry>
                  </c15:dlblFieldTable>
                  <c15:showDataLabelsRange val="0"/>
                </c:ext>
                <c:ext xmlns:c16="http://schemas.microsoft.com/office/drawing/2014/chart" uri="{C3380CC4-5D6E-409C-BE32-E72D297353CC}">
                  <c16:uniqueId val="{00000039-BD3B-4FB7-9643-FA8BAD4F6D7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{8CCDC8D6-A218-4C26-9B36-60943619F129}</c15:txfldGUID>
                      <c15:f>Diagramm!$J$58</c15:f>
                      <c15:dlblFieldTableCache>
                        <c:ptCount val="1"/>
                      </c15:dlblFieldTableCache>
                    </c15:dlblFTEntry>
                  </c15:dlblFieldTable>
                  <c15:showDataLabelsRange val="0"/>
                </c:ext>
                <c:ext xmlns:c16="http://schemas.microsoft.com/office/drawing/2014/chart" uri="{C3380CC4-5D6E-409C-BE32-E72D297353CC}">
                  <c16:uniqueId val="{0000003A-BD3B-4FB7-9643-FA8BAD4F6D7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{DB176091-B759-42DA-8F51-55980298C9A0}</c15:txfldGUID>
                      <c15:f>Diagramm!$J$59</c15:f>
                      <c15:dlblFieldTableCache>
                        <c:ptCount val="1"/>
                      </c15:dlblFieldTableCache>
                    </c15:dlblFTEntry>
                  </c15:dlblFieldTable>
                  <c15:showDataLabelsRange val="0"/>
                </c:ext>
                <c:ext xmlns:c16="http://schemas.microsoft.com/office/drawing/2014/chart" uri="{C3380CC4-5D6E-409C-BE32-E72D297353CC}">
                  <c16:uniqueId val="{0000003B-BD3B-4FB7-9643-FA8BAD4F6D7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{A13904D2-3343-4F9C-8CFE-C773BEA1162C}</c15:txfldGUID>
                      <c15:f>Diagramm!$J$60</c15:f>
                      <c15:dlblFieldTableCache>
                        <c:ptCount val="1"/>
                      </c15:dlblFieldTableCache>
                    </c15:dlblFTEntry>
                  </c15:dlblFieldTable>
                  <c15:showDataLabelsRange val="0"/>
                </c:ext>
                <c:ext xmlns:c16="http://schemas.microsoft.com/office/drawing/2014/chart" uri="{C3380CC4-5D6E-409C-BE32-E72D297353CC}">
                  <c16:uniqueId val="{0000003C-BD3B-4FB7-9643-FA8BAD4F6D7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{D4309968-428B-46C0-96B7-1BCB0A21BEAF}</c15:txfldGUID>
                      <c15:f>Diagramm!$J$61</c15:f>
                      <c15:dlblFieldTableCache>
                        <c:ptCount val="1"/>
                      </c15:dlblFieldTableCache>
                    </c15:dlblFTEntry>
                  </c15:dlblFieldTable>
                  <c15:showDataLabelsRange val="0"/>
                </c:ext>
                <c:ext xmlns:c16="http://schemas.microsoft.com/office/drawing/2014/chart" uri="{C3380CC4-5D6E-409C-BE32-E72D297353CC}">
                  <c16:uniqueId val="{0000003D-BD3B-4FB7-9643-FA8BAD4F6D7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{0E21E9DC-B0F3-4BE9-8649-5A6855C87A1D}</c15:txfldGUID>
                      <c15:f>Diagramm!$J$62</c15:f>
                      <c15:dlblFieldTableCache>
                        <c:ptCount val="1"/>
                      </c15:dlblFieldTableCache>
                    </c15:dlblFTEntry>
                  </c15:dlblFieldTable>
                  <c15:showDataLabelsRange val="0"/>
                </c:ext>
                <c:ext xmlns:c16="http://schemas.microsoft.com/office/drawing/2014/chart" uri="{C3380CC4-5D6E-409C-BE32-E72D297353CC}">
                  <c16:uniqueId val="{0000003E-BD3B-4FB7-9643-FA8BAD4F6D7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{BA6682A7-D032-482E-85B1-CD59A25FBB78}</c15:txfldGUID>
                      <c15:f>Diagramm!$J$63</c15:f>
                      <c15:dlblFieldTableCache>
                        <c:ptCount val="1"/>
                      </c15:dlblFieldTableCache>
                    </c15:dlblFTEntry>
                  </c15:dlblFieldTable>
                  <c15:showDataLabelsRange val="0"/>
                </c:ext>
                <c:ext xmlns:c16="http://schemas.microsoft.com/office/drawing/2014/chart" uri="{C3380CC4-5D6E-409C-BE32-E72D297353CC}">
                  <c16:uniqueId val="{0000003F-BD3B-4FB7-9643-FA8BAD4F6D7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{F8869697-4FD0-482C-B1A9-0BF1E4F13255}</c15:txfldGUID>
                      <c15:f>Diagramm!$J$64</c15:f>
                      <c15:dlblFieldTableCache>
                        <c:ptCount val="1"/>
                      </c15:dlblFieldTableCache>
                    </c15:dlblFTEntry>
                  </c15:dlblFieldTable>
                  <c15:showDataLabelsRange val="0"/>
                </c:ext>
                <c:ext xmlns:c16="http://schemas.microsoft.com/office/drawing/2014/chart" uri="{C3380CC4-5D6E-409C-BE32-E72D297353CC}">
                  <c16:uniqueId val="{00000040-BD3B-4FB7-9643-FA8BAD4F6D7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{5135E545-C943-4424-B7C1-6D7480CC3365}</c15:txfldGUID>
                      <c15:f>Diagramm!$J$65</c15:f>
                      <c15:dlblFieldTableCache>
                        <c:ptCount val="1"/>
                      </c15:dlblFieldTableCache>
                    </c15:dlblFTEntry>
                  </c15:dlblFieldTable>
                  <c15:showDataLabelsRange val="0"/>
                </c:ext>
                <c:ext xmlns:c16="http://schemas.microsoft.com/office/drawing/2014/chart" uri="{C3380CC4-5D6E-409C-BE32-E72D297353CC}">
                  <c16:uniqueId val="{00000041-BD3B-4FB7-9643-FA8BAD4F6D7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{F05B6A99-AFA0-4D3D-BC7F-5C6D6B22BA17}</c15:txfldGUID>
                      <c15:f>Diagramm!$J$66</c15:f>
                      <c15:dlblFieldTableCache>
                        <c:ptCount val="1"/>
                      </c15:dlblFieldTableCache>
                    </c15:dlblFTEntry>
                  </c15:dlblFieldTable>
                  <c15:showDataLabelsRange val="0"/>
                </c:ext>
                <c:ext xmlns:c16="http://schemas.microsoft.com/office/drawing/2014/chart" uri="{C3380CC4-5D6E-409C-BE32-E72D297353CC}">
                  <c16:uniqueId val="{00000042-BD3B-4FB7-9643-FA8BAD4F6D7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{3A770509-321A-4796-B9CF-0B357583A764}</c15:txfldGUID>
                      <c15:f>Diagramm!$J$67</c15:f>
                      <c15:dlblFieldTableCache>
                        <c:ptCount val="1"/>
                      </c15:dlblFieldTableCache>
                    </c15:dlblFTEntry>
                  </c15:dlblFieldTable>
                  <c15:showDataLabelsRange val="0"/>
                </c:ext>
                <c:ext xmlns:c16="http://schemas.microsoft.com/office/drawing/2014/chart" uri="{C3380CC4-5D6E-409C-BE32-E72D297353CC}">
                  <c16:uniqueId val="{00000043-BD3B-4FB7-9643-FA8BAD4F6D7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D3B-4FB7-9643-FA8BAD4F6D7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192-476B-A9A2-FF265C755B5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92-476B-A9A2-FF265C755B5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192-476B-A9A2-FF265C755B5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92-476B-A9A2-FF265C755B5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192-476B-A9A2-FF265C755B5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192-476B-A9A2-FF265C755B5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192-476B-A9A2-FF265C755B5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192-476B-A9A2-FF265C755B5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192-476B-A9A2-FF265C755B5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192-476B-A9A2-FF265C755B5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192-476B-A9A2-FF265C755B5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192-476B-A9A2-FF265C755B5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192-476B-A9A2-FF265C755B5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192-476B-A9A2-FF265C755B5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192-476B-A9A2-FF265C755B5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192-476B-A9A2-FF265C755B5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192-476B-A9A2-FF265C755B5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192-476B-A9A2-FF265C755B5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192-476B-A9A2-FF265C755B5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192-476B-A9A2-FF265C755B5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192-476B-A9A2-FF265C755B5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192-476B-A9A2-FF265C755B5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192-476B-A9A2-FF265C755B5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192-476B-A9A2-FF265C755B5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192-476B-A9A2-FF265C755B5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192-476B-A9A2-FF265C755B5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192-476B-A9A2-FF265C755B5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192-476B-A9A2-FF265C755B5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192-476B-A9A2-FF265C755B5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192-476B-A9A2-FF265C755B5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192-476B-A9A2-FF265C755B5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192-476B-A9A2-FF265C755B5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192-476B-A9A2-FF265C755B5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192-476B-A9A2-FF265C755B5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192-476B-A9A2-FF265C755B5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192-476B-A9A2-FF265C755B5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192-476B-A9A2-FF265C755B5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192-476B-A9A2-FF265C755B5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192-476B-A9A2-FF265C755B5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192-476B-A9A2-FF265C755B5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192-476B-A9A2-FF265C755B5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192-476B-A9A2-FF265C755B5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192-476B-A9A2-FF265C755B5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192-476B-A9A2-FF265C755B5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192-476B-A9A2-FF265C755B5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192-476B-A9A2-FF265C755B5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192-476B-A9A2-FF265C755B5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192-476B-A9A2-FF265C755B5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192-476B-A9A2-FF265C755B5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192-476B-A9A2-FF265C755B5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192-476B-A9A2-FF265C755B5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192-476B-A9A2-FF265C755B5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192-476B-A9A2-FF265C755B5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192-476B-A9A2-FF265C755B5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192-476B-A9A2-FF265C755B5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192-476B-A9A2-FF265C755B5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192-476B-A9A2-FF265C755B5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192-476B-A9A2-FF265C755B5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192-476B-A9A2-FF265C755B5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192-476B-A9A2-FF265C755B5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192-476B-A9A2-FF265C755B5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192-476B-A9A2-FF265C755B5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192-476B-A9A2-FF265C755B5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192-476B-A9A2-FF265C755B5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192-476B-A9A2-FF265C755B5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192-476B-A9A2-FF265C755B5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192-476B-A9A2-FF265C755B5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192-476B-A9A2-FF265C755B5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192-476B-A9A2-FF265C755B5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100.25914592120861</c:v>
                </c:pt>
                <c:pt idx="2">
                  <c:v>101.07793675736774</c:v>
                </c:pt>
                <c:pt idx="3">
                  <c:v>99.087475532765424</c:v>
                </c:pt>
                <c:pt idx="4">
                  <c:v>98.549885589832655</c:v>
                </c:pt>
                <c:pt idx="5">
                  <c:v>99.139856091307593</c:v>
                </c:pt>
                <c:pt idx="6">
                  <c:v>100.89322636671905</c:v>
                </c:pt>
                <c:pt idx="7">
                  <c:v>99.194993521351975</c:v>
                </c:pt>
                <c:pt idx="8">
                  <c:v>98.877953298596751</c:v>
                </c:pt>
                <c:pt idx="9">
                  <c:v>99.0130400022055</c:v>
                </c:pt>
                <c:pt idx="10">
                  <c:v>100.14887106111985</c:v>
                </c:pt>
                <c:pt idx="11">
                  <c:v>99.374190168996222</c:v>
                </c:pt>
                <c:pt idx="12">
                  <c:v>99.53684558762717</c:v>
                </c:pt>
                <c:pt idx="13">
                  <c:v>100.35287955228407</c:v>
                </c:pt>
                <c:pt idx="14">
                  <c:v>101.63482480081602</c:v>
                </c:pt>
                <c:pt idx="15">
                  <c:v>101.11928982990104</c:v>
                </c:pt>
                <c:pt idx="16">
                  <c:v>100.44937005486175</c:v>
                </c:pt>
                <c:pt idx="17">
                  <c:v>101.01177184131447</c:v>
                </c:pt>
                <c:pt idx="18">
                  <c:v>102.48118435199736</c:v>
                </c:pt>
                <c:pt idx="19">
                  <c:v>101.59347172828275</c:v>
                </c:pt>
                <c:pt idx="20">
                  <c:v>101.03106994183003</c:v>
                </c:pt>
                <c:pt idx="21">
                  <c:v>101.23507843299424</c:v>
                </c:pt>
                <c:pt idx="22">
                  <c:v>102.42329005045075</c:v>
                </c:pt>
                <c:pt idx="23">
                  <c:v>101.76715463292257</c:v>
                </c:pt>
                <c:pt idx="24">
                  <c:v>101.43633005265625</c:v>
                </c:pt>
              </c:numCache>
            </c:numRef>
          </c:val>
          <c:smooth val="0"/>
          <c:extLst>
            <c:ext xmlns:c16="http://schemas.microsoft.com/office/drawing/2014/chart" uri="{C3380CC4-5D6E-409C-BE32-E72D297353CC}">
              <c16:uniqueId val="{00000000-6BA8-4929-B8AB-B21DB794143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106.09659540775931</c:v>
                </c:pt>
                <c:pt idx="2">
                  <c:v>104.03800475059381</c:v>
                </c:pt>
                <c:pt idx="3">
                  <c:v>102.61282660332543</c:v>
                </c:pt>
                <c:pt idx="4">
                  <c:v>95.01187648456056</c:v>
                </c:pt>
                <c:pt idx="5">
                  <c:v>96.199524940617579</c:v>
                </c:pt>
                <c:pt idx="6">
                  <c:v>95.724465558194765</c:v>
                </c:pt>
                <c:pt idx="7">
                  <c:v>95.803642121931915</c:v>
                </c:pt>
                <c:pt idx="8">
                  <c:v>93.586698337292162</c:v>
                </c:pt>
                <c:pt idx="9">
                  <c:v>95.961995249406172</c:v>
                </c:pt>
                <c:pt idx="10">
                  <c:v>100.39588281868568</c:v>
                </c:pt>
                <c:pt idx="11">
                  <c:v>100.23752969121141</c:v>
                </c:pt>
                <c:pt idx="12">
                  <c:v>102.21694378463975</c:v>
                </c:pt>
                <c:pt idx="13">
                  <c:v>99.208234362628673</c:v>
                </c:pt>
                <c:pt idx="14">
                  <c:v>104.98812351543943</c:v>
                </c:pt>
                <c:pt idx="15">
                  <c:v>108.07600950118766</c:v>
                </c:pt>
                <c:pt idx="16">
                  <c:v>105.77988915281075</c:v>
                </c:pt>
                <c:pt idx="17">
                  <c:v>107.99683293745051</c:v>
                </c:pt>
                <c:pt idx="18">
                  <c:v>111.63895486935867</c:v>
                </c:pt>
                <c:pt idx="19">
                  <c:v>114.7268408551069</c:v>
                </c:pt>
                <c:pt idx="20">
                  <c:v>115.36025336500396</c:v>
                </c:pt>
                <c:pt idx="21">
                  <c:v>115.28107680126682</c:v>
                </c:pt>
                <c:pt idx="22">
                  <c:v>118.21060965954078</c:v>
                </c:pt>
                <c:pt idx="23">
                  <c:v>118.36896278701505</c:v>
                </c:pt>
                <c:pt idx="24">
                  <c:v>112.11401425178147</c:v>
                </c:pt>
              </c:numCache>
            </c:numRef>
          </c:val>
          <c:smooth val="0"/>
          <c:extLst>
            <c:ext xmlns:c16="http://schemas.microsoft.com/office/drawing/2014/chart" uri="{C3380CC4-5D6E-409C-BE32-E72D297353CC}">
              <c16:uniqueId val="{00000001-6BA8-4929-B8AB-B21DB794143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99.725726823916617</c:v>
                </c:pt>
                <c:pt idx="2">
                  <c:v>95.611629182665936</c:v>
                </c:pt>
                <c:pt idx="3">
                  <c:v>95.172792100932526</c:v>
                </c:pt>
                <c:pt idx="4">
                  <c:v>82.748217224355457</c:v>
                </c:pt>
                <c:pt idx="5">
                  <c:v>82.007679648930335</c:v>
                </c:pt>
                <c:pt idx="6">
                  <c:v>83.653318705430607</c:v>
                </c:pt>
                <c:pt idx="7">
                  <c:v>82.58365331870543</c:v>
                </c:pt>
                <c:pt idx="8">
                  <c:v>81.596269884805267</c:v>
                </c:pt>
                <c:pt idx="9">
                  <c:v>83.241908941305539</c:v>
                </c:pt>
                <c:pt idx="10">
                  <c:v>82.309380142622047</c:v>
                </c:pt>
                <c:pt idx="11">
                  <c:v>83.159626988480525</c:v>
                </c:pt>
                <c:pt idx="12">
                  <c:v>81.651124520021938</c:v>
                </c:pt>
                <c:pt idx="13">
                  <c:v>82.501371365880416</c:v>
                </c:pt>
                <c:pt idx="14">
                  <c:v>82.309380142622047</c:v>
                </c:pt>
                <c:pt idx="15">
                  <c:v>83.845309928688977</c:v>
                </c:pt>
                <c:pt idx="16">
                  <c:v>83.817882611080634</c:v>
                </c:pt>
                <c:pt idx="17">
                  <c:v>83.982446516730676</c:v>
                </c:pt>
                <c:pt idx="18">
                  <c:v>81.321996708721883</c:v>
                </c:pt>
                <c:pt idx="19">
                  <c:v>82.06253428414702</c:v>
                </c:pt>
                <c:pt idx="20">
                  <c:v>82.309380142622047</c:v>
                </c:pt>
                <c:pt idx="21">
                  <c:v>82.556226001097087</c:v>
                </c:pt>
                <c:pt idx="22">
                  <c:v>80.910586944596815</c:v>
                </c:pt>
                <c:pt idx="23">
                  <c:v>81.541415249588596</c:v>
                </c:pt>
                <c:pt idx="24">
                  <c:v>77.783872737246298</c:v>
                </c:pt>
              </c:numCache>
            </c:numRef>
          </c:val>
          <c:smooth val="0"/>
          <c:extLst>
            <c:ext xmlns:c16="http://schemas.microsoft.com/office/drawing/2014/chart" uri="{C3380CC4-5D6E-409C-BE32-E72D297353CC}">
              <c16:uniqueId val="{00000002-6BA8-4929-B8AB-B21DB794143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BA8-4929-B8AB-B21DB7941432}"/>
                </c:ext>
              </c:extLst>
            </c:dLbl>
            <c:dLbl>
              <c:idx val="1"/>
              <c:delete val="1"/>
              <c:extLst>
                <c:ext xmlns:c15="http://schemas.microsoft.com/office/drawing/2012/chart" uri="{CE6537A1-D6FC-4f65-9D91-7224C49458BB}"/>
                <c:ext xmlns:c16="http://schemas.microsoft.com/office/drawing/2014/chart" uri="{C3380CC4-5D6E-409C-BE32-E72D297353CC}">
                  <c16:uniqueId val="{00000004-6BA8-4929-B8AB-B21DB7941432}"/>
                </c:ext>
              </c:extLst>
            </c:dLbl>
            <c:dLbl>
              <c:idx val="2"/>
              <c:delete val="1"/>
              <c:extLst>
                <c:ext xmlns:c15="http://schemas.microsoft.com/office/drawing/2012/chart" uri="{CE6537A1-D6FC-4f65-9D91-7224C49458BB}"/>
                <c:ext xmlns:c16="http://schemas.microsoft.com/office/drawing/2014/chart" uri="{C3380CC4-5D6E-409C-BE32-E72D297353CC}">
                  <c16:uniqueId val="{00000005-6BA8-4929-B8AB-B21DB7941432}"/>
                </c:ext>
              </c:extLst>
            </c:dLbl>
            <c:dLbl>
              <c:idx val="3"/>
              <c:delete val="1"/>
              <c:extLst>
                <c:ext xmlns:c15="http://schemas.microsoft.com/office/drawing/2012/chart" uri="{CE6537A1-D6FC-4f65-9D91-7224C49458BB}"/>
                <c:ext xmlns:c16="http://schemas.microsoft.com/office/drawing/2014/chart" uri="{C3380CC4-5D6E-409C-BE32-E72D297353CC}">
                  <c16:uniqueId val="{00000006-6BA8-4929-B8AB-B21DB7941432}"/>
                </c:ext>
              </c:extLst>
            </c:dLbl>
            <c:dLbl>
              <c:idx val="4"/>
              <c:delete val="1"/>
              <c:extLst>
                <c:ext xmlns:c15="http://schemas.microsoft.com/office/drawing/2012/chart" uri="{CE6537A1-D6FC-4f65-9D91-7224C49458BB}"/>
                <c:ext xmlns:c16="http://schemas.microsoft.com/office/drawing/2014/chart" uri="{C3380CC4-5D6E-409C-BE32-E72D297353CC}">
                  <c16:uniqueId val="{00000007-6BA8-4929-B8AB-B21DB7941432}"/>
                </c:ext>
              </c:extLst>
            </c:dLbl>
            <c:dLbl>
              <c:idx val="5"/>
              <c:delete val="1"/>
              <c:extLst>
                <c:ext xmlns:c15="http://schemas.microsoft.com/office/drawing/2012/chart" uri="{CE6537A1-D6FC-4f65-9D91-7224C49458BB}"/>
                <c:ext xmlns:c16="http://schemas.microsoft.com/office/drawing/2014/chart" uri="{C3380CC4-5D6E-409C-BE32-E72D297353CC}">
                  <c16:uniqueId val="{00000008-6BA8-4929-B8AB-B21DB7941432}"/>
                </c:ext>
              </c:extLst>
            </c:dLbl>
            <c:dLbl>
              <c:idx val="6"/>
              <c:delete val="1"/>
              <c:extLst>
                <c:ext xmlns:c15="http://schemas.microsoft.com/office/drawing/2012/chart" uri="{CE6537A1-D6FC-4f65-9D91-7224C49458BB}"/>
                <c:ext xmlns:c16="http://schemas.microsoft.com/office/drawing/2014/chart" uri="{C3380CC4-5D6E-409C-BE32-E72D297353CC}">
                  <c16:uniqueId val="{00000009-6BA8-4929-B8AB-B21DB7941432}"/>
                </c:ext>
              </c:extLst>
            </c:dLbl>
            <c:dLbl>
              <c:idx val="7"/>
              <c:delete val="1"/>
              <c:extLst>
                <c:ext xmlns:c15="http://schemas.microsoft.com/office/drawing/2012/chart" uri="{CE6537A1-D6FC-4f65-9D91-7224C49458BB}"/>
                <c:ext xmlns:c16="http://schemas.microsoft.com/office/drawing/2014/chart" uri="{C3380CC4-5D6E-409C-BE32-E72D297353CC}">
                  <c16:uniqueId val="{0000000A-6BA8-4929-B8AB-B21DB7941432}"/>
                </c:ext>
              </c:extLst>
            </c:dLbl>
            <c:dLbl>
              <c:idx val="8"/>
              <c:delete val="1"/>
              <c:extLst>
                <c:ext xmlns:c15="http://schemas.microsoft.com/office/drawing/2012/chart" uri="{CE6537A1-D6FC-4f65-9D91-7224C49458BB}"/>
                <c:ext xmlns:c16="http://schemas.microsoft.com/office/drawing/2014/chart" uri="{C3380CC4-5D6E-409C-BE32-E72D297353CC}">
                  <c16:uniqueId val="{0000000B-6BA8-4929-B8AB-B21DB7941432}"/>
                </c:ext>
              </c:extLst>
            </c:dLbl>
            <c:dLbl>
              <c:idx val="9"/>
              <c:delete val="1"/>
              <c:extLst>
                <c:ext xmlns:c15="http://schemas.microsoft.com/office/drawing/2012/chart" uri="{CE6537A1-D6FC-4f65-9D91-7224C49458BB}"/>
                <c:ext xmlns:c16="http://schemas.microsoft.com/office/drawing/2014/chart" uri="{C3380CC4-5D6E-409C-BE32-E72D297353CC}">
                  <c16:uniqueId val="{0000000C-6BA8-4929-B8AB-B21DB7941432}"/>
                </c:ext>
              </c:extLst>
            </c:dLbl>
            <c:dLbl>
              <c:idx val="10"/>
              <c:delete val="1"/>
              <c:extLst>
                <c:ext xmlns:c15="http://schemas.microsoft.com/office/drawing/2012/chart" uri="{CE6537A1-D6FC-4f65-9D91-7224C49458BB}"/>
                <c:ext xmlns:c16="http://schemas.microsoft.com/office/drawing/2014/chart" uri="{C3380CC4-5D6E-409C-BE32-E72D297353CC}">
                  <c16:uniqueId val="{0000000D-6BA8-4929-B8AB-B21DB7941432}"/>
                </c:ext>
              </c:extLst>
            </c:dLbl>
            <c:dLbl>
              <c:idx val="11"/>
              <c:delete val="1"/>
              <c:extLst>
                <c:ext xmlns:c15="http://schemas.microsoft.com/office/drawing/2012/chart" uri="{CE6537A1-D6FC-4f65-9D91-7224C49458BB}"/>
                <c:ext xmlns:c16="http://schemas.microsoft.com/office/drawing/2014/chart" uri="{C3380CC4-5D6E-409C-BE32-E72D297353CC}">
                  <c16:uniqueId val="{0000000E-6BA8-4929-B8AB-B21DB7941432}"/>
                </c:ext>
              </c:extLst>
            </c:dLbl>
            <c:dLbl>
              <c:idx val="12"/>
              <c:delete val="1"/>
              <c:extLst>
                <c:ext xmlns:c15="http://schemas.microsoft.com/office/drawing/2012/chart" uri="{CE6537A1-D6FC-4f65-9D91-7224C49458BB}"/>
                <c:ext xmlns:c16="http://schemas.microsoft.com/office/drawing/2014/chart" uri="{C3380CC4-5D6E-409C-BE32-E72D297353CC}">
                  <c16:uniqueId val="{0000000F-6BA8-4929-B8AB-B21DB794143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BA8-4929-B8AB-B21DB7941432}"/>
                </c:ext>
              </c:extLst>
            </c:dLbl>
            <c:dLbl>
              <c:idx val="14"/>
              <c:delete val="1"/>
              <c:extLst>
                <c:ext xmlns:c15="http://schemas.microsoft.com/office/drawing/2012/chart" uri="{CE6537A1-D6FC-4f65-9D91-7224C49458BB}"/>
                <c:ext xmlns:c16="http://schemas.microsoft.com/office/drawing/2014/chart" uri="{C3380CC4-5D6E-409C-BE32-E72D297353CC}">
                  <c16:uniqueId val="{00000011-6BA8-4929-B8AB-B21DB7941432}"/>
                </c:ext>
              </c:extLst>
            </c:dLbl>
            <c:dLbl>
              <c:idx val="15"/>
              <c:delete val="1"/>
              <c:extLst>
                <c:ext xmlns:c15="http://schemas.microsoft.com/office/drawing/2012/chart" uri="{CE6537A1-D6FC-4f65-9D91-7224C49458BB}"/>
                <c:ext xmlns:c16="http://schemas.microsoft.com/office/drawing/2014/chart" uri="{C3380CC4-5D6E-409C-BE32-E72D297353CC}">
                  <c16:uniqueId val="{00000012-6BA8-4929-B8AB-B21DB7941432}"/>
                </c:ext>
              </c:extLst>
            </c:dLbl>
            <c:dLbl>
              <c:idx val="16"/>
              <c:delete val="1"/>
              <c:extLst>
                <c:ext xmlns:c15="http://schemas.microsoft.com/office/drawing/2012/chart" uri="{CE6537A1-D6FC-4f65-9D91-7224C49458BB}"/>
                <c:ext xmlns:c16="http://schemas.microsoft.com/office/drawing/2014/chart" uri="{C3380CC4-5D6E-409C-BE32-E72D297353CC}">
                  <c16:uniqueId val="{00000013-6BA8-4929-B8AB-B21DB7941432}"/>
                </c:ext>
              </c:extLst>
            </c:dLbl>
            <c:dLbl>
              <c:idx val="17"/>
              <c:delete val="1"/>
              <c:extLst>
                <c:ext xmlns:c15="http://schemas.microsoft.com/office/drawing/2012/chart" uri="{CE6537A1-D6FC-4f65-9D91-7224C49458BB}"/>
                <c:ext xmlns:c16="http://schemas.microsoft.com/office/drawing/2014/chart" uri="{C3380CC4-5D6E-409C-BE32-E72D297353CC}">
                  <c16:uniqueId val="{00000014-6BA8-4929-B8AB-B21DB7941432}"/>
                </c:ext>
              </c:extLst>
            </c:dLbl>
            <c:dLbl>
              <c:idx val="18"/>
              <c:delete val="1"/>
              <c:extLst>
                <c:ext xmlns:c15="http://schemas.microsoft.com/office/drawing/2012/chart" uri="{CE6537A1-D6FC-4f65-9D91-7224C49458BB}"/>
                <c:ext xmlns:c16="http://schemas.microsoft.com/office/drawing/2014/chart" uri="{C3380CC4-5D6E-409C-BE32-E72D297353CC}">
                  <c16:uniqueId val="{00000015-6BA8-4929-B8AB-B21DB7941432}"/>
                </c:ext>
              </c:extLst>
            </c:dLbl>
            <c:dLbl>
              <c:idx val="19"/>
              <c:delete val="1"/>
              <c:extLst>
                <c:ext xmlns:c15="http://schemas.microsoft.com/office/drawing/2012/chart" uri="{CE6537A1-D6FC-4f65-9D91-7224C49458BB}"/>
                <c:ext xmlns:c16="http://schemas.microsoft.com/office/drawing/2014/chart" uri="{C3380CC4-5D6E-409C-BE32-E72D297353CC}">
                  <c16:uniqueId val="{00000016-6BA8-4929-B8AB-B21DB7941432}"/>
                </c:ext>
              </c:extLst>
            </c:dLbl>
            <c:dLbl>
              <c:idx val="20"/>
              <c:delete val="1"/>
              <c:extLst>
                <c:ext xmlns:c15="http://schemas.microsoft.com/office/drawing/2012/chart" uri="{CE6537A1-D6FC-4f65-9D91-7224C49458BB}"/>
                <c:ext xmlns:c16="http://schemas.microsoft.com/office/drawing/2014/chart" uri="{C3380CC4-5D6E-409C-BE32-E72D297353CC}">
                  <c16:uniqueId val="{00000017-6BA8-4929-B8AB-B21DB7941432}"/>
                </c:ext>
              </c:extLst>
            </c:dLbl>
            <c:dLbl>
              <c:idx val="21"/>
              <c:delete val="1"/>
              <c:extLst>
                <c:ext xmlns:c15="http://schemas.microsoft.com/office/drawing/2012/chart" uri="{CE6537A1-D6FC-4f65-9D91-7224C49458BB}"/>
                <c:ext xmlns:c16="http://schemas.microsoft.com/office/drawing/2014/chart" uri="{C3380CC4-5D6E-409C-BE32-E72D297353CC}">
                  <c16:uniqueId val="{00000018-6BA8-4929-B8AB-B21DB7941432}"/>
                </c:ext>
              </c:extLst>
            </c:dLbl>
            <c:dLbl>
              <c:idx val="22"/>
              <c:delete val="1"/>
              <c:extLst>
                <c:ext xmlns:c15="http://schemas.microsoft.com/office/drawing/2012/chart" uri="{CE6537A1-D6FC-4f65-9D91-7224C49458BB}"/>
                <c:ext xmlns:c16="http://schemas.microsoft.com/office/drawing/2014/chart" uri="{C3380CC4-5D6E-409C-BE32-E72D297353CC}">
                  <c16:uniqueId val="{00000019-6BA8-4929-B8AB-B21DB7941432}"/>
                </c:ext>
              </c:extLst>
            </c:dLbl>
            <c:dLbl>
              <c:idx val="23"/>
              <c:delete val="1"/>
              <c:extLst>
                <c:ext xmlns:c15="http://schemas.microsoft.com/office/drawing/2012/chart" uri="{CE6537A1-D6FC-4f65-9D91-7224C49458BB}"/>
                <c:ext xmlns:c16="http://schemas.microsoft.com/office/drawing/2014/chart" uri="{C3380CC4-5D6E-409C-BE32-E72D297353CC}">
                  <c16:uniqueId val="{0000001A-6BA8-4929-B8AB-B21DB7941432}"/>
                </c:ext>
              </c:extLst>
            </c:dLbl>
            <c:dLbl>
              <c:idx val="24"/>
              <c:delete val="1"/>
              <c:extLst>
                <c:ext xmlns:c15="http://schemas.microsoft.com/office/drawing/2012/chart" uri="{CE6537A1-D6FC-4f65-9D91-7224C49458BB}"/>
                <c:ext xmlns:c16="http://schemas.microsoft.com/office/drawing/2014/chart" uri="{C3380CC4-5D6E-409C-BE32-E72D297353CC}">
                  <c16:uniqueId val="{0000001B-6BA8-4929-B8AB-B21DB794143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BA8-4929-B8AB-B21DB794143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Gera, Stadt (16052)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36794</v>
      </c>
      <c r="F11" s="238">
        <v>36914</v>
      </c>
      <c r="G11" s="238">
        <v>37152</v>
      </c>
      <c r="H11" s="238">
        <v>36721</v>
      </c>
      <c r="I11" s="265">
        <v>36647</v>
      </c>
      <c r="J11" s="263">
        <v>147</v>
      </c>
      <c r="K11" s="266">
        <v>0.40112423936475017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12.909713540251127</v>
      </c>
      <c r="E13" s="115">
        <v>4750</v>
      </c>
      <c r="F13" s="114">
        <v>4730</v>
      </c>
      <c r="G13" s="114">
        <v>4798</v>
      </c>
      <c r="H13" s="114">
        <v>4683</v>
      </c>
      <c r="I13" s="140">
        <v>4570</v>
      </c>
      <c r="J13" s="115">
        <v>180</v>
      </c>
      <c r="K13" s="116">
        <v>3.9387308533916849</v>
      </c>
    </row>
    <row r="14" spans="1:255" ht="14.1" customHeight="1" x14ac:dyDescent="0.2">
      <c r="A14" s="306" t="s">
        <v>230</v>
      </c>
      <c r="B14" s="307"/>
      <c r="C14" s="308"/>
      <c r="D14" s="113">
        <v>62.972223732130239</v>
      </c>
      <c r="E14" s="115">
        <v>23170</v>
      </c>
      <c r="F14" s="114">
        <v>23372</v>
      </c>
      <c r="G14" s="114">
        <v>23527</v>
      </c>
      <c r="H14" s="114">
        <v>23273</v>
      </c>
      <c r="I14" s="140">
        <v>23350</v>
      </c>
      <c r="J14" s="115">
        <v>-180</v>
      </c>
      <c r="K14" s="116">
        <v>-0.77087794432548185</v>
      </c>
    </row>
    <row r="15" spans="1:255" ht="14.1" customHeight="1" x14ac:dyDescent="0.2">
      <c r="A15" s="306" t="s">
        <v>231</v>
      </c>
      <c r="B15" s="307"/>
      <c r="C15" s="308"/>
      <c r="D15" s="113">
        <v>12.124259390117954</v>
      </c>
      <c r="E15" s="115">
        <v>4461</v>
      </c>
      <c r="F15" s="114">
        <v>4439</v>
      </c>
      <c r="G15" s="114">
        <v>4428</v>
      </c>
      <c r="H15" s="114">
        <v>4377</v>
      </c>
      <c r="I15" s="140">
        <v>4329</v>
      </c>
      <c r="J15" s="115">
        <v>132</v>
      </c>
      <c r="K15" s="116">
        <v>3.0492030492030491</v>
      </c>
    </row>
    <row r="16" spans="1:255" ht="14.1" customHeight="1" x14ac:dyDescent="0.2">
      <c r="A16" s="306" t="s">
        <v>232</v>
      </c>
      <c r="B16" s="307"/>
      <c r="C16" s="308"/>
      <c r="D16" s="113">
        <v>10.417459368375278</v>
      </c>
      <c r="E16" s="115">
        <v>3833</v>
      </c>
      <c r="F16" s="114">
        <v>3793</v>
      </c>
      <c r="G16" s="114">
        <v>3815</v>
      </c>
      <c r="H16" s="114">
        <v>3782</v>
      </c>
      <c r="I16" s="140">
        <v>3774</v>
      </c>
      <c r="J16" s="115">
        <v>59</v>
      </c>
      <c r="K16" s="116">
        <v>1.5633280339162692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0.29080828395934122</v>
      </c>
      <c r="E18" s="115">
        <v>107</v>
      </c>
      <c r="F18" s="114">
        <v>112</v>
      </c>
      <c r="G18" s="114">
        <v>144</v>
      </c>
      <c r="H18" s="114">
        <v>145</v>
      </c>
      <c r="I18" s="140">
        <v>140</v>
      </c>
      <c r="J18" s="115">
        <v>-33</v>
      </c>
      <c r="K18" s="116">
        <v>-23.571428571428573</v>
      </c>
    </row>
    <row r="19" spans="1:255" ht="14.1" customHeight="1" x14ac:dyDescent="0.2">
      <c r="A19" s="306" t="s">
        <v>235</v>
      </c>
      <c r="B19" s="307" t="s">
        <v>236</v>
      </c>
      <c r="C19" s="308"/>
      <c r="D19" s="113">
        <v>0.15763439691254008</v>
      </c>
      <c r="E19" s="115">
        <v>58</v>
      </c>
      <c r="F19" s="114">
        <v>63</v>
      </c>
      <c r="G19" s="114">
        <v>93</v>
      </c>
      <c r="H19" s="114">
        <v>92</v>
      </c>
      <c r="I19" s="140">
        <v>90</v>
      </c>
      <c r="J19" s="115">
        <v>-32</v>
      </c>
      <c r="K19" s="116">
        <v>-35.555555555555557</v>
      </c>
    </row>
    <row r="20" spans="1:255" ht="14.1" customHeight="1" x14ac:dyDescent="0.2">
      <c r="A20" s="306">
        <v>12</v>
      </c>
      <c r="B20" s="307" t="s">
        <v>237</v>
      </c>
      <c r="C20" s="308"/>
      <c r="D20" s="113">
        <v>0.8207859977170191</v>
      </c>
      <c r="E20" s="115">
        <v>302</v>
      </c>
      <c r="F20" s="114">
        <v>304</v>
      </c>
      <c r="G20" s="114">
        <v>316</v>
      </c>
      <c r="H20" s="114">
        <v>304</v>
      </c>
      <c r="I20" s="140">
        <v>272</v>
      </c>
      <c r="J20" s="115">
        <v>30</v>
      </c>
      <c r="K20" s="116">
        <v>11.029411764705882</v>
      </c>
    </row>
    <row r="21" spans="1:255" ht="14.1" customHeight="1" x14ac:dyDescent="0.2">
      <c r="A21" s="306">
        <v>21</v>
      </c>
      <c r="B21" s="307" t="s">
        <v>238</v>
      </c>
      <c r="C21" s="308"/>
      <c r="D21" s="113">
        <v>0.13860955590585422</v>
      </c>
      <c r="E21" s="115">
        <v>51</v>
      </c>
      <c r="F21" s="114">
        <v>45</v>
      </c>
      <c r="G21" s="114">
        <v>49</v>
      </c>
      <c r="H21" s="114">
        <v>51</v>
      </c>
      <c r="I21" s="140">
        <v>56</v>
      </c>
      <c r="J21" s="115">
        <v>-5</v>
      </c>
      <c r="K21" s="116">
        <v>-8.9285714285714288</v>
      </c>
    </row>
    <row r="22" spans="1:255" ht="14.1" customHeight="1" x14ac:dyDescent="0.2">
      <c r="A22" s="306">
        <v>22</v>
      </c>
      <c r="B22" s="307" t="s">
        <v>239</v>
      </c>
      <c r="C22" s="308"/>
      <c r="D22" s="113">
        <v>0.93221720932760777</v>
      </c>
      <c r="E22" s="115">
        <v>343</v>
      </c>
      <c r="F22" s="114">
        <v>345</v>
      </c>
      <c r="G22" s="114">
        <v>354</v>
      </c>
      <c r="H22" s="114">
        <v>353</v>
      </c>
      <c r="I22" s="140">
        <v>346</v>
      </c>
      <c r="J22" s="115">
        <v>-3</v>
      </c>
      <c r="K22" s="116">
        <v>-0.86705202312138729</v>
      </c>
    </row>
    <row r="23" spans="1:255" ht="14.1" customHeight="1" x14ac:dyDescent="0.2">
      <c r="A23" s="306">
        <v>23</v>
      </c>
      <c r="B23" s="307" t="s">
        <v>240</v>
      </c>
      <c r="C23" s="308"/>
      <c r="D23" s="113">
        <v>0.4892101973147796</v>
      </c>
      <c r="E23" s="115">
        <v>180</v>
      </c>
      <c r="F23" s="114">
        <v>183</v>
      </c>
      <c r="G23" s="114">
        <v>178</v>
      </c>
      <c r="H23" s="114">
        <v>183</v>
      </c>
      <c r="I23" s="140">
        <v>177</v>
      </c>
      <c r="J23" s="115">
        <v>3</v>
      </c>
      <c r="K23" s="116">
        <v>1.6949152542372881</v>
      </c>
    </row>
    <row r="24" spans="1:255" ht="14.1" customHeight="1" x14ac:dyDescent="0.2">
      <c r="A24" s="306">
        <v>24</v>
      </c>
      <c r="B24" s="307" t="s">
        <v>241</v>
      </c>
      <c r="C24" s="308"/>
      <c r="D24" s="113">
        <v>3.0385388922106866</v>
      </c>
      <c r="E24" s="115">
        <v>1118</v>
      </c>
      <c r="F24" s="114">
        <v>1167</v>
      </c>
      <c r="G24" s="114">
        <v>1217</v>
      </c>
      <c r="H24" s="114">
        <v>1224</v>
      </c>
      <c r="I24" s="140">
        <v>1238</v>
      </c>
      <c r="J24" s="115">
        <v>-120</v>
      </c>
      <c r="K24" s="116">
        <v>-9.6930533117932143</v>
      </c>
    </row>
    <row r="25" spans="1:255" ht="14.1" customHeight="1" x14ac:dyDescent="0.2">
      <c r="A25" s="306">
        <v>25</v>
      </c>
      <c r="B25" s="307" t="s">
        <v>242</v>
      </c>
      <c r="C25" s="308"/>
      <c r="D25" s="113">
        <v>4.4300701201282822</v>
      </c>
      <c r="E25" s="115">
        <v>1630</v>
      </c>
      <c r="F25" s="114">
        <v>1656</v>
      </c>
      <c r="G25" s="114">
        <v>1678</v>
      </c>
      <c r="H25" s="114">
        <v>1669</v>
      </c>
      <c r="I25" s="140">
        <v>1647</v>
      </c>
      <c r="J25" s="115">
        <v>-17</v>
      </c>
      <c r="K25" s="116">
        <v>-1.0321797207043109</v>
      </c>
    </row>
    <row r="26" spans="1:255" ht="14.1" customHeight="1" x14ac:dyDescent="0.2">
      <c r="A26" s="306">
        <v>26</v>
      </c>
      <c r="B26" s="307" t="s">
        <v>243</v>
      </c>
      <c r="C26" s="308"/>
      <c r="D26" s="113">
        <v>2.7287057672446595</v>
      </c>
      <c r="E26" s="115">
        <v>1004</v>
      </c>
      <c r="F26" s="114">
        <v>995</v>
      </c>
      <c r="G26" s="114">
        <v>1015</v>
      </c>
      <c r="H26" s="114">
        <v>976</v>
      </c>
      <c r="I26" s="140">
        <v>962</v>
      </c>
      <c r="J26" s="115">
        <v>42</v>
      </c>
      <c r="K26" s="116">
        <v>4.3659043659043659</v>
      </c>
    </row>
    <row r="27" spans="1:255" ht="14.1" customHeight="1" x14ac:dyDescent="0.2">
      <c r="A27" s="306">
        <v>27</v>
      </c>
      <c r="B27" s="307" t="s">
        <v>244</v>
      </c>
      <c r="C27" s="308"/>
      <c r="D27" s="113">
        <v>1.6198293199978258</v>
      </c>
      <c r="E27" s="115">
        <v>596</v>
      </c>
      <c r="F27" s="114">
        <v>604</v>
      </c>
      <c r="G27" s="114">
        <v>605</v>
      </c>
      <c r="H27" s="114">
        <v>598</v>
      </c>
      <c r="I27" s="140">
        <v>598</v>
      </c>
      <c r="J27" s="115">
        <v>-2</v>
      </c>
      <c r="K27" s="116">
        <v>-0.33444816053511706</v>
      </c>
    </row>
    <row r="28" spans="1:255" ht="14.1" customHeight="1" x14ac:dyDescent="0.2">
      <c r="A28" s="306">
        <v>28</v>
      </c>
      <c r="B28" s="307" t="s">
        <v>245</v>
      </c>
      <c r="C28" s="308"/>
      <c r="D28" s="113">
        <v>1.5056802739577104</v>
      </c>
      <c r="E28" s="115">
        <v>554</v>
      </c>
      <c r="F28" s="114">
        <v>564</v>
      </c>
      <c r="G28" s="114">
        <v>563</v>
      </c>
      <c r="H28" s="114">
        <v>549</v>
      </c>
      <c r="I28" s="140">
        <v>544</v>
      </c>
      <c r="J28" s="115">
        <v>10</v>
      </c>
      <c r="K28" s="116">
        <v>1.838235294117647</v>
      </c>
    </row>
    <row r="29" spans="1:255" ht="14.1" customHeight="1" x14ac:dyDescent="0.2">
      <c r="A29" s="306">
        <v>29</v>
      </c>
      <c r="B29" s="307" t="s">
        <v>246</v>
      </c>
      <c r="C29" s="308"/>
      <c r="D29" s="113">
        <v>2.4215904767081589</v>
      </c>
      <c r="E29" s="115">
        <v>891</v>
      </c>
      <c r="F29" s="114">
        <v>889</v>
      </c>
      <c r="G29" s="114">
        <v>911</v>
      </c>
      <c r="H29" s="114">
        <v>889</v>
      </c>
      <c r="I29" s="140">
        <v>873</v>
      </c>
      <c r="J29" s="115">
        <v>18</v>
      </c>
      <c r="K29" s="116">
        <v>2.0618556701030926</v>
      </c>
    </row>
    <row r="30" spans="1:255" ht="14.1" customHeight="1" x14ac:dyDescent="0.2">
      <c r="A30" s="306" t="s">
        <v>247</v>
      </c>
      <c r="B30" s="307" t="s">
        <v>248</v>
      </c>
      <c r="C30" s="308"/>
      <c r="D30" s="113">
        <v>1.0925694406696744</v>
      </c>
      <c r="E30" s="115">
        <v>402</v>
      </c>
      <c r="F30" s="114">
        <v>396</v>
      </c>
      <c r="G30" s="114">
        <v>416</v>
      </c>
      <c r="H30" s="114">
        <v>404</v>
      </c>
      <c r="I30" s="140">
        <v>400</v>
      </c>
      <c r="J30" s="115">
        <v>2</v>
      </c>
      <c r="K30" s="116">
        <v>0.5</v>
      </c>
    </row>
    <row r="31" spans="1:255" ht="14.1" customHeight="1" x14ac:dyDescent="0.2">
      <c r="A31" s="306" t="s">
        <v>249</v>
      </c>
      <c r="B31" s="307" t="s">
        <v>250</v>
      </c>
      <c r="C31" s="308"/>
      <c r="D31" s="113">
        <v>1.3290210360384844</v>
      </c>
      <c r="E31" s="115">
        <v>489</v>
      </c>
      <c r="F31" s="114">
        <v>493</v>
      </c>
      <c r="G31" s="114">
        <v>495</v>
      </c>
      <c r="H31" s="114">
        <v>485</v>
      </c>
      <c r="I31" s="140">
        <v>473</v>
      </c>
      <c r="J31" s="115">
        <v>16</v>
      </c>
      <c r="K31" s="116">
        <v>3.382663847780127</v>
      </c>
    </row>
    <row r="32" spans="1:255" ht="14.1" customHeight="1" x14ac:dyDescent="0.2">
      <c r="A32" s="306">
        <v>31</v>
      </c>
      <c r="B32" s="307" t="s">
        <v>251</v>
      </c>
      <c r="C32" s="308"/>
      <c r="D32" s="113">
        <v>0.8207859977170191</v>
      </c>
      <c r="E32" s="115">
        <v>302</v>
      </c>
      <c r="F32" s="114">
        <v>279</v>
      </c>
      <c r="G32" s="114">
        <v>279</v>
      </c>
      <c r="H32" s="114">
        <v>266</v>
      </c>
      <c r="I32" s="140">
        <v>273</v>
      </c>
      <c r="J32" s="115">
        <v>29</v>
      </c>
      <c r="K32" s="116">
        <v>10.622710622710622</v>
      </c>
    </row>
    <row r="33" spans="1:11" ht="14.1" customHeight="1" x14ac:dyDescent="0.2">
      <c r="A33" s="306">
        <v>32</v>
      </c>
      <c r="B33" s="307" t="s">
        <v>252</v>
      </c>
      <c r="C33" s="308"/>
      <c r="D33" s="113">
        <v>2.5873783769092786</v>
      </c>
      <c r="E33" s="115">
        <v>952</v>
      </c>
      <c r="F33" s="114">
        <v>950</v>
      </c>
      <c r="G33" s="114">
        <v>913</v>
      </c>
      <c r="H33" s="114">
        <v>837</v>
      </c>
      <c r="I33" s="140">
        <v>857</v>
      </c>
      <c r="J33" s="115">
        <v>95</v>
      </c>
      <c r="K33" s="116">
        <v>11.085180863477246</v>
      </c>
    </row>
    <row r="34" spans="1:11" ht="14.1" customHeight="1" x14ac:dyDescent="0.2">
      <c r="A34" s="306">
        <v>33</v>
      </c>
      <c r="B34" s="307" t="s">
        <v>253</v>
      </c>
      <c r="C34" s="308"/>
      <c r="D34" s="113">
        <v>1.0681089308039353</v>
      </c>
      <c r="E34" s="115">
        <v>393</v>
      </c>
      <c r="F34" s="114">
        <v>361</v>
      </c>
      <c r="G34" s="114">
        <v>375</v>
      </c>
      <c r="H34" s="114">
        <v>363</v>
      </c>
      <c r="I34" s="140">
        <v>349</v>
      </c>
      <c r="J34" s="115">
        <v>44</v>
      </c>
      <c r="K34" s="116">
        <v>12.607449856733524</v>
      </c>
    </row>
    <row r="35" spans="1:11" ht="14.1" customHeight="1" x14ac:dyDescent="0.2">
      <c r="A35" s="306">
        <v>34</v>
      </c>
      <c r="B35" s="307" t="s">
        <v>254</v>
      </c>
      <c r="C35" s="308"/>
      <c r="D35" s="113">
        <v>2.4243083111376853</v>
      </c>
      <c r="E35" s="115">
        <v>892</v>
      </c>
      <c r="F35" s="114">
        <v>891</v>
      </c>
      <c r="G35" s="114">
        <v>901</v>
      </c>
      <c r="H35" s="114">
        <v>903</v>
      </c>
      <c r="I35" s="140">
        <v>884</v>
      </c>
      <c r="J35" s="115">
        <v>8</v>
      </c>
      <c r="K35" s="116">
        <v>0.90497737556561086</v>
      </c>
    </row>
    <row r="36" spans="1:11" ht="14.1" customHeight="1" x14ac:dyDescent="0.2">
      <c r="A36" s="306">
        <v>41</v>
      </c>
      <c r="B36" s="307" t="s">
        <v>255</v>
      </c>
      <c r="C36" s="308"/>
      <c r="D36" s="113">
        <v>0.39136815785182366</v>
      </c>
      <c r="E36" s="115">
        <v>144</v>
      </c>
      <c r="F36" s="114">
        <v>141</v>
      </c>
      <c r="G36" s="114">
        <v>147</v>
      </c>
      <c r="H36" s="114">
        <v>149</v>
      </c>
      <c r="I36" s="140">
        <v>140</v>
      </c>
      <c r="J36" s="115">
        <v>4</v>
      </c>
      <c r="K36" s="116">
        <v>2.8571428571428572</v>
      </c>
    </row>
    <row r="37" spans="1:11" ht="14.1" customHeight="1" x14ac:dyDescent="0.2">
      <c r="A37" s="306">
        <v>42</v>
      </c>
      <c r="B37" s="307" t="s">
        <v>256</v>
      </c>
      <c r="C37" s="308"/>
      <c r="D37" s="113">
        <v>7.6099364026743485E-2</v>
      </c>
      <c r="E37" s="115">
        <v>28</v>
      </c>
      <c r="F37" s="114">
        <v>32</v>
      </c>
      <c r="G37" s="114">
        <v>31</v>
      </c>
      <c r="H37" s="114">
        <v>29</v>
      </c>
      <c r="I37" s="140">
        <v>31</v>
      </c>
      <c r="J37" s="115">
        <v>-3</v>
      </c>
      <c r="K37" s="116">
        <v>-9.67741935483871</v>
      </c>
    </row>
    <row r="38" spans="1:11" ht="14.1" customHeight="1" x14ac:dyDescent="0.2">
      <c r="A38" s="306">
        <v>43</v>
      </c>
      <c r="B38" s="307" t="s">
        <v>257</v>
      </c>
      <c r="C38" s="308"/>
      <c r="D38" s="113">
        <v>0.86698918301897043</v>
      </c>
      <c r="E38" s="115">
        <v>319</v>
      </c>
      <c r="F38" s="114">
        <v>312</v>
      </c>
      <c r="G38" s="114">
        <v>315</v>
      </c>
      <c r="H38" s="114">
        <v>295</v>
      </c>
      <c r="I38" s="140">
        <v>291</v>
      </c>
      <c r="J38" s="115">
        <v>28</v>
      </c>
      <c r="K38" s="116">
        <v>9.6219931271477659</v>
      </c>
    </row>
    <row r="39" spans="1:11" ht="14.1" customHeight="1" x14ac:dyDescent="0.2">
      <c r="A39" s="306">
        <v>51</v>
      </c>
      <c r="B39" s="307" t="s">
        <v>258</v>
      </c>
      <c r="C39" s="308"/>
      <c r="D39" s="113">
        <v>5.4057726803283144</v>
      </c>
      <c r="E39" s="115">
        <v>1989</v>
      </c>
      <c r="F39" s="114">
        <v>2010</v>
      </c>
      <c r="G39" s="114">
        <v>2013</v>
      </c>
      <c r="H39" s="114">
        <v>2008</v>
      </c>
      <c r="I39" s="140">
        <v>1991</v>
      </c>
      <c r="J39" s="115">
        <v>-2</v>
      </c>
      <c r="K39" s="116">
        <v>-0.10045203415369161</v>
      </c>
    </row>
    <row r="40" spans="1:11" ht="14.1" customHeight="1" x14ac:dyDescent="0.2">
      <c r="A40" s="306" t="s">
        <v>259</v>
      </c>
      <c r="B40" s="307" t="s">
        <v>260</v>
      </c>
      <c r="C40" s="308"/>
      <c r="D40" s="113">
        <v>4.9763548404631193</v>
      </c>
      <c r="E40" s="115">
        <v>1831</v>
      </c>
      <c r="F40" s="114">
        <v>1851</v>
      </c>
      <c r="G40" s="114">
        <v>1851</v>
      </c>
      <c r="H40" s="114">
        <v>1843</v>
      </c>
      <c r="I40" s="140">
        <v>1826</v>
      </c>
      <c r="J40" s="115">
        <v>5</v>
      </c>
      <c r="K40" s="116">
        <v>0.2738225629791895</v>
      </c>
    </row>
    <row r="41" spans="1:11" ht="14.1" customHeight="1" x14ac:dyDescent="0.2">
      <c r="A41" s="306"/>
      <c r="B41" s="307" t="s">
        <v>261</v>
      </c>
      <c r="C41" s="308"/>
      <c r="D41" s="113">
        <v>3.7805076914714357</v>
      </c>
      <c r="E41" s="115">
        <v>1391</v>
      </c>
      <c r="F41" s="114">
        <v>1406</v>
      </c>
      <c r="G41" s="114">
        <v>1415</v>
      </c>
      <c r="H41" s="114">
        <v>1393</v>
      </c>
      <c r="I41" s="140">
        <v>1377</v>
      </c>
      <c r="J41" s="115">
        <v>14</v>
      </c>
      <c r="K41" s="116">
        <v>1.0167029774872911</v>
      </c>
    </row>
    <row r="42" spans="1:11" ht="14.1" customHeight="1" x14ac:dyDescent="0.2">
      <c r="A42" s="306">
        <v>52</v>
      </c>
      <c r="B42" s="307" t="s">
        <v>262</v>
      </c>
      <c r="C42" s="308"/>
      <c r="D42" s="113">
        <v>3.4434962222101428</v>
      </c>
      <c r="E42" s="115">
        <v>1267</v>
      </c>
      <c r="F42" s="114">
        <v>1287</v>
      </c>
      <c r="G42" s="114">
        <v>1283</v>
      </c>
      <c r="H42" s="114">
        <v>1266</v>
      </c>
      <c r="I42" s="140">
        <v>1257</v>
      </c>
      <c r="J42" s="115">
        <v>10</v>
      </c>
      <c r="K42" s="116">
        <v>0.79554494828957834</v>
      </c>
    </row>
    <row r="43" spans="1:11" ht="14.1" customHeight="1" x14ac:dyDescent="0.2">
      <c r="A43" s="306" t="s">
        <v>263</v>
      </c>
      <c r="B43" s="307" t="s">
        <v>264</v>
      </c>
      <c r="C43" s="308"/>
      <c r="D43" s="113">
        <v>2.6906560852312875</v>
      </c>
      <c r="E43" s="115">
        <v>990</v>
      </c>
      <c r="F43" s="114">
        <v>995</v>
      </c>
      <c r="G43" s="114">
        <v>985</v>
      </c>
      <c r="H43" s="114">
        <v>979</v>
      </c>
      <c r="I43" s="140">
        <v>964</v>
      </c>
      <c r="J43" s="115">
        <v>26</v>
      </c>
      <c r="K43" s="116">
        <v>2.6970954356846475</v>
      </c>
    </row>
    <row r="44" spans="1:11" ht="14.1" customHeight="1" x14ac:dyDescent="0.2">
      <c r="A44" s="306">
        <v>53</v>
      </c>
      <c r="B44" s="307" t="s">
        <v>265</v>
      </c>
      <c r="C44" s="308"/>
      <c r="D44" s="113">
        <v>0.67674077295211177</v>
      </c>
      <c r="E44" s="115">
        <v>249</v>
      </c>
      <c r="F44" s="114">
        <v>249</v>
      </c>
      <c r="G44" s="114">
        <v>234</v>
      </c>
      <c r="H44" s="114">
        <v>229</v>
      </c>
      <c r="I44" s="140">
        <v>227</v>
      </c>
      <c r="J44" s="115">
        <v>22</v>
      </c>
      <c r="K44" s="116">
        <v>9.6916299559471373</v>
      </c>
    </row>
    <row r="45" spans="1:11" ht="14.1" customHeight="1" x14ac:dyDescent="0.2">
      <c r="A45" s="306" t="s">
        <v>266</v>
      </c>
      <c r="B45" s="307" t="s">
        <v>267</v>
      </c>
      <c r="C45" s="308"/>
      <c r="D45" s="113">
        <v>0.59520574006631521</v>
      </c>
      <c r="E45" s="115">
        <v>219</v>
      </c>
      <c r="F45" s="114">
        <v>221</v>
      </c>
      <c r="G45" s="114">
        <v>209</v>
      </c>
      <c r="H45" s="114">
        <v>205</v>
      </c>
      <c r="I45" s="140">
        <v>204</v>
      </c>
      <c r="J45" s="115">
        <v>15</v>
      </c>
      <c r="K45" s="116">
        <v>7.3529411764705879</v>
      </c>
    </row>
    <row r="46" spans="1:11" ht="14.1" customHeight="1" x14ac:dyDescent="0.2">
      <c r="A46" s="306">
        <v>54</v>
      </c>
      <c r="B46" s="307" t="s">
        <v>268</v>
      </c>
      <c r="C46" s="308"/>
      <c r="D46" s="113">
        <v>1.5926509757025602</v>
      </c>
      <c r="E46" s="115">
        <v>586</v>
      </c>
      <c r="F46" s="114">
        <v>579</v>
      </c>
      <c r="G46" s="114">
        <v>587</v>
      </c>
      <c r="H46" s="114">
        <v>585</v>
      </c>
      <c r="I46" s="140">
        <v>580</v>
      </c>
      <c r="J46" s="115">
        <v>6</v>
      </c>
      <c r="K46" s="116">
        <v>1.0344827586206897</v>
      </c>
    </row>
    <row r="47" spans="1:11" ht="14.1" customHeight="1" x14ac:dyDescent="0.2">
      <c r="A47" s="306">
        <v>61</v>
      </c>
      <c r="B47" s="307" t="s">
        <v>269</v>
      </c>
      <c r="C47" s="308"/>
      <c r="D47" s="113">
        <v>2.5275860194596946</v>
      </c>
      <c r="E47" s="115">
        <v>930</v>
      </c>
      <c r="F47" s="114">
        <v>882</v>
      </c>
      <c r="G47" s="114">
        <v>890</v>
      </c>
      <c r="H47" s="114">
        <v>860</v>
      </c>
      <c r="I47" s="140">
        <v>833</v>
      </c>
      <c r="J47" s="115">
        <v>97</v>
      </c>
      <c r="K47" s="116">
        <v>11.644657863145259</v>
      </c>
    </row>
    <row r="48" spans="1:11" ht="14.1" customHeight="1" x14ac:dyDescent="0.2">
      <c r="A48" s="306">
        <v>62</v>
      </c>
      <c r="B48" s="307" t="s">
        <v>270</v>
      </c>
      <c r="C48" s="308"/>
      <c r="D48" s="113">
        <v>7.9496657063651686</v>
      </c>
      <c r="E48" s="115">
        <v>2925</v>
      </c>
      <c r="F48" s="114">
        <v>2953</v>
      </c>
      <c r="G48" s="114">
        <v>2956</v>
      </c>
      <c r="H48" s="114">
        <v>2904</v>
      </c>
      <c r="I48" s="140">
        <v>2891</v>
      </c>
      <c r="J48" s="115">
        <v>34</v>
      </c>
      <c r="K48" s="116">
        <v>1.1760636457973019</v>
      </c>
    </row>
    <row r="49" spans="1:11" ht="14.1" customHeight="1" x14ac:dyDescent="0.2">
      <c r="A49" s="306">
        <v>63</v>
      </c>
      <c r="B49" s="307" t="s">
        <v>271</v>
      </c>
      <c r="C49" s="308"/>
      <c r="D49" s="113">
        <v>1.5410121215415558</v>
      </c>
      <c r="E49" s="115">
        <v>567</v>
      </c>
      <c r="F49" s="114">
        <v>573</v>
      </c>
      <c r="G49" s="114">
        <v>596</v>
      </c>
      <c r="H49" s="114">
        <v>605</v>
      </c>
      <c r="I49" s="140">
        <v>614</v>
      </c>
      <c r="J49" s="115">
        <v>-47</v>
      </c>
      <c r="K49" s="116">
        <v>-7.6547231270358305</v>
      </c>
    </row>
    <row r="50" spans="1:11" ht="14.1" customHeight="1" x14ac:dyDescent="0.2">
      <c r="A50" s="306" t="s">
        <v>272</v>
      </c>
      <c r="B50" s="307" t="s">
        <v>273</v>
      </c>
      <c r="C50" s="308"/>
      <c r="D50" s="113">
        <v>0.21199108550307116</v>
      </c>
      <c r="E50" s="115">
        <v>78</v>
      </c>
      <c r="F50" s="114">
        <v>77</v>
      </c>
      <c r="G50" s="114">
        <v>78</v>
      </c>
      <c r="H50" s="114">
        <v>80</v>
      </c>
      <c r="I50" s="140">
        <v>79</v>
      </c>
      <c r="J50" s="115">
        <v>-1</v>
      </c>
      <c r="K50" s="116">
        <v>-1.2658227848101267</v>
      </c>
    </row>
    <row r="51" spans="1:11" ht="14.1" customHeight="1" x14ac:dyDescent="0.2">
      <c r="A51" s="306" t="s">
        <v>274</v>
      </c>
      <c r="B51" s="307" t="s">
        <v>275</v>
      </c>
      <c r="C51" s="308"/>
      <c r="D51" s="113">
        <v>1.1360547915420993</v>
      </c>
      <c r="E51" s="115">
        <v>418</v>
      </c>
      <c r="F51" s="114">
        <v>427</v>
      </c>
      <c r="G51" s="114">
        <v>443</v>
      </c>
      <c r="H51" s="114">
        <v>449</v>
      </c>
      <c r="I51" s="140">
        <v>456</v>
      </c>
      <c r="J51" s="115">
        <v>-38</v>
      </c>
      <c r="K51" s="116">
        <v>-8.3333333333333339</v>
      </c>
    </row>
    <row r="52" spans="1:11" ht="14.1" customHeight="1" x14ac:dyDescent="0.2">
      <c r="A52" s="306">
        <v>71</v>
      </c>
      <c r="B52" s="307" t="s">
        <v>276</v>
      </c>
      <c r="C52" s="308"/>
      <c r="D52" s="113">
        <v>13.388052399847801</v>
      </c>
      <c r="E52" s="115">
        <v>4926</v>
      </c>
      <c r="F52" s="114">
        <v>4897</v>
      </c>
      <c r="G52" s="114">
        <v>4888</v>
      </c>
      <c r="H52" s="114">
        <v>4878</v>
      </c>
      <c r="I52" s="140">
        <v>4865</v>
      </c>
      <c r="J52" s="115">
        <v>61</v>
      </c>
      <c r="K52" s="116">
        <v>1.2538540596094554</v>
      </c>
    </row>
    <row r="53" spans="1:11" ht="14.1" customHeight="1" x14ac:dyDescent="0.2">
      <c r="A53" s="306" t="s">
        <v>277</v>
      </c>
      <c r="B53" s="307" t="s">
        <v>278</v>
      </c>
      <c r="C53" s="308"/>
      <c r="D53" s="113">
        <v>6.6831548622057948</v>
      </c>
      <c r="E53" s="115">
        <v>2459</v>
      </c>
      <c r="F53" s="114">
        <v>2432</v>
      </c>
      <c r="G53" s="114">
        <v>2410</v>
      </c>
      <c r="H53" s="114">
        <v>2381</v>
      </c>
      <c r="I53" s="140">
        <v>2374</v>
      </c>
      <c r="J53" s="115">
        <v>85</v>
      </c>
      <c r="K53" s="116">
        <v>3.5804549283909015</v>
      </c>
    </row>
    <row r="54" spans="1:11" ht="14.1" customHeight="1" x14ac:dyDescent="0.2">
      <c r="A54" s="306" t="s">
        <v>279</v>
      </c>
      <c r="B54" s="307" t="s">
        <v>280</v>
      </c>
      <c r="C54" s="308"/>
      <c r="D54" s="113">
        <v>5.495461216502691</v>
      </c>
      <c r="E54" s="115">
        <v>2022</v>
      </c>
      <c r="F54" s="114">
        <v>2027</v>
      </c>
      <c r="G54" s="114">
        <v>2026</v>
      </c>
      <c r="H54" s="114">
        <v>2045</v>
      </c>
      <c r="I54" s="140">
        <v>2039</v>
      </c>
      <c r="J54" s="115">
        <v>-17</v>
      </c>
      <c r="K54" s="116">
        <v>-0.8337420304070623</v>
      </c>
    </row>
    <row r="55" spans="1:11" ht="14.1" customHeight="1" x14ac:dyDescent="0.2">
      <c r="A55" s="306">
        <v>72</v>
      </c>
      <c r="B55" s="307" t="s">
        <v>281</v>
      </c>
      <c r="C55" s="308"/>
      <c r="D55" s="113">
        <v>3.6418981355655813</v>
      </c>
      <c r="E55" s="115">
        <v>1340</v>
      </c>
      <c r="F55" s="114">
        <v>1357</v>
      </c>
      <c r="G55" s="114">
        <v>1375</v>
      </c>
      <c r="H55" s="114">
        <v>1344</v>
      </c>
      <c r="I55" s="140">
        <v>1357</v>
      </c>
      <c r="J55" s="115">
        <v>-17</v>
      </c>
      <c r="K55" s="116">
        <v>-1.2527634487840826</v>
      </c>
    </row>
    <row r="56" spans="1:11" ht="14.1" customHeight="1" x14ac:dyDescent="0.2">
      <c r="A56" s="306" t="s">
        <v>282</v>
      </c>
      <c r="B56" s="307" t="s">
        <v>283</v>
      </c>
      <c r="C56" s="308"/>
      <c r="D56" s="113">
        <v>1.6062401478501929</v>
      </c>
      <c r="E56" s="115">
        <v>591</v>
      </c>
      <c r="F56" s="114">
        <v>596</v>
      </c>
      <c r="G56" s="114">
        <v>603</v>
      </c>
      <c r="H56" s="114">
        <v>589</v>
      </c>
      <c r="I56" s="140">
        <v>598</v>
      </c>
      <c r="J56" s="115">
        <v>-7</v>
      </c>
      <c r="K56" s="116">
        <v>-1.1705685618729098</v>
      </c>
    </row>
    <row r="57" spans="1:11" ht="14.1" customHeight="1" x14ac:dyDescent="0.2">
      <c r="A57" s="306" t="s">
        <v>284</v>
      </c>
      <c r="B57" s="307" t="s">
        <v>285</v>
      </c>
      <c r="C57" s="308"/>
      <c r="D57" s="113">
        <v>1.3589172147632766</v>
      </c>
      <c r="E57" s="115">
        <v>500</v>
      </c>
      <c r="F57" s="114">
        <v>500</v>
      </c>
      <c r="G57" s="114">
        <v>505</v>
      </c>
      <c r="H57" s="114">
        <v>503</v>
      </c>
      <c r="I57" s="140">
        <v>501</v>
      </c>
      <c r="J57" s="115">
        <v>-1</v>
      </c>
      <c r="K57" s="116">
        <v>-0.19960079840319361</v>
      </c>
    </row>
    <row r="58" spans="1:11" ht="14.1" customHeight="1" x14ac:dyDescent="0.2">
      <c r="A58" s="306">
        <v>73</v>
      </c>
      <c r="B58" s="307" t="s">
        <v>286</v>
      </c>
      <c r="C58" s="308"/>
      <c r="D58" s="113">
        <v>5.5335108985160621</v>
      </c>
      <c r="E58" s="115">
        <v>2036</v>
      </c>
      <c r="F58" s="114">
        <v>2067</v>
      </c>
      <c r="G58" s="114">
        <v>2071</v>
      </c>
      <c r="H58" s="114">
        <v>2077</v>
      </c>
      <c r="I58" s="140">
        <v>2105</v>
      </c>
      <c r="J58" s="115">
        <v>-69</v>
      </c>
      <c r="K58" s="116">
        <v>-3.2779097387173395</v>
      </c>
    </row>
    <row r="59" spans="1:11" ht="14.1" customHeight="1" x14ac:dyDescent="0.2">
      <c r="A59" s="306" t="s">
        <v>287</v>
      </c>
      <c r="B59" s="307" t="s">
        <v>288</v>
      </c>
      <c r="C59" s="308"/>
      <c r="D59" s="113">
        <v>4.5088873185845522</v>
      </c>
      <c r="E59" s="115">
        <v>1659</v>
      </c>
      <c r="F59" s="114">
        <v>1684</v>
      </c>
      <c r="G59" s="114">
        <v>1684</v>
      </c>
      <c r="H59" s="114">
        <v>1698</v>
      </c>
      <c r="I59" s="140">
        <v>1722</v>
      </c>
      <c r="J59" s="115">
        <v>-63</v>
      </c>
      <c r="K59" s="116">
        <v>-3.6585365853658538</v>
      </c>
    </row>
    <row r="60" spans="1:11" ht="14.1" customHeight="1" x14ac:dyDescent="0.2">
      <c r="A60" s="306">
        <v>81</v>
      </c>
      <c r="B60" s="307" t="s">
        <v>289</v>
      </c>
      <c r="C60" s="308"/>
      <c r="D60" s="113">
        <v>11.050714790454965</v>
      </c>
      <c r="E60" s="115">
        <v>4066</v>
      </c>
      <c r="F60" s="114">
        <v>4075</v>
      </c>
      <c r="G60" s="114">
        <v>4070</v>
      </c>
      <c r="H60" s="114">
        <v>3980</v>
      </c>
      <c r="I60" s="140">
        <v>3994</v>
      </c>
      <c r="J60" s="115">
        <v>72</v>
      </c>
      <c r="K60" s="116">
        <v>1.8027040560841261</v>
      </c>
    </row>
    <row r="61" spans="1:11" ht="14.1" customHeight="1" x14ac:dyDescent="0.2">
      <c r="A61" s="306" t="s">
        <v>290</v>
      </c>
      <c r="B61" s="307" t="s">
        <v>291</v>
      </c>
      <c r="C61" s="308"/>
      <c r="D61" s="113">
        <v>2.1987280534869815</v>
      </c>
      <c r="E61" s="115">
        <v>809</v>
      </c>
      <c r="F61" s="114">
        <v>819</v>
      </c>
      <c r="G61" s="114">
        <v>827</v>
      </c>
      <c r="H61" s="114">
        <v>807</v>
      </c>
      <c r="I61" s="140">
        <v>813</v>
      </c>
      <c r="J61" s="115">
        <v>-4</v>
      </c>
      <c r="K61" s="116">
        <v>-0.49200492004920049</v>
      </c>
    </row>
    <row r="62" spans="1:11" ht="14.1" customHeight="1" x14ac:dyDescent="0.2">
      <c r="A62" s="306" t="s">
        <v>292</v>
      </c>
      <c r="B62" s="307" t="s">
        <v>293</v>
      </c>
      <c r="C62" s="308"/>
      <c r="D62" s="113">
        <v>5.5552535739522746</v>
      </c>
      <c r="E62" s="115">
        <v>2044</v>
      </c>
      <c r="F62" s="114">
        <v>2052</v>
      </c>
      <c r="G62" s="114">
        <v>2036</v>
      </c>
      <c r="H62" s="114">
        <v>1979</v>
      </c>
      <c r="I62" s="140">
        <v>1991</v>
      </c>
      <c r="J62" s="115">
        <v>53</v>
      </c>
      <c r="K62" s="116">
        <v>2.6619789050728278</v>
      </c>
    </row>
    <row r="63" spans="1:11" ht="14.1" customHeight="1" x14ac:dyDescent="0.2">
      <c r="A63" s="306"/>
      <c r="B63" s="307" t="s">
        <v>294</v>
      </c>
      <c r="C63" s="308"/>
      <c r="D63" s="113">
        <v>4.8594879599934773</v>
      </c>
      <c r="E63" s="115">
        <v>1788</v>
      </c>
      <c r="F63" s="114">
        <v>1797</v>
      </c>
      <c r="G63" s="114">
        <v>1783</v>
      </c>
      <c r="H63" s="114">
        <v>1737</v>
      </c>
      <c r="I63" s="140">
        <v>1758</v>
      </c>
      <c r="J63" s="115">
        <v>30</v>
      </c>
      <c r="K63" s="116">
        <v>1.7064846416382253</v>
      </c>
    </row>
    <row r="64" spans="1:11" ht="14.1" customHeight="1" x14ac:dyDescent="0.2">
      <c r="A64" s="306" t="s">
        <v>295</v>
      </c>
      <c r="B64" s="307" t="s">
        <v>296</v>
      </c>
      <c r="C64" s="308"/>
      <c r="D64" s="113">
        <v>1.2719465130184269</v>
      </c>
      <c r="E64" s="115">
        <v>468</v>
      </c>
      <c r="F64" s="114">
        <v>455</v>
      </c>
      <c r="G64" s="114">
        <v>459</v>
      </c>
      <c r="H64" s="114">
        <v>457</v>
      </c>
      <c r="I64" s="140">
        <v>454</v>
      </c>
      <c r="J64" s="115">
        <v>14</v>
      </c>
      <c r="K64" s="116">
        <v>3.0837004405286343</v>
      </c>
    </row>
    <row r="65" spans="1:11" ht="14.1" customHeight="1" x14ac:dyDescent="0.2">
      <c r="A65" s="306" t="s">
        <v>297</v>
      </c>
      <c r="B65" s="307" t="s">
        <v>298</v>
      </c>
      <c r="C65" s="308"/>
      <c r="D65" s="113">
        <v>0.94308854704571399</v>
      </c>
      <c r="E65" s="115">
        <v>347</v>
      </c>
      <c r="F65" s="114">
        <v>357</v>
      </c>
      <c r="G65" s="114">
        <v>356</v>
      </c>
      <c r="H65" s="114">
        <v>353</v>
      </c>
      <c r="I65" s="140">
        <v>354</v>
      </c>
      <c r="J65" s="115">
        <v>-7</v>
      </c>
      <c r="K65" s="116">
        <v>-1.9774011299435028</v>
      </c>
    </row>
    <row r="66" spans="1:11" ht="14.1" customHeight="1" x14ac:dyDescent="0.2">
      <c r="A66" s="306">
        <v>82</v>
      </c>
      <c r="B66" s="307" t="s">
        <v>299</v>
      </c>
      <c r="C66" s="308"/>
      <c r="D66" s="113">
        <v>3.3347828450290806</v>
      </c>
      <c r="E66" s="115">
        <v>1227</v>
      </c>
      <c r="F66" s="114">
        <v>1232</v>
      </c>
      <c r="G66" s="114">
        <v>1227</v>
      </c>
      <c r="H66" s="114">
        <v>1179</v>
      </c>
      <c r="I66" s="140">
        <v>1188</v>
      </c>
      <c r="J66" s="115">
        <v>39</v>
      </c>
      <c r="K66" s="116">
        <v>3.2828282828282829</v>
      </c>
    </row>
    <row r="67" spans="1:11" ht="14.1" customHeight="1" x14ac:dyDescent="0.2">
      <c r="A67" s="306" t="s">
        <v>300</v>
      </c>
      <c r="B67" s="307" t="s">
        <v>301</v>
      </c>
      <c r="C67" s="308"/>
      <c r="D67" s="113">
        <v>1.9106376039571669</v>
      </c>
      <c r="E67" s="115">
        <v>703</v>
      </c>
      <c r="F67" s="114">
        <v>710</v>
      </c>
      <c r="G67" s="114">
        <v>711</v>
      </c>
      <c r="H67" s="114">
        <v>671</v>
      </c>
      <c r="I67" s="140">
        <v>675</v>
      </c>
      <c r="J67" s="115">
        <v>28</v>
      </c>
      <c r="K67" s="116">
        <v>4.1481481481481479</v>
      </c>
    </row>
    <row r="68" spans="1:11" ht="14.1" customHeight="1" x14ac:dyDescent="0.2">
      <c r="A68" s="306" t="s">
        <v>302</v>
      </c>
      <c r="B68" s="307" t="s">
        <v>303</v>
      </c>
      <c r="C68" s="308"/>
      <c r="D68" s="113">
        <v>0.78001848127412077</v>
      </c>
      <c r="E68" s="115">
        <v>287</v>
      </c>
      <c r="F68" s="114">
        <v>292</v>
      </c>
      <c r="G68" s="114">
        <v>290</v>
      </c>
      <c r="H68" s="114">
        <v>284</v>
      </c>
      <c r="I68" s="140">
        <v>288</v>
      </c>
      <c r="J68" s="115">
        <v>-1</v>
      </c>
      <c r="K68" s="116">
        <v>-0.34722222222222221</v>
      </c>
    </row>
    <row r="69" spans="1:11" ht="14.1" customHeight="1" x14ac:dyDescent="0.2">
      <c r="A69" s="306">
        <v>83</v>
      </c>
      <c r="B69" s="307" t="s">
        <v>304</v>
      </c>
      <c r="C69" s="308"/>
      <c r="D69" s="113">
        <v>6.006414089253683</v>
      </c>
      <c r="E69" s="115">
        <v>2210</v>
      </c>
      <c r="F69" s="114">
        <v>2188</v>
      </c>
      <c r="G69" s="114">
        <v>2188</v>
      </c>
      <c r="H69" s="114">
        <v>2171</v>
      </c>
      <c r="I69" s="140">
        <v>2195</v>
      </c>
      <c r="J69" s="115">
        <v>15</v>
      </c>
      <c r="K69" s="116">
        <v>0.68337129840546695</v>
      </c>
    </row>
    <row r="70" spans="1:11" ht="14.1" customHeight="1" x14ac:dyDescent="0.2">
      <c r="A70" s="306" t="s">
        <v>305</v>
      </c>
      <c r="B70" s="307" t="s">
        <v>306</v>
      </c>
      <c r="C70" s="308"/>
      <c r="D70" s="113">
        <v>5.381312170462575</v>
      </c>
      <c r="E70" s="115">
        <v>1980</v>
      </c>
      <c r="F70" s="114">
        <v>1954</v>
      </c>
      <c r="G70" s="114">
        <v>1955</v>
      </c>
      <c r="H70" s="114">
        <v>1949</v>
      </c>
      <c r="I70" s="140">
        <v>1956</v>
      </c>
      <c r="J70" s="115">
        <v>24</v>
      </c>
      <c r="K70" s="116">
        <v>1.2269938650306749</v>
      </c>
    </row>
    <row r="71" spans="1:11" ht="14.1" customHeight="1" x14ac:dyDescent="0.2">
      <c r="A71" s="306"/>
      <c r="B71" s="307" t="s">
        <v>307</v>
      </c>
      <c r="C71" s="308"/>
      <c r="D71" s="113">
        <v>3.0765885742240582</v>
      </c>
      <c r="E71" s="115">
        <v>1132</v>
      </c>
      <c r="F71" s="114">
        <v>1099</v>
      </c>
      <c r="G71" s="114">
        <v>1103</v>
      </c>
      <c r="H71" s="114">
        <v>1095</v>
      </c>
      <c r="I71" s="140">
        <v>1101</v>
      </c>
      <c r="J71" s="115">
        <v>31</v>
      </c>
      <c r="K71" s="116">
        <v>2.8156221616712078</v>
      </c>
    </row>
    <row r="72" spans="1:11" ht="14.1" customHeight="1" x14ac:dyDescent="0.2">
      <c r="A72" s="306">
        <v>84</v>
      </c>
      <c r="B72" s="307" t="s">
        <v>308</v>
      </c>
      <c r="C72" s="308"/>
      <c r="D72" s="113">
        <v>2.024786649997282</v>
      </c>
      <c r="E72" s="115">
        <v>745</v>
      </c>
      <c r="F72" s="114">
        <v>758</v>
      </c>
      <c r="G72" s="114">
        <v>753</v>
      </c>
      <c r="H72" s="114">
        <v>721</v>
      </c>
      <c r="I72" s="140">
        <v>712</v>
      </c>
      <c r="J72" s="115">
        <v>33</v>
      </c>
      <c r="K72" s="116">
        <v>4.6348314606741576</v>
      </c>
    </row>
    <row r="73" spans="1:11" ht="14.1" customHeight="1" x14ac:dyDescent="0.2">
      <c r="A73" s="306" t="s">
        <v>309</v>
      </c>
      <c r="B73" s="307" t="s">
        <v>310</v>
      </c>
      <c r="C73" s="308"/>
      <c r="D73" s="113">
        <v>0.64956242865684621</v>
      </c>
      <c r="E73" s="115">
        <v>239</v>
      </c>
      <c r="F73" s="114">
        <v>240</v>
      </c>
      <c r="G73" s="114">
        <v>239</v>
      </c>
      <c r="H73" s="114">
        <v>234</v>
      </c>
      <c r="I73" s="140">
        <v>234</v>
      </c>
      <c r="J73" s="115">
        <v>5</v>
      </c>
      <c r="K73" s="116">
        <v>2.1367521367521367</v>
      </c>
    </row>
    <row r="74" spans="1:11" ht="14.1" customHeight="1" x14ac:dyDescent="0.2">
      <c r="A74" s="306" t="s">
        <v>311</v>
      </c>
      <c r="B74" s="307" t="s">
        <v>312</v>
      </c>
      <c r="C74" s="308"/>
      <c r="D74" s="113">
        <v>0.76099364026743488</v>
      </c>
      <c r="E74" s="115">
        <v>280</v>
      </c>
      <c r="F74" s="114">
        <v>290</v>
      </c>
      <c r="G74" s="114">
        <v>289</v>
      </c>
      <c r="H74" s="114">
        <v>271</v>
      </c>
      <c r="I74" s="140">
        <v>273</v>
      </c>
      <c r="J74" s="115">
        <v>7</v>
      </c>
      <c r="K74" s="116">
        <v>2.5641025641025643</v>
      </c>
    </row>
    <row r="75" spans="1:11" ht="14.1" customHeight="1" x14ac:dyDescent="0.2">
      <c r="A75" s="306" t="s">
        <v>313</v>
      </c>
      <c r="B75" s="307" t="s">
        <v>314</v>
      </c>
      <c r="C75" s="308"/>
      <c r="D75" s="113">
        <v>0.23101592650975702</v>
      </c>
      <c r="E75" s="115">
        <v>85</v>
      </c>
      <c r="F75" s="114">
        <v>82</v>
      </c>
      <c r="G75" s="114">
        <v>81</v>
      </c>
      <c r="H75" s="114">
        <v>77</v>
      </c>
      <c r="I75" s="140">
        <v>70</v>
      </c>
      <c r="J75" s="115">
        <v>15</v>
      </c>
      <c r="K75" s="116">
        <v>21.428571428571427</v>
      </c>
    </row>
    <row r="76" spans="1:11" ht="14.1" customHeight="1" x14ac:dyDescent="0.2">
      <c r="A76" s="306">
        <v>91</v>
      </c>
      <c r="B76" s="307" t="s">
        <v>315</v>
      </c>
      <c r="C76" s="308"/>
      <c r="D76" s="113">
        <v>0.2038375822144915</v>
      </c>
      <c r="E76" s="115">
        <v>75</v>
      </c>
      <c r="F76" s="114">
        <v>81</v>
      </c>
      <c r="G76" s="114">
        <v>82</v>
      </c>
      <c r="H76" s="114">
        <v>86</v>
      </c>
      <c r="I76" s="140">
        <v>80</v>
      </c>
      <c r="J76" s="115">
        <v>-5</v>
      </c>
      <c r="K76" s="116">
        <v>-6.25</v>
      </c>
    </row>
    <row r="77" spans="1:11" ht="14.1" customHeight="1" x14ac:dyDescent="0.2">
      <c r="A77" s="306">
        <v>92</v>
      </c>
      <c r="B77" s="307" t="s">
        <v>316</v>
      </c>
      <c r="C77" s="308"/>
      <c r="D77" s="113">
        <v>2.5384573571778009</v>
      </c>
      <c r="E77" s="115">
        <v>934</v>
      </c>
      <c r="F77" s="114">
        <v>990</v>
      </c>
      <c r="G77" s="114">
        <v>1037</v>
      </c>
      <c r="H77" s="114">
        <v>1110</v>
      </c>
      <c r="I77" s="140">
        <v>1126</v>
      </c>
      <c r="J77" s="115">
        <v>-192</v>
      </c>
      <c r="K77" s="116">
        <v>-17.051509769094139</v>
      </c>
    </row>
    <row r="78" spans="1:11" ht="14.1" customHeight="1" x14ac:dyDescent="0.2">
      <c r="A78" s="306">
        <v>93</v>
      </c>
      <c r="B78" s="307" t="s">
        <v>317</v>
      </c>
      <c r="C78" s="308"/>
      <c r="D78" s="113">
        <v>0.11686688046964179</v>
      </c>
      <c r="E78" s="115">
        <v>43</v>
      </c>
      <c r="F78" s="114">
        <v>40</v>
      </c>
      <c r="G78" s="114">
        <v>39</v>
      </c>
      <c r="H78" s="114">
        <v>36</v>
      </c>
      <c r="I78" s="140">
        <v>36</v>
      </c>
      <c r="J78" s="115">
        <v>7</v>
      </c>
      <c r="K78" s="116">
        <v>19.444444444444443</v>
      </c>
    </row>
    <row r="79" spans="1:11" ht="14.1" customHeight="1" x14ac:dyDescent="0.2">
      <c r="A79" s="306">
        <v>94</v>
      </c>
      <c r="B79" s="307" t="s">
        <v>318</v>
      </c>
      <c r="C79" s="308"/>
      <c r="D79" s="113">
        <v>0.7963254878512801</v>
      </c>
      <c r="E79" s="115">
        <v>293</v>
      </c>
      <c r="F79" s="114">
        <v>286</v>
      </c>
      <c r="G79" s="114">
        <v>288</v>
      </c>
      <c r="H79" s="114">
        <v>293</v>
      </c>
      <c r="I79" s="140">
        <v>294</v>
      </c>
      <c r="J79" s="115">
        <v>-1</v>
      </c>
      <c r="K79" s="116">
        <v>-0.3401360544217687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1.5763439691254009</v>
      </c>
      <c r="E81" s="143">
        <v>580</v>
      </c>
      <c r="F81" s="144">
        <v>580</v>
      </c>
      <c r="G81" s="144">
        <v>584</v>
      </c>
      <c r="H81" s="144">
        <v>606</v>
      </c>
      <c r="I81" s="145">
        <v>624</v>
      </c>
      <c r="J81" s="143">
        <v>-44</v>
      </c>
      <c r="K81" s="146">
        <v>-7.0512820512820511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4252</v>
      </c>
      <c r="E12" s="114">
        <v>4468</v>
      </c>
      <c r="F12" s="114">
        <v>4443</v>
      </c>
      <c r="G12" s="114">
        <v>4466</v>
      </c>
      <c r="H12" s="140">
        <v>4458</v>
      </c>
      <c r="I12" s="115">
        <v>-206</v>
      </c>
      <c r="J12" s="116">
        <v>-4.62090623598026</v>
      </c>
      <c r="K12"/>
      <c r="L12"/>
      <c r="M12"/>
      <c r="N12"/>
      <c r="O12"/>
      <c r="P12"/>
    </row>
    <row r="13" spans="1:16" s="110" customFormat="1" ht="14.45" customHeight="1" x14ac:dyDescent="0.2">
      <c r="A13" s="120" t="s">
        <v>105</v>
      </c>
      <c r="B13" s="119" t="s">
        <v>106</v>
      </c>
      <c r="C13" s="113">
        <v>42.615239887111947</v>
      </c>
      <c r="D13" s="115">
        <v>1812</v>
      </c>
      <c r="E13" s="114">
        <v>1868</v>
      </c>
      <c r="F13" s="114">
        <v>1836</v>
      </c>
      <c r="G13" s="114">
        <v>1865</v>
      </c>
      <c r="H13" s="140">
        <v>1905</v>
      </c>
      <c r="I13" s="115">
        <v>-93</v>
      </c>
      <c r="J13" s="116">
        <v>-4.8818897637795278</v>
      </c>
      <c r="K13"/>
      <c r="L13"/>
      <c r="M13"/>
      <c r="N13"/>
      <c r="O13"/>
      <c r="P13"/>
    </row>
    <row r="14" spans="1:16" s="110" customFormat="1" ht="14.45" customHeight="1" x14ac:dyDescent="0.2">
      <c r="A14" s="120"/>
      <c r="B14" s="119" t="s">
        <v>107</v>
      </c>
      <c r="C14" s="113">
        <v>57.384760112888053</v>
      </c>
      <c r="D14" s="115">
        <v>2440</v>
      </c>
      <c r="E14" s="114">
        <v>2600</v>
      </c>
      <c r="F14" s="114">
        <v>2607</v>
      </c>
      <c r="G14" s="114">
        <v>2601</v>
      </c>
      <c r="H14" s="140">
        <v>2553</v>
      </c>
      <c r="I14" s="115">
        <v>-113</v>
      </c>
      <c r="J14" s="116">
        <v>-4.4261652957305131</v>
      </c>
      <c r="K14"/>
      <c r="L14"/>
      <c r="M14"/>
      <c r="N14"/>
      <c r="O14"/>
      <c r="P14"/>
    </row>
    <row r="15" spans="1:16" s="110" customFormat="1" ht="14.45" customHeight="1" x14ac:dyDescent="0.2">
      <c r="A15" s="118" t="s">
        <v>105</v>
      </c>
      <c r="B15" s="121" t="s">
        <v>108</v>
      </c>
      <c r="C15" s="113">
        <v>14.275634995296331</v>
      </c>
      <c r="D15" s="115">
        <v>607</v>
      </c>
      <c r="E15" s="114">
        <v>631</v>
      </c>
      <c r="F15" s="114">
        <v>615</v>
      </c>
      <c r="G15" s="114">
        <v>601</v>
      </c>
      <c r="H15" s="140">
        <v>602</v>
      </c>
      <c r="I15" s="115">
        <v>5</v>
      </c>
      <c r="J15" s="116">
        <v>0.83056478405315615</v>
      </c>
      <c r="K15"/>
      <c r="L15"/>
      <c r="M15"/>
      <c r="N15"/>
      <c r="O15"/>
      <c r="P15"/>
    </row>
    <row r="16" spans="1:16" s="110" customFormat="1" ht="14.45" customHeight="1" x14ac:dyDescent="0.2">
      <c r="A16" s="118"/>
      <c r="B16" s="121" t="s">
        <v>109</v>
      </c>
      <c r="C16" s="113">
        <v>38.311382878645347</v>
      </c>
      <c r="D16" s="115">
        <v>1629</v>
      </c>
      <c r="E16" s="114">
        <v>1762</v>
      </c>
      <c r="F16" s="114">
        <v>1766</v>
      </c>
      <c r="G16" s="114">
        <v>1798</v>
      </c>
      <c r="H16" s="140">
        <v>1833</v>
      </c>
      <c r="I16" s="115">
        <v>-204</v>
      </c>
      <c r="J16" s="116">
        <v>-11.129296235679215</v>
      </c>
      <c r="K16"/>
      <c r="L16"/>
      <c r="M16"/>
      <c r="N16"/>
      <c r="O16"/>
      <c r="P16"/>
    </row>
    <row r="17" spans="1:16" s="110" customFormat="1" ht="14.45" customHeight="1" x14ac:dyDescent="0.2">
      <c r="A17" s="118"/>
      <c r="B17" s="121" t="s">
        <v>110</v>
      </c>
      <c r="C17" s="113">
        <v>21.683913452492945</v>
      </c>
      <c r="D17" s="115">
        <v>922</v>
      </c>
      <c r="E17" s="114">
        <v>948</v>
      </c>
      <c r="F17" s="114">
        <v>965</v>
      </c>
      <c r="G17" s="114">
        <v>973</v>
      </c>
      <c r="H17" s="140">
        <v>972</v>
      </c>
      <c r="I17" s="115">
        <v>-50</v>
      </c>
      <c r="J17" s="116">
        <v>-5.1440329218106999</v>
      </c>
      <c r="K17"/>
      <c r="L17"/>
      <c r="M17"/>
      <c r="N17"/>
      <c r="O17"/>
      <c r="P17"/>
    </row>
    <row r="18" spans="1:16" s="110" customFormat="1" ht="14.45" customHeight="1" x14ac:dyDescent="0.2">
      <c r="A18" s="120"/>
      <c r="B18" s="121" t="s">
        <v>111</v>
      </c>
      <c r="C18" s="113">
        <v>25.729068673565379</v>
      </c>
      <c r="D18" s="115">
        <v>1094</v>
      </c>
      <c r="E18" s="114">
        <v>1127</v>
      </c>
      <c r="F18" s="114">
        <v>1097</v>
      </c>
      <c r="G18" s="114">
        <v>1094</v>
      </c>
      <c r="H18" s="140">
        <v>1051</v>
      </c>
      <c r="I18" s="115">
        <v>43</v>
      </c>
      <c r="J18" s="116">
        <v>4.0913415794481445</v>
      </c>
      <c r="K18"/>
      <c r="L18"/>
      <c r="M18"/>
      <c r="N18"/>
      <c r="O18"/>
      <c r="P18"/>
    </row>
    <row r="19" spans="1:16" s="110" customFormat="1" ht="14.45" customHeight="1" x14ac:dyDescent="0.2">
      <c r="A19" s="120"/>
      <c r="B19" s="121" t="s">
        <v>112</v>
      </c>
      <c r="C19" s="113">
        <v>3.2455315145813737</v>
      </c>
      <c r="D19" s="115">
        <v>138</v>
      </c>
      <c r="E19" s="114">
        <v>145</v>
      </c>
      <c r="F19" s="114">
        <v>138</v>
      </c>
      <c r="G19" s="114">
        <v>126</v>
      </c>
      <c r="H19" s="140">
        <v>115</v>
      </c>
      <c r="I19" s="115">
        <v>23</v>
      </c>
      <c r="J19" s="116">
        <v>20</v>
      </c>
      <c r="K19"/>
      <c r="L19"/>
      <c r="M19"/>
      <c r="N19"/>
      <c r="O19"/>
      <c r="P19"/>
    </row>
    <row r="20" spans="1:16" s="110" customFormat="1" ht="14.45" customHeight="1" x14ac:dyDescent="0.2">
      <c r="A20" s="120" t="s">
        <v>113</v>
      </c>
      <c r="B20" s="119" t="s">
        <v>116</v>
      </c>
      <c r="C20" s="113">
        <v>95.696142991533392</v>
      </c>
      <c r="D20" s="115">
        <v>4069</v>
      </c>
      <c r="E20" s="114">
        <v>4256</v>
      </c>
      <c r="F20" s="114">
        <v>4247</v>
      </c>
      <c r="G20" s="114">
        <v>4272</v>
      </c>
      <c r="H20" s="140">
        <v>4250</v>
      </c>
      <c r="I20" s="115">
        <v>-181</v>
      </c>
      <c r="J20" s="116">
        <v>-4.2588235294117647</v>
      </c>
      <c r="K20"/>
      <c r="L20"/>
      <c r="M20"/>
      <c r="N20"/>
      <c r="O20"/>
      <c r="P20"/>
    </row>
    <row r="21" spans="1:16" s="110" customFormat="1" ht="14.45" customHeight="1" x14ac:dyDescent="0.2">
      <c r="A21" s="123"/>
      <c r="B21" s="124" t="s">
        <v>117</v>
      </c>
      <c r="C21" s="125">
        <v>4.2568203198494823</v>
      </c>
      <c r="D21" s="143">
        <v>181</v>
      </c>
      <c r="E21" s="144">
        <v>209</v>
      </c>
      <c r="F21" s="144">
        <v>193</v>
      </c>
      <c r="G21" s="144">
        <v>191</v>
      </c>
      <c r="H21" s="145">
        <v>202</v>
      </c>
      <c r="I21" s="143">
        <v>-21</v>
      </c>
      <c r="J21" s="146">
        <v>-10.396039603960396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111411</v>
      </c>
      <c r="E23" s="114">
        <v>117071</v>
      </c>
      <c r="F23" s="114">
        <v>116805</v>
      </c>
      <c r="G23" s="114">
        <v>117838</v>
      </c>
      <c r="H23" s="140">
        <v>115296</v>
      </c>
      <c r="I23" s="115">
        <v>-3885</v>
      </c>
      <c r="J23" s="116">
        <v>-3.3695878434637803</v>
      </c>
      <c r="K23"/>
      <c r="L23"/>
      <c r="M23"/>
      <c r="N23"/>
      <c r="O23"/>
      <c r="P23"/>
    </row>
    <row r="24" spans="1:16" s="110" customFormat="1" ht="14.45" customHeight="1" x14ac:dyDescent="0.2">
      <c r="A24" s="120" t="s">
        <v>105</v>
      </c>
      <c r="B24" s="119" t="s">
        <v>106</v>
      </c>
      <c r="C24" s="113">
        <v>45.095188087352234</v>
      </c>
      <c r="D24" s="115">
        <v>50241</v>
      </c>
      <c r="E24" s="114">
        <v>52278</v>
      </c>
      <c r="F24" s="114">
        <v>52503</v>
      </c>
      <c r="G24" s="114">
        <v>52617</v>
      </c>
      <c r="H24" s="140">
        <v>51548</v>
      </c>
      <c r="I24" s="115">
        <v>-1307</v>
      </c>
      <c r="J24" s="116">
        <v>-2.5355008923721578</v>
      </c>
      <c r="K24"/>
      <c r="L24"/>
      <c r="M24"/>
      <c r="N24"/>
      <c r="O24"/>
      <c r="P24"/>
    </row>
    <row r="25" spans="1:16" s="110" customFormat="1" ht="14.45" customHeight="1" x14ac:dyDescent="0.2">
      <c r="A25" s="120"/>
      <c r="B25" s="119" t="s">
        <v>107</v>
      </c>
      <c r="C25" s="113">
        <v>54.904811912647766</v>
      </c>
      <c r="D25" s="115">
        <v>61170</v>
      </c>
      <c r="E25" s="114">
        <v>64793</v>
      </c>
      <c r="F25" s="114">
        <v>64302</v>
      </c>
      <c r="G25" s="114">
        <v>65221</v>
      </c>
      <c r="H25" s="140">
        <v>63748</v>
      </c>
      <c r="I25" s="115">
        <v>-2578</v>
      </c>
      <c r="J25" s="116">
        <v>-4.0440484407353958</v>
      </c>
      <c r="K25"/>
      <c r="L25"/>
      <c r="M25"/>
      <c r="N25"/>
      <c r="O25"/>
      <c r="P25"/>
    </row>
    <row r="26" spans="1:16" s="110" customFormat="1" ht="14.45" customHeight="1" x14ac:dyDescent="0.2">
      <c r="A26" s="118" t="s">
        <v>105</v>
      </c>
      <c r="B26" s="121" t="s">
        <v>108</v>
      </c>
      <c r="C26" s="113">
        <v>15.112511331915162</v>
      </c>
      <c r="D26" s="115">
        <v>16837</v>
      </c>
      <c r="E26" s="114">
        <v>18181</v>
      </c>
      <c r="F26" s="114">
        <v>17673</v>
      </c>
      <c r="G26" s="114">
        <v>18389</v>
      </c>
      <c r="H26" s="140">
        <v>16666</v>
      </c>
      <c r="I26" s="115">
        <v>171</v>
      </c>
      <c r="J26" s="116">
        <v>1.0260410416416657</v>
      </c>
      <c r="K26"/>
      <c r="L26"/>
      <c r="M26"/>
      <c r="N26"/>
      <c r="O26"/>
      <c r="P26"/>
    </row>
    <row r="27" spans="1:16" s="110" customFormat="1" ht="14.45" customHeight="1" x14ac:dyDescent="0.2">
      <c r="A27" s="118"/>
      <c r="B27" s="121" t="s">
        <v>109</v>
      </c>
      <c r="C27" s="113">
        <v>39.332740932223928</v>
      </c>
      <c r="D27" s="115">
        <v>43821</v>
      </c>
      <c r="E27" s="114">
        <v>46374</v>
      </c>
      <c r="F27" s="114">
        <v>46309</v>
      </c>
      <c r="G27" s="114">
        <v>46615</v>
      </c>
      <c r="H27" s="140">
        <v>46613</v>
      </c>
      <c r="I27" s="115">
        <v>-2792</v>
      </c>
      <c r="J27" s="116">
        <v>-5.9897453500096542</v>
      </c>
      <c r="K27"/>
      <c r="L27"/>
      <c r="M27"/>
      <c r="N27"/>
      <c r="O27"/>
      <c r="P27"/>
    </row>
    <row r="28" spans="1:16" s="110" customFormat="1" ht="14.45" customHeight="1" x14ac:dyDescent="0.2">
      <c r="A28" s="118"/>
      <c r="B28" s="121" t="s">
        <v>110</v>
      </c>
      <c r="C28" s="113">
        <v>21.074220678389029</v>
      </c>
      <c r="D28" s="115">
        <v>23479</v>
      </c>
      <c r="E28" s="114">
        <v>24265</v>
      </c>
      <c r="F28" s="114">
        <v>24655</v>
      </c>
      <c r="G28" s="114">
        <v>25131</v>
      </c>
      <c r="H28" s="140">
        <v>25255</v>
      </c>
      <c r="I28" s="115">
        <v>-1776</v>
      </c>
      <c r="J28" s="116">
        <v>-7.0322708374579292</v>
      </c>
      <c r="K28"/>
      <c r="L28"/>
      <c r="M28"/>
      <c r="N28"/>
      <c r="O28"/>
      <c r="P28"/>
    </row>
    <row r="29" spans="1:16" s="110" customFormat="1" ht="14.45" customHeight="1" x14ac:dyDescent="0.2">
      <c r="A29" s="118"/>
      <c r="B29" s="121" t="s">
        <v>111</v>
      </c>
      <c r="C29" s="113">
        <v>24.480527057471882</v>
      </c>
      <c r="D29" s="115">
        <v>27274</v>
      </c>
      <c r="E29" s="114">
        <v>28251</v>
      </c>
      <c r="F29" s="114">
        <v>28168</v>
      </c>
      <c r="G29" s="114">
        <v>27703</v>
      </c>
      <c r="H29" s="140">
        <v>26762</v>
      </c>
      <c r="I29" s="115">
        <v>512</v>
      </c>
      <c r="J29" s="116">
        <v>1.9131604513862941</v>
      </c>
      <c r="K29"/>
      <c r="L29"/>
      <c r="M29"/>
      <c r="N29"/>
      <c r="O29"/>
      <c r="P29"/>
    </row>
    <row r="30" spans="1:16" s="110" customFormat="1" ht="14.45" customHeight="1" x14ac:dyDescent="0.2">
      <c r="A30" s="120"/>
      <c r="B30" s="121" t="s">
        <v>112</v>
      </c>
      <c r="C30" s="113">
        <v>2.8973799714570374</v>
      </c>
      <c r="D30" s="115">
        <v>3228</v>
      </c>
      <c r="E30" s="114">
        <v>3347</v>
      </c>
      <c r="F30" s="114">
        <v>3435</v>
      </c>
      <c r="G30" s="114">
        <v>3030</v>
      </c>
      <c r="H30" s="140">
        <v>2960</v>
      </c>
      <c r="I30" s="115">
        <v>268</v>
      </c>
      <c r="J30" s="116">
        <v>9.0540540540540544</v>
      </c>
      <c r="K30"/>
      <c r="L30"/>
      <c r="M30"/>
      <c r="N30"/>
      <c r="O30"/>
      <c r="P30"/>
    </row>
    <row r="31" spans="1:16" s="110" customFormat="1" ht="14.45" customHeight="1" x14ac:dyDescent="0.2">
      <c r="A31" s="120" t="s">
        <v>113</v>
      </c>
      <c r="B31" s="119" t="s">
        <v>116</v>
      </c>
      <c r="C31" s="113">
        <v>95.031908877938449</v>
      </c>
      <c r="D31" s="115">
        <v>105876</v>
      </c>
      <c r="E31" s="114">
        <v>111108</v>
      </c>
      <c r="F31" s="114">
        <v>111080</v>
      </c>
      <c r="G31" s="114">
        <v>112094</v>
      </c>
      <c r="H31" s="140">
        <v>109864</v>
      </c>
      <c r="I31" s="115">
        <v>-3988</v>
      </c>
      <c r="J31" s="116">
        <v>-3.6299424743319011</v>
      </c>
      <c r="K31"/>
      <c r="L31"/>
      <c r="M31"/>
      <c r="N31"/>
      <c r="O31"/>
      <c r="P31"/>
    </row>
    <row r="32" spans="1:16" s="110" customFormat="1" ht="14.45" customHeight="1" x14ac:dyDescent="0.2">
      <c r="A32" s="123"/>
      <c r="B32" s="124" t="s">
        <v>117</v>
      </c>
      <c r="C32" s="125">
        <v>4.8792309556506988</v>
      </c>
      <c r="D32" s="143">
        <v>5436</v>
      </c>
      <c r="E32" s="144">
        <v>5866</v>
      </c>
      <c r="F32" s="144">
        <v>5630</v>
      </c>
      <c r="G32" s="144">
        <v>5646</v>
      </c>
      <c r="H32" s="145">
        <v>5344</v>
      </c>
      <c r="I32" s="143">
        <v>92</v>
      </c>
      <c r="J32" s="146">
        <v>1.721556886227545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4415</v>
      </c>
      <c r="E56" s="114">
        <v>4637</v>
      </c>
      <c r="F56" s="114">
        <v>4626</v>
      </c>
      <c r="G56" s="114">
        <v>4648</v>
      </c>
      <c r="H56" s="140">
        <v>4616</v>
      </c>
      <c r="I56" s="115">
        <v>-201</v>
      </c>
      <c r="J56" s="116">
        <v>-4.3544194107452343</v>
      </c>
      <c r="K56"/>
      <c r="L56"/>
      <c r="M56"/>
      <c r="N56"/>
      <c r="O56"/>
      <c r="P56"/>
    </row>
    <row r="57" spans="1:16" s="110" customFormat="1" ht="14.45" customHeight="1" x14ac:dyDescent="0.2">
      <c r="A57" s="120" t="s">
        <v>105</v>
      </c>
      <c r="B57" s="119" t="s">
        <v>106</v>
      </c>
      <c r="C57" s="113">
        <v>43.488108720271804</v>
      </c>
      <c r="D57" s="115">
        <v>1920</v>
      </c>
      <c r="E57" s="114">
        <v>1973</v>
      </c>
      <c r="F57" s="114">
        <v>1959</v>
      </c>
      <c r="G57" s="114">
        <v>1978</v>
      </c>
      <c r="H57" s="140">
        <v>2009</v>
      </c>
      <c r="I57" s="115">
        <v>-89</v>
      </c>
      <c r="J57" s="116">
        <v>-4.4300647088103533</v>
      </c>
    </row>
    <row r="58" spans="1:16" s="110" customFormat="1" ht="14.45" customHeight="1" x14ac:dyDescent="0.2">
      <c r="A58" s="120"/>
      <c r="B58" s="119" t="s">
        <v>107</v>
      </c>
      <c r="C58" s="113">
        <v>56.511891279728196</v>
      </c>
      <c r="D58" s="115">
        <v>2495</v>
      </c>
      <c r="E58" s="114">
        <v>2664</v>
      </c>
      <c r="F58" s="114">
        <v>2667</v>
      </c>
      <c r="G58" s="114">
        <v>2670</v>
      </c>
      <c r="H58" s="140">
        <v>2607</v>
      </c>
      <c r="I58" s="115">
        <v>-112</v>
      </c>
      <c r="J58" s="116">
        <v>-4.2961258151131565</v>
      </c>
    </row>
    <row r="59" spans="1:16" s="110" customFormat="1" ht="14.45" customHeight="1" x14ac:dyDescent="0.2">
      <c r="A59" s="118" t="s">
        <v>105</v>
      </c>
      <c r="B59" s="121" t="s">
        <v>108</v>
      </c>
      <c r="C59" s="113">
        <v>13.431483578708947</v>
      </c>
      <c r="D59" s="115">
        <v>593</v>
      </c>
      <c r="E59" s="114">
        <v>625</v>
      </c>
      <c r="F59" s="114">
        <v>601</v>
      </c>
      <c r="G59" s="114">
        <v>589</v>
      </c>
      <c r="H59" s="140">
        <v>568</v>
      </c>
      <c r="I59" s="115">
        <v>25</v>
      </c>
      <c r="J59" s="116">
        <v>4.401408450704225</v>
      </c>
    </row>
    <row r="60" spans="1:16" s="110" customFormat="1" ht="14.45" customHeight="1" x14ac:dyDescent="0.2">
      <c r="A60" s="118"/>
      <c r="B60" s="121" t="s">
        <v>109</v>
      </c>
      <c r="C60" s="113">
        <v>38.210645526613817</v>
      </c>
      <c r="D60" s="115">
        <v>1687</v>
      </c>
      <c r="E60" s="114">
        <v>1837</v>
      </c>
      <c r="F60" s="114">
        <v>1827</v>
      </c>
      <c r="G60" s="114">
        <v>1854</v>
      </c>
      <c r="H60" s="140">
        <v>1882</v>
      </c>
      <c r="I60" s="115">
        <v>-195</v>
      </c>
      <c r="J60" s="116">
        <v>-10.361317747077576</v>
      </c>
    </row>
    <row r="61" spans="1:16" s="110" customFormat="1" ht="14.45" customHeight="1" x14ac:dyDescent="0.2">
      <c r="A61" s="118"/>
      <c r="B61" s="121" t="s">
        <v>110</v>
      </c>
      <c r="C61" s="113">
        <v>21.381653454133634</v>
      </c>
      <c r="D61" s="115">
        <v>944</v>
      </c>
      <c r="E61" s="114">
        <v>970</v>
      </c>
      <c r="F61" s="114">
        <v>1013</v>
      </c>
      <c r="G61" s="114">
        <v>1043</v>
      </c>
      <c r="H61" s="140">
        <v>1042</v>
      </c>
      <c r="I61" s="115">
        <v>-98</v>
      </c>
      <c r="J61" s="116">
        <v>-9.4049904030710181</v>
      </c>
    </row>
    <row r="62" spans="1:16" s="110" customFormat="1" ht="14.45" customHeight="1" x14ac:dyDescent="0.2">
      <c r="A62" s="120"/>
      <c r="B62" s="121" t="s">
        <v>111</v>
      </c>
      <c r="C62" s="113">
        <v>26.9762174405436</v>
      </c>
      <c r="D62" s="115">
        <v>1191</v>
      </c>
      <c r="E62" s="114">
        <v>1205</v>
      </c>
      <c r="F62" s="114">
        <v>1185</v>
      </c>
      <c r="G62" s="114">
        <v>1162</v>
      </c>
      <c r="H62" s="140">
        <v>1124</v>
      </c>
      <c r="I62" s="115">
        <v>67</v>
      </c>
      <c r="J62" s="116">
        <v>5.9608540925266906</v>
      </c>
    </row>
    <row r="63" spans="1:16" s="110" customFormat="1" ht="14.45" customHeight="1" x14ac:dyDescent="0.2">
      <c r="A63" s="120"/>
      <c r="B63" s="121" t="s">
        <v>112</v>
      </c>
      <c r="C63" s="113">
        <v>3.5107587768969424</v>
      </c>
      <c r="D63" s="115">
        <v>155</v>
      </c>
      <c r="E63" s="114">
        <v>162</v>
      </c>
      <c r="F63" s="114">
        <v>170</v>
      </c>
      <c r="G63" s="114">
        <v>139</v>
      </c>
      <c r="H63" s="140">
        <v>116</v>
      </c>
      <c r="I63" s="115">
        <v>39</v>
      </c>
      <c r="J63" s="116">
        <v>33.620689655172413</v>
      </c>
    </row>
    <row r="64" spans="1:16" s="110" customFormat="1" ht="14.45" customHeight="1" x14ac:dyDescent="0.2">
      <c r="A64" s="120" t="s">
        <v>113</v>
      </c>
      <c r="B64" s="119" t="s">
        <v>116</v>
      </c>
      <c r="C64" s="113">
        <v>95.243488108720271</v>
      </c>
      <c r="D64" s="115">
        <v>4205</v>
      </c>
      <c r="E64" s="114">
        <v>4402</v>
      </c>
      <c r="F64" s="114">
        <v>4402</v>
      </c>
      <c r="G64" s="114">
        <v>4422</v>
      </c>
      <c r="H64" s="140">
        <v>4378</v>
      </c>
      <c r="I64" s="115">
        <v>-173</v>
      </c>
      <c r="J64" s="116">
        <v>-3.9515760621288258</v>
      </c>
    </row>
    <row r="65" spans="1:10" s="110" customFormat="1" ht="14.45" customHeight="1" x14ac:dyDescent="0.2">
      <c r="A65" s="123"/>
      <c r="B65" s="124" t="s">
        <v>117</v>
      </c>
      <c r="C65" s="125">
        <v>4.7112117780294449</v>
      </c>
      <c r="D65" s="143">
        <v>208</v>
      </c>
      <c r="E65" s="144">
        <v>232</v>
      </c>
      <c r="F65" s="144">
        <v>221</v>
      </c>
      <c r="G65" s="144">
        <v>222</v>
      </c>
      <c r="H65" s="145">
        <v>232</v>
      </c>
      <c r="I65" s="143">
        <v>-24</v>
      </c>
      <c r="J65" s="146">
        <v>-10.344827586206897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4252</v>
      </c>
      <c r="G11" s="114">
        <v>4468</v>
      </c>
      <c r="H11" s="114">
        <v>4443</v>
      </c>
      <c r="I11" s="114">
        <v>4466</v>
      </c>
      <c r="J11" s="140">
        <v>4458</v>
      </c>
      <c r="K11" s="114">
        <v>-206</v>
      </c>
      <c r="L11" s="116">
        <v>-4.62090623598026</v>
      </c>
    </row>
    <row r="12" spans="1:17" s="110" customFormat="1" ht="24" customHeight="1" x14ac:dyDescent="0.2">
      <c r="A12" s="604" t="s">
        <v>185</v>
      </c>
      <c r="B12" s="605"/>
      <c r="C12" s="605"/>
      <c r="D12" s="606"/>
      <c r="E12" s="113">
        <v>42.615239887111947</v>
      </c>
      <c r="F12" s="115">
        <v>1812</v>
      </c>
      <c r="G12" s="114">
        <v>1868</v>
      </c>
      <c r="H12" s="114">
        <v>1836</v>
      </c>
      <c r="I12" s="114">
        <v>1865</v>
      </c>
      <c r="J12" s="140">
        <v>1905</v>
      </c>
      <c r="K12" s="114">
        <v>-93</v>
      </c>
      <c r="L12" s="116">
        <v>-4.8818897637795278</v>
      </c>
    </row>
    <row r="13" spans="1:17" s="110" customFormat="1" ht="15" customHeight="1" x14ac:dyDescent="0.2">
      <c r="A13" s="120"/>
      <c r="B13" s="612" t="s">
        <v>107</v>
      </c>
      <c r="C13" s="612"/>
      <c r="E13" s="113">
        <v>57.384760112888053</v>
      </c>
      <c r="F13" s="115">
        <v>2440</v>
      </c>
      <c r="G13" s="114">
        <v>2600</v>
      </c>
      <c r="H13" s="114">
        <v>2607</v>
      </c>
      <c r="I13" s="114">
        <v>2601</v>
      </c>
      <c r="J13" s="140">
        <v>2553</v>
      </c>
      <c r="K13" s="114">
        <v>-113</v>
      </c>
      <c r="L13" s="116">
        <v>-4.4261652957305131</v>
      </c>
    </row>
    <row r="14" spans="1:17" s="110" customFormat="1" ht="22.5" customHeight="1" x14ac:dyDescent="0.2">
      <c r="A14" s="604" t="s">
        <v>186</v>
      </c>
      <c r="B14" s="605"/>
      <c r="C14" s="605"/>
      <c r="D14" s="606"/>
      <c r="E14" s="113">
        <v>14.275634995296331</v>
      </c>
      <c r="F14" s="115">
        <v>607</v>
      </c>
      <c r="G14" s="114">
        <v>631</v>
      </c>
      <c r="H14" s="114">
        <v>615</v>
      </c>
      <c r="I14" s="114">
        <v>601</v>
      </c>
      <c r="J14" s="140">
        <v>602</v>
      </c>
      <c r="K14" s="114">
        <v>5</v>
      </c>
      <c r="L14" s="116">
        <v>0.83056478405315615</v>
      </c>
    </row>
    <row r="15" spans="1:17" s="110" customFormat="1" ht="15" customHeight="1" x14ac:dyDescent="0.2">
      <c r="A15" s="120"/>
      <c r="B15" s="119"/>
      <c r="C15" s="258" t="s">
        <v>106</v>
      </c>
      <c r="E15" s="113">
        <v>42.66886326194399</v>
      </c>
      <c r="F15" s="115">
        <v>259</v>
      </c>
      <c r="G15" s="114">
        <v>259</v>
      </c>
      <c r="H15" s="114">
        <v>258</v>
      </c>
      <c r="I15" s="114">
        <v>257</v>
      </c>
      <c r="J15" s="140">
        <v>272</v>
      </c>
      <c r="K15" s="114">
        <v>-13</v>
      </c>
      <c r="L15" s="116">
        <v>-4.7794117647058822</v>
      </c>
    </row>
    <row r="16" spans="1:17" s="110" customFormat="1" ht="15" customHeight="1" x14ac:dyDescent="0.2">
      <c r="A16" s="120"/>
      <c r="B16" s="119"/>
      <c r="C16" s="258" t="s">
        <v>107</v>
      </c>
      <c r="E16" s="113">
        <v>57.33113673805601</v>
      </c>
      <c r="F16" s="115">
        <v>348</v>
      </c>
      <c r="G16" s="114">
        <v>372</v>
      </c>
      <c r="H16" s="114">
        <v>357</v>
      </c>
      <c r="I16" s="114">
        <v>344</v>
      </c>
      <c r="J16" s="140">
        <v>330</v>
      </c>
      <c r="K16" s="114">
        <v>18</v>
      </c>
      <c r="L16" s="116">
        <v>5.4545454545454541</v>
      </c>
    </row>
    <row r="17" spans="1:12" s="110" customFormat="1" ht="15" customHeight="1" x14ac:dyDescent="0.2">
      <c r="A17" s="120"/>
      <c r="B17" s="121" t="s">
        <v>109</v>
      </c>
      <c r="C17" s="258"/>
      <c r="E17" s="113">
        <v>38.311382878645347</v>
      </c>
      <c r="F17" s="115">
        <v>1629</v>
      </c>
      <c r="G17" s="114">
        <v>1762</v>
      </c>
      <c r="H17" s="114">
        <v>1766</v>
      </c>
      <c r="I17" s="114">
        <v>1798</v>
      </c>
      <c r="J17" s="140">
        <v>1833</v>
      </c>
      <c r="K17" s="114">
        <v>-204</v>
      </c>
      <c r="L17" s="116">
        <v>-11.129296235679215</v>
      </c>
    </row>
    <row r="18" spans="1:12" s="110" customFormat="1" ht="15" customHeight="1" x14ac:dyDescent="0.2">
      <c r="A18" s="120"/>
      <c r="B18" s="119"/>
      <c r="C18" s="258" t="s">
        <v>106</v>
      </c>
      <c r="E18" s="113">
        <v>39.963167587476981</v>
      </c>
      <c r="F18" s="115">
        <v>651</v>
      </c>
      <c r="G18" s="114">
        <v>685</v>
      </c>
      <c r="H18" s="114">
        <v>667</v>
      </c>
      <c r="I18" s="114">
        <v>678</v>
      </c>
      <c r="J18" s="140">
        <v>711</v>
      </c>
      <c r="K18" s="114">
        <v>-60</v>
      </c>
      <c r="L18" s="116">
        <v>-8.4388185654008439</v>
      </c>
    </row>
    <row r="19" spans="1:12" s="110" customFormat="1" ht="15" customHeight="1" x14ac:dyDescent="0.2">
      <c r="A19" s="120"/>
      <c r="B19" s="119"/>
      <c r="C19" s="258" t="s">
        <v>107</v>
      </c>
      <c r="E19" s="113">
        <v>60.036832412523019</v>
      </c>
      <c r="F19" s="115">
        <v>978</v>
      </c>
      <c r="G19" s="114">
        <v>1077</v>
      </c>
      <c r="H19" s="114">
        <v>1099</v>
      </c>
      <c r="I19" s="114">
        <v>1120</v>
      </c>
      <c r="J19" s="140">
        <v>1122</v>
      </c>
      <c r="K19" s="114">
        <v>-144</v>
      </c>
      <c r="L19" s="116">
        <v>-12.834224598930481</v>
      </c>
    </row>
    <row r="20" spans="1:12" s="110" customFormat="1" ht="15" customHeight="1" x14ac:dyDescent="0.2">
      <c r="A20" s="120"/>
      <c r="B20" s="121" t="s">
        <v>110</v>
      </c>
      <c r="C20" s="258"/>
      <c r="E20" s="113">
        <v>21.683913452492945</v>
      </c>
      <c r="F20" s="115">
        <v>922</v>
      </c>
      <c r="G20" s="114">
        <v>948</v>
      </c>
      <c r="H20" s="114">
        <v>965</v>
      </c>
      <c r="I20" s="114">
        <v>973</v>
      </c>
      <c r="J20" s="140">
        <v>972</v>
      </c>
      <c r="K20" s="114">
        <v>-50</v>
      </c>
      <c r="L20" s="116">
        <v>-5.1440329218106999</v>
      </c>
    </row>
    <row r="21" spans="1:12" s="110" customFormat="1" ht="15" customHeight="1" x14ac:dyDescent="0.2">
      <c r="A21" s="120"/>
      <c r="B21" s="119"/>
      <c r="C21" s="258" t="s">
        <v>106</v>
      </c>
      <c r="E21" s="113">
        <v>38.286334056399134</v>
      </c>
      <c r="F21" s="115">
        <v>353</v>
      </c>
      <c r="G21" s="114">
        <v>355</v>
      </c>
      <c r="H21" s="114">
        <v>358</v>
      </c>
      <c r="I21" s="114">
        <v>376</v>
      </c>
      <c r="J21" s="140">
        <v>382</v>
      </c>
      <c r="K21" s="114">
        <v>-29</v>
      </c>
      <c r="L21" s="116">
        <v>-7.5916230366492146</v>
      </c>
    </row>
    <row r="22" spans="1:12" s="110" customFormat="1" ht="15" customHeight="1" x14ac:dyDescent="0.2">
      <c r="A22" s="120"/>
      <c r="B22" s="119"/>
      <c r="C22" s="258" t="s">
        <v>107</v>
      </c>
      <c r="E22" s="113">
        <v>61.713665943600866</v>
      </c>
      <c r="F22" s="115">
        <v>569</v>
      </c>
      <c r="G22" s="114">
        <v>593</v>
      </c>
      <c r="H22" s="114">
        <v>607</v>
      </c>
      <c r="I22" s="114">
        <v>597</v>
      </c>
      <c r="J22" s="140">
        <v>590</v>
      </c>
      <c r="K22" s="114">
        <v>-21</v>
      </c>
      <c r="L22" s="116">
        <v>-3.5593220338983049</v>
      </c>
    </row>
    <row r="23" spans="1:12" s="110" customFormat="1" ht="15" customHeight="1" x14ac:dyDescent="0.2">
      <c r="A23" s="120"/>
      <c r="B23" s="121" t="s">
        <v>111</v>
      </c>
      <c r="C23" s="258"/>
      <c r="E23" s="113">
        <v>25.729068673565379</v>
      </c>
      <c r="F23" s="115">
        <v>1094</v>
      </c>
      <c r="G23" s="114">
        <v>1127</v>
      </c>
      <c r="H23" s="114">
        <v>1097</v>
      </c>
      <c r="I23" s="114">
        <v>1094</v>
      </c>
      <c r="J23" s="140">
        <v>1051</v>
      </c>
      <c r="K23" s="114">
        <v>43</v>
      </c>
      <c r="L23" s="116">
        <v>4.0913415794481445</v>
      </c>
    </row>
    <row r="24" spans="1:12" s="110" customFormat="1" ht="15" customHeight="1" x14ac:dyDescent="0.2">
      <c r="A24" s="120"/>
      <c r="B24" s="119"/>
      <c r="C24" s="258" t="s">
        <v>106</v>
      </c>
      <c r="E24" s="113">
        <v>50.182815356489947</v>
      </c>
      <c r="F24" s="115">
        <v>549</v>
      </c>
      <c r="G24" s="114">
        <v>569</v>
      </c>
      <c r="H24" s="114">
        <v>553</v>
      </c>
      <c r="I24" s="114">
        <v>554</v>
      </c>
      <c r="J24" s="140">
        <v>540</v>
      </c>
      <c r="K24" s="114">
        <v>9</v>
      </c>
      <c r="L24" s="116">
        <v>1.6666666666666667</v>
      </c>
    </row>
    <row r="25" spans="1:12" s="110" customFormat="1" ht="15" customHeight="1" x14ac:dyDescent="0.2">
      <c r="A25" s="120"/>
      <c r="B25" s="119"/>
      <c r="C25" s="258" t="s">
        <v>107</v>
      </c>
      <c r="E25" s="113">
        <v>49.817184643510053</v>
      </c>
      <c r="F25" s="115">
        <v>545</v>
      </c>
      <c r="G25" s="114">
        <v>558</v>
      </c>
      <c r="H25" s="114">
        <v>544</v>
      </c>
      <c r="I25" s="114">
        <v>540</v>
      </c>
      <c r="J25" s="140">
        <v>511</v>
      </c>
      <c r="K25" s="114">
        <v>34</v>
      </c>
      <c r="L25" s="116">
        <v>6.6536203522504893</v>
      </c>
    </row>
    <row r="26" spans="1:12" s="110" customFormat="1" ht="15" customHeight="1" x14ac:dyDescent="0.2">
      <c r="A26" s="120"/>
      <c r="C26" s="121" t="s">
        <v>187</v>
      </c>
      <c r="D26" s="110" t="s">
        <v>188</v>
      </c>
      <c r="E26" s="113">
        <v>3.2455315145813737</v>
      </c>
      <c r="F26" s="115">
        <v>138</v>
      </c>
      <c r="G26" s="114">
        <v>145</v>
      </c>
      <c r="H26" s="114">
        <v>138</v>
      </c>
      <c r="I26" s="114">
        <v>126</v>
      </c>
      <c r="J26" s="140">
        <v>115</v>
      </c>
      <c r="K26" s="114">
        <v>23</v>
      </c>
      <c r="L26" s="116">
        <v>20</v>
      </c>
    </row>
    <row r="27" spans="1:12" s="110" customFormat="1" ht="15" customHeight="1" x14ac:dyDescent="0.2">
      <c r="A27" s="120"/>
      <c r="B27" s="119"/>
      <c r="D27" s="259" t="s">
        <v>106</v>
      </c>
      <c r="E27" s="113">
        <v>43.478260869565219</v>
      </c>
      <c r="F27" s="115">
        <v>60</v>
      </c>
      <c r="G27" s="114">
        <v>67</v>
      </c>
      <c r="H27" s="114">
        <v>63</v>
      </c>
      <c r="I27" s="114">
        <v>55</v>
      </c>
      <c r="J27" s="140">
        <v>56</v>
      </c>
      <c r="K27" s="114">
        <v>4</v>
      </c>
      <c r="L27" s="116">
        <v>7.1428571428571432</v>
      </c>
    </row>
    <row r="28" spans="1:12" s="110" customFormat="1" ht="15" customHeight="1" x14ac:dyDescent="0.2">
      <c r="A28" s="120"/>
      <c r="B28" s="119"/>
      <c r="D28" s="259" t="s">
        <v>107</v>
      </c>
      <c r="E28" s="113">
        <v>56.521739130434781</v>
      </c>
      <c r="F28" s="115">
        <v>78</v>
      </c>
      <c r="G28" s="114">
        <v>78</v>
      </c>
      <c r="H28" s="114">
        <v>75</v>
      </c>
      <c r="I28" s="114">
        <v>71</v>
      </c>
      <c r="J28" s="140">
        <v>59</v>
      </c>
      <c r="K28" s="114">
        <v>19</v>
      </c>
      <c r="L28" s="116">
        <v>32.203389830508478</v>
      </c>
    </row>
    <row r="29" spans="1:12" s="110" customFormat="1" ht="24" customHeight="1" x14ac:dyDescent="0.2">
      <c r="A29" s="604" t="s">
        <v>189</v>
      </c>
      <c r="B29" s="605"/>
      <c r="C29" s="605"/>
      <c r="D29" s="606"/>
      <c r="E29" s="113">
        <v>95.696142991533392</v>
      </c>
      <c r="F29" s="115">
        <v>4069</v>
      </c>
      <c r="G29" s="114">
        <v>4256</v>
      </c>
      <c r="H29" s="114">
        <v>4247</v>
      </c>
      <c r="I29" s="114">
        <v>4272</v>
      </c>
      <c r="J29" s="140">
        <v>4250</v>
      </c>
      <c r="K29" s="114">
        <v>-181</v>
      </c>
      <c r="L29" s="116">
        <v>-4.2588235294117647</v>
      </c>
    </row>
    <row r="30" spans="1:12" s="110" customFormat="1" ht="15" customHeight="1" x14ac:dyDescent="0.2">
      <c r="A30" s="120"/>
      <c r="B30" s="119"/>
      <c r="C30" s="258" t="s">
        <v>106</v>
      </c>
      <c r="E30" s="113">
        <v>41.681002703366921</v>
      </c>
      <c r="F30" s="115">
        <v>1696</v>
      </c>
      <c r="G30" s="114">
        <v>1731</v>
      </c>
      <c r="H30" s="114">
        <v>1715</v>
      </c>
      <c r="I30" s="114">
        <v>1749</v>
      </c>
      <c r="J30" s="140">
        <v>1777</v>
      </c>
      <c r="K30" s="114">
        <v>-81</v>
      </c>
      <c r="L30" s="116">
        <v>-4.5582442318514351</v>
      </c>
    </row>
    <row r="31" spans="1:12" s="110" customFormat="1" ht="15" customHeight="1" x14ac:dyDescent="0.2">
      <c r="A31" s="120"/>
      <c r="B31" s="119"/>
      <c r="C31" s="258" t="s">
        <v>107</v>
      </c>
      <c r="E31" s="113">
        <v>58.318997296633079</v>
      </c>
      <c r="F31" s="115">
        <v>2373</v>
      </c>
      <c r="G31" s="114">
        <v>2525</v>
      </c>
      <c r="H31" s="114">
        <v>2532</v>
      </c>
      <c r="I31" s="114">
        <v>2523</v>
      </c>
      <c r="J31" s="140">
        <v>2473</v>
      </c>
      <c r="K31" s="114">
        <v>-100</v>
      </c>
      <c r="L31" s="116">
        <v>-4.0436716538617068</v>
      </c>
    </row>
    <row r="32" spans="1:12" s="110" customFormat="1" ht="15" customHeight="1" x14ac:dyDescent="0.2">
      <c r="A32" s="120"/>
      <c r="B32" s="119" t="s">
        <v>117</v>
      </c>
      <c r="C32" s="258"/>
      <c r="E32" s="113">
        <v>4.2568203198494823</v>
      </c>
      <c r="F32" s="114">
        <v>181</v>
      </c>
      <c r="G32" s="114">
        <v>209</v>
      </c>
      <c r="H32" s="114">
        <v>193</v>
      </c>
      <c r="I32" s="114">
        <v>191</v>
      </c>
      <c r="J32" s="140">
        <v>202</v>
      </c>
      <c r="K32" s="114">
        <v>-21</v>
      </c>
      <c r="L32" s="116">
        <v>-10.396039603960396</v>
      </c>
    </row>
    <row r="33" spans="1:12" s="110" customFormat="1" ht="15" customHeight="1" x14ac:dyDescent="0.2">
      <c r="A33" s="120"/>
      <c r="B33" s="119"/>
      <c r="C33" s="258" t="s">
        <v>106</v>
      </c>
      <c r="E33" s="113">
        <v>64.088397790055254</v>
      </c>
      <c r="F33" s="114">
        <v>116</v>
      </c>
      <c r="G33" s="114">
        <v>137</v>
      </c>
      <c r="H33" s="114">
        <v>121</v>
      </c>
      <c r="I33" s="114">
        <v>115</v>
      </c>
      <c r="J33" s="140">
        <v>126</v>
      </c>
      <c r="K33" s="114">
        <v>-10</v>
      </c>
      <c r="L33" s="116">
        <v>-7.9365079365079367</v>
      </c>
    </row>
    <row r="34" spans="1:12" s="110" customFormat="1" ht="15" customHeight="1" x14ac:dyDescent="0.2">
      <c r="A34" s="120"/>
      <c r="B34" s="119"/>
      <c r="C34" s="258" t="s">
        <v>107</v>
      </c>
      <c r="E34" s="113">
        <v>35.911602209944753</v>
      </c>
      <c r="F34" s="114">
        <v>65</v>
      </c>
      <c r="G34" s="114">
        <v>72</v>
      </c>
      <c r="H34" s="114">
        <v>72</v>
      </c>
      <c r="I34" s="114">
        <v>76</v>
      </c>
      <c r="J34" s="140">
        <v>76</v>
      </c>
      <c r="K34" s="114">
        <v>-11</v>
      </c>
      <c r="L34" s="116">
        <v>-14.473684210526315</v>
      </c>
    </row>
    <row r="35" spans="1:12" s="110" customFormat="1" ht="24" customHeight="1" x14ac:dyDescent="0.2">
      <c r="A35" s="604" t="s">
        <v>192</v>
      </c>
      <c r="B35" s="605"/>
      <c r="C35" s="605"/>
      <c r="D35" s="606"/>
      <c r="E35" s="113">
        <v>10.936030103480714</v>
      </c>
      <c r="F35" s="114">
        <v>465</v>
      </c>
      <c r="G35" s="114">
        <v>486</v>
      </c>
      <c r="H35" s="114">
        <v>493</v>
      </c>
      <c r="I35" s="114">
        <v>489</v>
      </c>
      <c r="J35" s="114">
        <v>477</v>
      </c>
      <c r="K35" s="318">
        <v>-12</v>
      </c>
      <c r="L35" s="319">
        <v>-2.5157232704402515</v>
      </c>
    </row>
    <row r="36" spans="1:12" s="110" customFormat="1" ht="15" customHeight="1" x14ac:dyDescent="0.2">
      <c r="A36" s="120"/>
      <c r="B36" s="119"/>
      <c r="C36" s="258" t="s">
        <v>106</v>
      </c>
      <c r="E36" s="113">
        <v>45.806451612903224</v>
      </c>
      <c r="F36" s="114">
        <v>213</v>
      </c>
      <c r="G36" s="114">
        <v>214</v>
      </c>
      <c r="H36" s="114">
        <v>220</v>
      </c>
      <c r="I36" s="114">
        <v>222</v>
      </c>
      <c r="J36" s="114">
        <v>225</v>
      </c>
      <c r="K36" s="318">
        <v>-12</v>
      </c>
      <c r="L36" s="116">
        <v>-5.333333333333333</v>
      </c>
    </row>
    <row r="37" spans="1:12" s="110" customFormat="1" ht="15" customHeight="1" x14ac:dyDescent="0.2">
      <c r="A37" s="120"/>
      <c r="B37" s="119"/>
      <c r="C37" s="258" t="s">
        <v>107</v>
      </c>
      <c r="E37" s="113">
        <v>54.193548387096776</v>
      </c>
      <c r="F37" s="114">
        <v>252</v>
      </c>
      <c r="G37" s="114">
        <v>272</v>
      </c>
      <c r="H37" s="114">
        <v>273</v>
      </c>
      <c r="I37" s="114">
        <v>267</v>
      </c>
      <c r="J37" s="140">
        <v>252</v>
      </c>
      <c r="K37" s="114">
        <v>0</v>
      </c>
      <c r="L37" s="116">
        <v>0</v>
      </c>
    </row>
    <row r="38" spans="1:12" s="110" customFormat="1" ht="15" customHeight="1" x14ac:dyDescent="0.2">
      <c r="A38" s="120"/>
      <c r="B38" s="119" t="s">
        <v>328</v>
      </c>
      <c r="C38" s="258"/>
      <c r="E38" s="113">
        <v>65.098777046095961</v>
      </c>
      <c r="F38" s="114">
        <v>2768</v>
      </c>
      <c r="G38" s="114">
        <v>2881</v>
      </c>
      <c r="H38" s="114">
        <v>2881</v>
      </c>
      <c r="I38" s="114">
        <v>2908</v>
      </c>
      <c r="J38" s="140">
        <v>2869</v>
      </c>
      <c r="K38" s="114">
        <v>-101</v>
      </c>
      <c r="L38" s="116">
        <v>-3.520390379923318</v>
      </c>
    </row>
    <row r="39" spans="1:12" s="110" customFormat="1" ht="15" customHeight="1" x14ac:dyDescent="0.2">
      <c r="A39" s="120"/>
      <c r="B39" s="119"/>
      <c r="C39" s="258" t="s">
        <v>106</v>
      </c>
      <c r="E39" s="113">
        <v>40.065028901734102</v>
      </c>
      <c r="F39" s="115">
        <v>1109</v>
      </c>
      <c r="G39" s="114">
        <v>1138</v>
      </c>
      <c r="H39" s="114">
        <v>1123</v>
      </c>
      <c r="I39" s="114">
        <v>1138</v>
      </c>
      <c r="J39" s="140">
        <v>1136</v>
      </c>
      <c r="K39" s="114">
        <v>-27</v>
      </c>
      <c r="L39" s="116">
        <v>-2.3767605633802815</v>
      </c>
    </row>
    <row r="40" spans="1:12" s="110" customFormat="1" ht="15" customHeight="1" x14ac:dyDescent="0.2">
      <c r="A40" s="120"/>
      <c r="B40" s="119"/>
      <c r="C40" s="258" t="s">
        <v>107</v>
      </c>
      <c r="E40" s="113">
        <v>59.934971098265898</v>
      </c>
      <c r="F40" s="115">
        <v>1659</v>
      </c>
      <c r="G40" s="114">
        <v>1743</v>
      </c>
      <c r="H40" s="114">
        <v>1758</v>
      </c>
      <c r="I40" s="114">
        <v>1770</v>
      </c>
      <c r="J40" s="140">
        <v>1733</v>
      </c>
      <c r="K40" s="114">
        <v>-74</v>
      </c>
      <c r="L40" s="116">
        <v>-4.2700519330640505</v>
      </c>
    </row>
    <row r="41" spans="1:12" s="110" customFormat="1" ht="15" customHeight="1" x14ac:dyDescent="0.2">
      <c r="A41" s="120"/>
      <c r="B41" s="320" t="s">
        <v>517</v>
      </c>
      <c r="C41" s="258"/>
      <c r="E41" s="113">
        <v>11.47695202257761</v>
      </c>
      <c r="F41" s="115">
        <v>488</v>
      </c>
      <c r="G41" s="114">
        <v>507</v>
      </c>
      <c r="H41" s="114">
        <v>499</v>
      </c>
      <c r="I41" s="114">
        <v>495</v>
      </c>
      <c r="J41" s="140">
        <v>506</v>
      </c>
      <c r="K41" s="114">
        <v>-18</v>
      </c>
      <c r="L41" s="116">
        <v>-3.5573122529644268</v>
      </c>
    </row>
    <row r="42" spans="1:12" s="110" customFormat="1" ht="15" customHeight="1" x14ac:dyDescent="0.2">
      <c r="A42" s="120"/>
      <c r="B42" s="119"/>
      <c r="C42" s="268" t="s">
        <v>106</v>
      </c>
      <c r="D42" s="182"/>
      <c r="E42" s="113">
        <v>47.33606557377049</v>
      </c>
      <c r="F42" s="115">
        <v>231</v>
      </c>
      <c r="G42" s="114">
        <v>238</v>
      </c>
      <c r="H42" s="114">
        <v>232</v>
      </c>
      <c r="I42" s="114">
        <v>234</v>
      </c>
      <c r="J42" s="140">
        <v>244</v>
      </c>
      <c r="K42" s="114">
        <v>-13</v>
      </c>
      <c r="L42" s="116">
        <v>-5.3278688524590168</v>
      </c>
    </row>
    <row r="43" spans="1:12" s="110" customFormat="1" ht="15" customHeight="1" x14ac:dyDescent="0.2">
      <c r="A43" s="120"/>
      <c r="B43" s="119"/>
      <c r="C43" s="268" t="s">
        <v>107</v>
      </c>
      <c r="D43" s="182"/>
      <c r="E43" s="113">
        <v>52.66393442622951</v>
      </c>
      <c r="F43" s="115">
        <v>257</v>
      </c>
      <c r="G43" s="114">
        <v>269</v>
      </c>
      <c r="H43" s="114">
        <v>267</v>
      </c>
      <c r="I43" s="114">
        <v>261</v>
      </c>
      <c r="J43" s="140">
        <v>262</v>
      </c>
      <c r="K43" s="114">
        <v>-5</v>
      </c>
      <c r="L43" s="116">
        <v>-1.9083969465648856</v>
      </c>
    </row>
    <row r="44" spans="1:12" s="110" customFormat="1" ht="15" customHeight="1" x14ac:dyDescent="0.2">
      <c r="A44" s="120"/>
      <c r="B44" s="119" t="s">
        <v>205</v>
      </c>
      <c r="C44" s="268"/>
      <c r="D44" s="182"/>
      <c r="E44" s="113">
        <v>12.48824082784572</v>
      </c>
      <c r="F44" s="115">
        <v>531</v>
      </c>
      <c r="G44" s="114">
        <v>594</v>
      </c>
      <c r="H44" s="114">
        <v>570</v>
      </c>
      <c r="I44" s="114">
        <v>574</v>
      </c>
      <c r="J44" s="140">
        <v>606</v>
      </c>
      <c r="K44" s="114">
        <v>-75</v>
      </c>
      <c r="L44" s="116">
        <v>-12.376237623762377</v>
      </c>
    </row>
    <row r="45" spans="1:12" s="110" customFormat="1" ht="15" customHeight="1" x14ac:dyDescent="0.2">
      <c r="A45" s="120"/>
      <c r="B45" s="119"/>
      <c r="C45" s="268" t="s">
        <v>106</v>
      </c>
      <c r="D45" s="182"/>
      <c r="E45" s="113">
        <v>48.775894538606401</v>
      </c>
      <c r="F45" s="115">
        <v>259</v>
      </c>
      <c r="G45" s="114">
        <v>278</v>
      </c>
      <c r="H45" s="114">
        <v>261</v>
      </c>
      <c r="I45" s="114">
        <v>271</v>
      </c>
      <c r="J45" s="140">
        <v>300</v>
      </c>
      <c r="K45" s="114">
        <v>-41</v>
      </c>
      <c r="L45" s="116">
        <v>-13.666666666666666</v>
      </c>
    </row>
    <row r="46" spans="1:12" s="110" customFormat="1" ht="15" customHeight="1" x14ac:dyDescent="0.2">
      <c r="A46" s="123"/>
      <c r="B46" s="124"/>
      <c r="C46" s="260" t="s">
        <v>107</v>
      </c>
      <c r="D46" s="261"/>
      <c r="E46" s="125">
        <v>51.224105461393599</v>
      </c>
      <c r="F46" s="143">
        <v>272</v>
      </c>
      <c r="G46" s="144">
        <v>316</v>
      </c>
      <c r="H46" s="144">
        <v>309</v>
      </c>
      <c r="I46" s="144">
        <v>303</v>
      </c>
      <c r="J46" s="145">
        <v>306</v>
      </c>
      <c r="K46" s="144">
        <v>-34</v>
      </c>
      <c r="L46" s="146">
        <v>-11.111111111111111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4252</v>
      </c>
      <c r="E11" s="114">
        <v>4468</v>
      </c>
      <c r="F11" s="114">
        <v>4443</v>
      </c>
      <c r="G11" s="114">
        <v>4466</v>
      </c>
      <c r="H11" s="140">
        <v>4458</v>
      </c>
      <c r="I11" s="115">
        <v>-206</v>
      </c>
      <c r="J11" s="116">
        <v>-4.62090623598026</v>
      </c>
    </row>
    <row r="12" spans="1:15" s="110" customFormat="1" ht="24.95" customHeight="1" x14ac:dyDescent="0.2">
      <c r="A12" s="193" t="s">
        <v>132</v>
      </c>
      <c r="B12" s="194" t="s">
        <v>133</v>
      </c>
      <c r="C12" s="113">
        <v>0.54092191909689558</v>
      </c>
      <c r="D12" s="115">
        <v>23</v>
      </c>
      <c r="E12" s="114">
        <v>21</v>
      </c>
      <c r="F12" s="114">
        <v>28</v>
      </c>
      <c r="G12" s="114">
        <v>28</v>
      </c>
      <c r="H12" s="140">
        <v>25</v>
      </c>
      <c r="I12" s="115">
        <v>-2</v>
      </c>
      <c r="J12" s="116">
        <v>-8</v>
      </c>
    </row>
    <row r="13" spans="1:15" s="110" customFormat="1" ht="24.95" customHeight="1" x14ac:dyDescent="0.2">
      <c r="A13" s="193" t="s">
        <v>134</v>
      </c>
      <c r="B13" s="199" t="s">
        <v>214</v>
      </c>
      <c r="C13" s="113">
        <v>0.42333019755409218</v>
      </c>
      <c r="D13" s="115">
        <v>18</v>
      </c>
      <c r="E13" s="114">
        <v>20</v>
      </c>
      <c r="F13" s="114">
        <v>20</v>
      </c>
      <c r="G13" s="114">
        <v>20</v>
      </c>
      <c r="H13" s="140">
        <v>17</v>
      </c>
      <c r="I13" s="115">
        <v>1</v>
      </c>
      <c r="J13" s="116">
        <v>5.882352941176471</v>
      </c>
    </row>
    <row r="14" spans="1:15" s="287" customFormat="1" ht="24.95" customHeight="1" x14ac:dyDescent="0.2">
      <c r="A14" s="193" t="s">
        <v>215</v>
      </c>
      <c r="B14" s="199" t="s">
        <v>137</v>
      </c>
      <c r="C14" s="113">
        <v>3.8805268109125119</v>
      </c>
      <c r="D14" s="115">
        <v>165</v>
      </c>
      <c r="E14" s="114">
        <v>164</v>
      </c>
      <c r="F14" s="114">
        <v>168</v>
      </c>
      <c r="G14" s="114">
        <v>174</v>
      </c>
      <c r="H14" s="140">
        <v>170</v>
      </c>
      <c r="I14" s="115">
        <v>-5</v>
      </c>
      <c r="J14" s="116">
        <v>-2.9411764705882355</v>
      </c>
      <c r="K14" s="110"/>
      <c r="L14" s="110"/>
      <c r="M14" s="110"/>
      <c r="N14" s="110"/>
      <c r="O14" s="110"/>
    </row>
    <row r="15" spans="1:15" s="110" customFormat="1" ht="24.95" customHeight="1" x14ac:dyDescent="0.2">
      <c r="A15" s="193" t="s">
        <v>216</v>
      </c>
      <c r="B15" s="199" t="s">
        <v>217</v>
      </c>
      <c r="C15" s="113">
        <v>1.175917215428034</v>
      </c>
      <c r="D15" s="115">
        <v>50</v>
      </c>
      <c r="E15" s="114">
        <v>51</v>
      </c>
      <c r="F15" s="114">
        <v>48</v>
      </c>
      <c r="G15" s="114">
        <v>50</v>
      </c>
      <c r="H15" s="140">
        <v>48</v>
      </c>
      <c r="I15" s="115">
        <v>2</v>
      </c>
      <c r="J15" s="116">
        <v>4.166666666666667</v>
      </c>
    </row>
    <row r="16" spans="1:15" s="287" customFormat="1" ht="24.95" customHeight="1" x14ac:dyDescent="0.2">
      <c r="A16" s="193" t="s">
        <v>218</v>
      </c>
      <c r="B16" s="199" t="s">
        <v>141</v>
      </c>
      <c r="C16" s="113">
        <v>2.2577610536218251</v>
      </c>
      <c r="D16" s="115">
        <v>96</v>
      </c>
      <c r="E16" s="114">
        <v>95</v>
      </c>
      <c r="F16" s="114">
        <v>99</v>
      </c>
      <c r="G16" s="114">
        <v>104</v>
      </c>
      <c r="H16" s="140">
        <v>107</v>
      </c>
      <c r="I16" s="115">
        <v>-11</v>
      </c>
      <c r="J16" s="116">
        <v>-10.280373831775702</v>
      </c>
      <c r="K16" s="110"/>
      <c r="L16" s="110"/>
      <c r="M16" s="110"/>
      <c r="N16" s="110"/>
      <c r="O16" s="110"/>
    </row>
    <row r="17" spans="1:15" s="110" customFormat="1" ht="24.95" customHeight="1" x14ac:dyDescent="0.2">
      <c r="A17" s="193" t="s">
        <v>142</v>
      </c>
      <c r="B17" s="199" t="s">
        <v>220</v>
      </c>
      <c r="C17" s="113">
        <v>0.44684854186265288</v>
      </c>
      <c r="D17" s="115">
        <v>19</v>
      </c>
      <c r="E17" s="114">
        <v>18</v>
      </c>
      <c r="F17" s="114">
        <v>21</v>
      </c>
      <c r="G17" s="114">
        <v>20</v>
      </c>
      <c r="H17" s="140">
        <v>15</v>
      </c>
      <c r="I17" s="115">
        <v>4</v>
      </c>
      <c r="J17" s="116">
        <v>26.666666666666668</v>
      </c>
    </row>
    <row r="18" spans="1:15" s="287" customFormat="1" ht="24.95" customHeight="1" x14ac:dyDescent="0.2">
      <c r="A18" s="201" t="s">
        <v>144</v>
      </c>
      <c r="B18" s="202" t="s">
        <v>145</v>
      </c>
      <c r="C18" s="113">
        <v>4.9388523047977424</v>
      </c>
      <c r="D18" s="115">
        <v>210</v>
      </c>
      <c r="E18" s="114">
        <v>204</v>
      </c>
      <c r="F18" s="114">
        <v>212</v>
      </c>
      <c r="G18" s="114">
        <v>219</v>
      </c>
      <c r="H18" s="140">
        <v>219</v>
      </c>
      <c r="I18" s="115">
        <v>-9</v>
      </c>
      <c r="J18" s="116">
        <v>-4.1095890410958908</v>
      </c>
      <c r="K18" s="110"/>
      <c r="L18" s="110"/>
      <c r="M18" s="110"/>
      <c r="N18" s="110"/>
      <c r="O18" s="110"/>
    </row>
    <row r="19" spans="1:15" s="110" customFormat="1" ht="24.95" customHeight="1" x14ac:dyDescent="0.2">
      <c r="A19" s="193" t="s">
        <v>146</v>
      </c>
      <c r="B19" s="199" t="s">
        <v>147</v>
      </c>
      <c r="C19" s="113">
        <v>17.497648165569142</v>
      </c>
      <c r="D19" s="115">
        <v>744</v>
      </c>
      <c r="E19" s="114">
        <v>815</v>
      </c>
      <c r="F19" s="114">
        <v>773</v>
      </c>
      <c r="G19" s="114">
        <v>770</v>
      </c>
      <c r="H19" s="140">
        <v>762</v>
      </c>
      <c r="I19" s="115">
        <v>-18</v>
      </c>
      <c r="J19" s="116">
        <v>-2.3622047244094486</v>
      </c>
    </row>
    <row r="20" spans="1:15" s="287" customFormat="1" ht="24.95" customHeight="1" x14ac:dyDescent="0.2">
      <c r="A20" s="193" t="s">
        <v>148</v>
      </c>
      <c r="B20" s="199" t="s">
        <v>149</v>
      </c>
      <c r="C20" s="113">
        <v>7.2436500470366889</v>
      </c>
      <c r="D20" s="115">
        <v>308</v>
      </c>
      <c r="E20" s="114">
        <v>350</v>
      </c>
      <c r="F20" s="114">
        <v>347</v>
      </c>
      <c r="G20" s="114">
        <v>351</v>
      </c>
      <c r="H20" s="140">
        <v>362</v>
      </c>
      <c r="I20" s="115">
        <v>-54</v>
      </c>
      <c r="J20" s="116">
        <v>-14.917127071823204</v>
      </c>
      <c r="K20" s="110"/>
      <c r="L20" s="110"/>
      <c r="M20" s="110"/>
      <c r="N20" s="110"/>
      <c r="O20" s="110"/>
    </row>
    <row r="21" spans="1:15" s="110" customFormat="1" ht="24.95" customHeight="1" x14ac:dyDescent="0.2">
      <c r="A21" s="201" t="s">
        <v>150</v>
      </c>
      <c r="B21" s="202" t="s">
        <v>151</v>
      </c>
      <c r="C21" s="113">
        <v>13.8758231420508</v>
      </c>
      <c r="D21" s="115">
        <v>590</v>
      </c>
      <c r="E21" s="114">
        <v>656</v>
      </c>
      <c r="F21" s="114">
        <v>660</v>
      </c>
      <c r="G21" s="114">
        <v>668</v>
      </c>
      <c r="H21" s="140">
        <v>648</v>
      </c>
      <c r="I21" s="115">
        <v>-58</v>
      </c>
      <c r="J21" s="116">
        <v>-8.9506172839506171</v>
      </c>
    </row>
    <row r="22" spans="1:15" s="110" customFormat="1" ht="24.95" customHeight="1" x14ac:dyDescent="0.2">
      <c r="A22" s="201" t="s">
        <v>152</v>
      </c>
      <c r="B22" s="199" t="s">
        <v>153</v>
      </c>
      <c r="C22" s="113">
        <v>1.7403574788334901</v>
      </c>
      <c r="D22" s="115">
        <v>74</v>
      </c>
      <c r="E22" s="114">
        <v>74</v>
      </c>
      <c r="F22" s="114">
        <v>68</v>
      </c>
      <c r="G22" s="114">
        <v>62</v>
      </c>
      <c r="H22" s="140">
        <v>86</v>
      </c>
      <c r="I22" s="115">
        <v>-12</v>
      </c>
      <c r="J22" s="116">
        <v>-13.953488372093023</v>
      </c>
    </row>
    <row r="23" spans="1:15" s="110" customFormat="1" ht="24.95" customHeight="1" x14ac:dyDescent="0.2">
      <c r="A23" s="193" t="s">
        <v>154</v>
      </c>
      <c r="B23" s="199" t="s">
        <v>155</v>
      </c>
      <c r="C23" s="113">
        <v>1.5757290686735654</v>
      </c>
      <c r="D23" s="115">
        <v>67</v>
      </c>
      <c r="E23" s="114">
        <v>62</v>
      </c>
      <c r="F23" s="114">
        <v>60</v>
      </c>
      <c r="G23" s="114">
        <v>58</v>
      </c>
      <c r="H23" s="140">
        <v>58</v>
      </c>
      <c r="I23" s="115">
        <v>9</v>
      </c>
      <c r="J23" s="116">
        <v>15.517241379310345</v>
      </c>
    </row>
    <row r="24" spans="1:15" s="110" customFormat="1" ht="24.95" customHeight="1" x14ac:dyDescent="0.2">
      <c r="A24" s="193" t="s">
        <v>156</v>
      </c>
      <c r="B24" s="199" t="s">
        <v>221</v>
      </c>
      <c r="C24" s="113">
        <v>11.053621825023518</v>
      </c>
      <c r="D24" s="115">
        <v>470</v>
      </c>
      <c r="E24" s="114">
        <v>462</v>
      </c>
      <c r="F24" s="114">
        <v>459</v>
      </c>
      <c r="G24" s="114">
        <v>460</v>
      </c>
      <c r="H24" s="140">
        <v>446</v>
      </c>
      <c r="I24" s="115">
        <v>24</v>
      </c>
      <c r="J24" s="116">
        <v>5.3811659192825116</v>
      </c>
    </row>
    <row r="25" spans="1:15" s="110" customFormat="1" ht="24.95" customHeight="1" x14ac:dyDescent="0.2">
      <c r="A25" s="193" t="s">
        <v>222</v>
      </c>
      <c r="B25" s="204" t="s">
        <v>159</v>
      </c>
      <c r="C25" s="113">
        <v>8.7723424270931325</v>
      </c>
      <c r="D25" s="115">
        <v>373</v>
      </c>
      <c r="E25" s="114">
        <v>388</v>
      </c>
      <c r="F25" s="114">
        <v>371</v>
      </c>
      <c r="G25" s="114">
        <v>373</v>
      </c>
      <c r="H25" s="140">
        <v>397</v>
      </c>
      <c r="I25" s="115">
        <v>-24</v>
      </c>
      <c r="J25" s="116">
        <v>-6.0453400503778338</v>
      </c>
    </row>
    <row r="26" spans="1:15" s="110" customFormat="1" ht="24.95" customHeight="1" x14ac:dyDescent="0.2">
      <c r="A26" s="201">
        <v>782.78300000000002</v>
      </c>
      <c r="B26" s="203" t="s">
        <v>160</v>
      </c>
      <c r="C26" s="113">
        <v>1.0818438381937912</v>
      </c>
      <c r="D26" s="115">
        <v>46</v>
      </c>
      <c r="E26" s="114">
        <v>41</v>
      </c>
      <c r="F26" s="114">
        <v>48</v>
      </c>
      <c r="G26" s="114">
        <v>46</v>
      </c>
      <c r="H26" s="140">
        <v>44</v>
      </c>
      <c r="I26" s="115">
        <v>2</v>
      </c>
      <c r="J26" s="116">
        <v>4.5454545454545459</v>
      </c>
    </row>
    <row r="27" spans="1:15" s="110" customFormat="1" ht="24.95" customHeight="1" x14ac:dyDescent="0.2">
      <c r="A27" s="193" t="s">
        <v>161</v>
      </c>
      <c r="B27" s="199" t="s">
        <v>162</v>
      </c>
      <c r="C27" s="113">
        <v>0.82314205079962366</v>
      </c>
      <c r="D27" s="115">
        <v>35</v>
      </c>
      <c r="E27" s="114">
        <v>32</v>
      </c>
      <c r="F27" s="114">
        <v>30</v>
      </c>
      <c r="G27" s="114">
        <v>32</v>
      </c>
      <c r="H27" s="140">
        <v>33</v>
      </c>
      <c r="I27" s="115">
        <v>2</v>
      </c>
      <c r="J27" s="116">
        <v>6.0606060606060606</v>
      </c>
    </row>
    <row r="28" spans="1:15" s="110" customFormat="1" ht="24.95" customHeight="1" x14ac:dyDescent="0.2">
      <c r="A28" s="193" t="s">
        <v>163</v>
      </c>
      <c r="B28" s="199" t="s">
        <v>164</v>
      </c>
      <c r="C28" s="113">
        <v>2.7281279397930387</v>
      </c>
      <c r="D28" s="115">
        <v>116</v>
      </c>
      <c r="E28" s="114">
        <v>120</v>
      </c>
      <c r="F28" s="114">
        <v>123</v>
      </c>
      <c r="G28" s="114">
        <v>123</v>
      </c>
      <c r="H28" s="140">
        <v>118</v>
      </c>
      <c r="I28" s="115">
        <v>-2</v>
      </c>
      <c r="J28" s="116">
        <v>-1.6949152542372881</v>
      </c>
    </row>
    <row r="29" spans="1:15" s="110" customFormat="1" ht="24.95" customHeight="1" x14ac:dyDescent="0.2">
      <c r="A29" s="193">
        <v>86</v>
      </c>
      <c r="B29" s="199" t="s">
        <v>165</v>
      </c>
      <c r="C29" s="113">
        <v>8.2079021636876757</v>
      </c>
      <c r="D29" s="115">
        <v>349</v>
      </c>
      <c r="E29" s="114">
        <v>347</v>
      </c>
      <c r="F29" s="114">
        <v>353</v>
      </c>
      <c r="G29" s="114">
        <v>351</v>
      </c>
      <c r="H29" s="140">
        <v>344</v>
      </c>
      <c r="I29" s="115">
        <v>5</v>
      </c>
      <c r="J29" s="116">
        <v>1.4534883720930232</v>
      </c>
    </row>
    <row r="30" spans="1:15" s="110" customFormat="1" ht="24.95" customHeight="1" x14ac:dyDescent="0.2">
      <c r="A30" s="193">
        <v>87.88</v>
      </c>
      <c r="B30" s="204" t="s">
        <v>166</v>
      </c>
      <c r="C30" s="113">
        <v>6.0677328316086552</v>
      </c>
      <c r="D30" s="115">
        <v>258</v>
      </c>
      <c r="E30" s="114">
        <v>270</v>
      </c>
      <c r="F30" s="114">
        <v>290</v>
      </c>
      <c r="G30" s="114">
        <v>284</v>
      </c>
      <c r="H30" s="140">
        <v>294</v>
      </c>
      <c r="I30" s="115">
        <v>-36</v>
      </c>
      <c r="J30" s="116">
        <v>-12.244897959183673</v>
      </c>
    </row>
    <row r="31" spans="1:15" s="110" customFormat="1" ht="24.95" customHeight="1" x14ac:dyDescent="0.2">
      <c r="A31" s="193" t="s">
        <v>167</v>
      </c>
      <c r="B31" s="199" t="s">
        <v>168</v>
      </c>
      <c r="C31" s="113">
        <v>9.5484477892756345</v>
      </c>
      <c r="D31" s="115">
        <v>406</v>
      </c>
      <c r="E31" s="114">
        <v>442</v>
      </c>
      <c r="F31" s="114">
        <v>433</v>
      </c>
      <c r="G31" s="114">
        <v>447</v>
      </c>
      <c r="H31" s="140">
        <v>435</v>
      </c>
      <c r="I31" s="115">
        <v>-29</v>
      </c>
      <c r="J31" s="116">
        <v>-6.666666666666667</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0.54092191909689558</v>
      </c>
      <c r="D34" s="115">
        <v>23</v>
      </c>
      <c r="E34" s="114">
        <v>21</v>
      </c>
      <c r="F34" s="114">
        <v>28</v>
      </c>
      <c r="G34" s="114">
        <v>28</v>
      </c>
      <c r="H34" s="140">
        <v>25</v>
      </c>
      <c r="I34" s="115">
        <v>-2</v>
      </c>
      <c r="J34" s="116">
        <v>-8</v>
      </c>
    </row>
    <row r="35" spans="1:10" s="110" customFormat="1" ht="24.95" customHeight="1" x14ac:dyDescent="0.2">
      <c r="A35" s="292" t="s">
        <v>171</v>
      </c>
      <c r="B35" s="293" t="s">
        <v>172</v>
      </c>
      <c r="C35" s="113">
        <v>9.2427093132643456</v>
      </c>
      <c r="D35" s="115">
        <v>393</v>
      </c>
      <c r="E35" s="114">
        <v>388</v>
      </c>
      <c r="F35" s="114">
        <v>400</v>
      </c>
      <c r="G35" s="114">
        <v>413</v>
      </c>
      <c r="H35" s="140">
        <v>406</v>
      </c>
      <c r="I35" s="115">
        <v>-13</v>
      </c>
      <c r="J35" s="116">
        <v>-3.2019704433497536</v>
      </c>
    </row>
    <row r="36" spans="1:10" s="110" customFormat="1" ht="24.95" customHeight="1" x14ac:dyDescent="0.2">
      <c r="A36" s="294" t="s">
        <v>173</v>
      </c>
      <c r="B36" s="295" t="s">
        <v>174</v>
      </c>
      <c r="C36" s="125">
        <v>90.216368767638755</v>
      </c>
      <c r="D36" s="143">
        <v>3836</v>
      </c>
      <c r="E36" s="144">
        <v>4059</v>
      </c>
      <c r="F36" s="144">
        <v>4015</v>
      </c>
      <c r="G36" s="144">
        <v>4025</v>
      </c>
      <c r="H36" s="145">
        <v>4027</v>
      </c>
      <c r="I36" s="143">
        <v>-191</v>
      </c>
      <c r="J36" s="146">
        <v>-4.7429848522473304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4252</v>
      </c>
      <c r="F11" s="264">
        <v>4468</v>
      </c>
      <c r="G11" s="264">
        <v>4443</v>
      </c>
      <c r="H11" s="264">
        <v>4466</v>
      </c>
      <c r="I11" s="265">
        <v>4458</v>
      </c>
      <c r="J11" s="263">
        <v>-206</v>
      </c>
      <c r="K11" s="266">
        <v>-4.62090623598026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34.736594543744118</v>
      </c>
      <c r="E13" s="115">
        <v>1477</v>
      </c>
      <c r="F13" s="114">
        <v>1575</v>
      </c>
      <c r="G13" s="114">
        <v>1606</v>
      </c>
      <c r="H13" s="114">
        <v>1610</v>
      </c>
      <c r="I13" s="140">
        <v>1624</v>
      </c>
      <c r="J13" s="115">
        <v>-147</v>
      </c>
      <c r="K13" s="116">
        <v>-9.0517241379310338</v>
      </c>
    </row>
    <row r="14" spans="1:15" ht="15.95" customHeight="1" x14ac:dyDescent="0.2">
      <c r="A14" s="306" t="s">
        <v>230</v>
      </c>
      <c r="B14" s="307"/>
      <c r="C14" s="308"/>
      <c r="D14" s="113">
        <v>51.081843838193791</v>
      </c>
      <c r="E14" s="115">
        <v>2172</v>
      </c>
      <c r="F14" s="114">
        <v>2288</v>
      </c>
      <c r="G14" s="114">
        <v>2247</v>
      </c>
      <c r="H14" s="114">
        <v>2263</v>
      </c>
      <c r="I14" s="140">
        <v>2239</v>
      </c>
      <c r="J14" s="115">
        <v>-67</v>
      </c>
      <c r="K14" s="116">
        <v>-2.9924073246985263</v>
      </c>
    </row>
    <row r="15" spans="1:15" ht="15.95" customHeight="1" x14ac:dyDescent="0.2">
      <c r="A15" s="306" t="s">
        <v>231</v>
      </c>
      <c r="B15" s="307"/>
      <c r="C15" s="308"/>
      <c r="D15" s="113">
        <v>7.5964252116650988</v>
      </c>
      <c r="E15" s="115">
        <v>323</v>
      </c>
      <c r="F15" s="114">
        <v>313</v>
      </c>
      <c r="G15" s="114">
        <v>323</v>
      </c>
      <c r="H15" s="114">
        <v>322</v>
      </c>
      <c r="I15" s="140">
        <v>311</v>
      </c>
      <c r="J15" s="115">
        <v>12</v>
      </c>
      <c r="K15" s="116">
        <v>3.8585209003215435</v>
      </c>
    </row>
    <row r="16" spans="1:15" ht="15.95" customHeight="1" x14ac:dyDescent="0.2">
      <c r="A16" s="306" t="s">
        <v>232</v>
      </c>
      <c r="B16" s="307"/>
      <c r="C16" s="308"/>
      <c r="D16" s="113">
        <v>4.5155221072436502</v>
      </c>
      <c r="E16" s="115">
        <v>192</v>
      </c>
      <c r="F16" s="114">
        <v>195</v>
      </c>
      <c r="G16" s="114">
        <v>180</v>
      </c>
      <c r="H16" s="114">
        <v>179</v>
      </c>
      <c r="I16" s="140">
        <v>206</v>
      </c>
      <c r="J16" s="115">
        <v>-14</v>
      </c>
      <c r="K16" s="116">
        <v>-6.7961165048543686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0.72906867356538096</v>
      </c>
      <c r="E18" s="115">
        <v>31</v>
      </c>
      <c r="F18" s="114">
        <v>28</v>
      </c>
      <c r="G18" s="114">
        <v>29</v>
      </c>
      <c r="H18" s="114">
        <v>31</v>
      </c>
      <c r="I18" s="140">
        <v>28</v>
      </c>
      <c r="J18" s="115">
        <v>3</v>
      </c>
      <c r="K18" s="116">
        <v>10.714285714285714</v>
      </c>
    </row>
    <row r="19" spans="1:11" ht="14.1" customHeight="1" x14ac:dyDescent="0.2">
      <c r="A19" s="306" t="s">
        <v>235</v>
      </c>
      <c r="B19" s="307" t="s">
        <v>236</v>
      </c>
      <c r="C19" s="308"/>
      <c r="D19" s="113">
        <v>0.54092191909689558</v>
      </c>
      <c r="E19" s="115">
        <v>23</v>
      </c>
      <c r="F19" s="114">
        <v>19</v>
      </c>
      <c r="G19" s="114">
        <v>22</v>
      </c>
      <c r="H19" s="114">
        <v>22</v>
      </c>
      <c r="I19" s="140">
        <v>21</v>
      </c>
      <c r="J19" s="115">
        <v>2</v>
      </c>
      <c r="K19" s="116">
        <v>9.5238095238095237</v>
      </c>
    </row>
    <row r="20" spans="1:11" ht="14.1" customHeight="1" x14ac:dyDescent="0.2">
      <c r="A20" s="306">
        <v>12</v>
      </c>
      <c r="B20" s="307" t="s">
        <v>237</v>
      </c>
      <c r="C20" s="308"/>
      <c r="D20" s="113">
        <v>0.25870178739416744</v>
      </c>
      <c r="E20" s="115">
        <v>11</v>
      </c>
      <c r="F20" s="114">
        <v>8</v>
      </c>
      <c r="G20" s="114">
        <v>13</v>
      </c>
      <c r="H20" s="114">
        <v>13</v>
      </c>
      <c r="I20" s="140">
        <v>13</v>
      </c>
      <c r="J20" s="115">
        <v>-2</v>
      </c>
      <c r="K20" s="116">
        <v>-15.384615384615385</v>
      </c>
    </row>
    <row r="21" spans="1:11" ht="14.1" customHeight="1" x14ac:dyDescent="0.2">
      <c r="A21" s="306">
        <v>21</v>
      </c>
      <c r="B21" s="307" t="s">
        <v>238</v>
      </c>
      <c r="C21" s="308"/>
      <c r="D21" s="113" t="s">
        <v>513</v>
      </c>
      <c r="E21" s="115" t="s">
        <v>513</v>
      </c>
      <c r="F21" s="114" t="s">
        <v>513</v>
      </c>
      <c r="G21" s="114" t="s">
        <v>513</v>
      </c>
      <c r="H21" s="114" t="s">
        <v>513</v>
      </c>
      <c r="I21" s="140" t="s">
        <v>513</v>
      </c>
      <c r="J21" s="115" t="s">
        <v>513</v>
      </c>
      <c r="K21" s="116" t="s">
        <v>513</v>
      </c>
    </row>
    <row r="22" spans="1:11" ht="14.1" customHeight="1" x14ac:dyDescent="0.2">
      <c r="A22" s="306">
        <v>22</v>
      </c>
      <c r="B22" s="307" t="s">
        <v>239</v>
      </c>
      <c r="C22" s="308"/>
      <c r="D22" s="113">
        <v>0.35277516462841019</v>
      </c>
      <c r="E22" s="115">
        <v>15</v>
      </c>
      <c r="F22" s="114">
        <v>16</v>
      </c>
      <c r="G22" s="114">
        <v>15</v>
      </c>
      <c r="H22" s="114">
        <v>14</v>
      </c>
      <c r="I22" s="140">
        <v>16</v>
      </c>
      <c r="J22" s="115">
        <v>-1</v>
      </c>
      <c r="K22" s="116">
        <v>-6.25</v>
      </c>
    </row>
    <row r="23" spans="1:11" ht="14.1" customHeight="1" x14ac:dyDescent="0.2">
      <c r="A23" s="306">
        <v>23</v>
      </c>
      <c r="B23" s="307" t="s">
        <v>240</v>
      </c>
      <c r="C23" s="308"/>
      <c r="D23" s="113">
        <v>0.37629350893697083</v>
      </c>
      <c r="E23" s="115">
        <v>16</v>
      </c>
      <c r="F23" s="114">
        <v>16</v>
      </c>
      <c r="G23" s="114">
        <v>19</v>
      </c>
      <c r="H23" s="114">
        <v>17</v>
      </c>
      <c r="I23" s="140">
        <v>18</v>
      </c>
      <c r="J23" s="115">
        <v>-2</v>
      </c>
      <c r="K23" s="116">
        <v>-11.111111111111111</v>
      </c>
    </row>
    <row r="24" spans="1:11" ht="14.1" customHeight="1" x14ac:dyDescent="0.2">
      <c r="A24" s="306">
        <v>24</v>
      </c>
      <c r="B24" s="307" t="s">
        <v>241</v>
      </c>
      <c r="C24" s="308"/>
      <c r="D24" s="113">
        <v>0.72906867356538096</v>
      </c>
      <c r="E24" s="115">
        <v>31</v>
      </c>
      <c r="F24" s="114">
        <v>27</v>
      </c>
      <c r="G24" s="114">
        <v>31</v>
      </c>
      <c r="H24" s="114">
        <v>31</v>
      </c>
      <c r="I24" s="140">
        <v>32</v>
      </c>
      <c r="J24" s="115">
        <v>-1</v>
      </c>
      <c r="K24" s="116">
        <v>-3.125</v>
      </c>
    </row>
    <row r="25" spans="1:11" ht="14.1" customHeight="1" x14ac:dyDescent="0.2">
      <c r="A25" s="306">
        <v>25</v>
      </c>
      <c r="B25" s="307" t="s">
        <v>242</v>
      </c>
      <c r="C25" s="308"/>
      <c r="D25" s="113">
        <v>1.4581373471307619</v>
      </c>
      <c r="E25" s="115">
        <v>62</v>
      </c>
      <c r="F25" s="114">
        <v>61</v>
      </c>
      <c r="G25" s="114">
        <v>58</v>
      </c>
      <c r="H25" s="114">
        <v>61</v>
      </c>
      <c r="I25" s="140">
        <v>50</v>
      </c>
      <c r="J25" s="115">
        <v>12</v>
      </c>
      <c r="K25" s="116">
        <v>24</v>
      </c>
    </row>
    <row r="26" spans="1:11" ht="14.1" customHeight="1" x14ac:dyDescent="0.2">
      <c r="A26" s="306">
        <v>26</v>
      </c>
      <c r="B26" s="307" t="s">
        <v>243</v>
      </c>
      <c r="C26" s="308"/>
      <c r="D26" s="113">
        <v>0.65851364063969897</v>
      </c>
      <c r="E26" s="115">
        <v>28</v>
      </c>
      <c r="F26" s="114">
        <v>29</v>
      </c>
      <c r="G26" s="114">
        <v>30</v>
      </c>
      <c r="H26" s="114">
        <v>32</v>
      </c>
      <c r="I26" s="140">
        <v>33</v>
      </c>
      <c r="J26" s="115">
        <v>-5</v>
      </c>
      <c r="K26" s="116">
        <v>-15.151515151515152</v>
      </c>
    </row>
    <row r="27" spans="1:11" ht="14.1" customHeight="1" x14ac:dyDescent="0.2">
      <c r="A27" s="306">
        <v>27</v>
      </c>
      <c r="B27" s="307" t="s">
        <v>244</v>
      </c>
      <c r="C27" s="308"/>
      <c r="D27" s="113">
        <v>0.65851364063969897</v>
      </c>
      <c r="E27" s="115">
        <v>28</v>
      </c>
      <c r="F27" s="114">
        <v>28</v>
      </c>
      <c r="G27" s="114">
        <v>25</v>
      </c>
      <c r="H27" s="114">
        <v>24</v>
      </c>
      <c r="I27" s="140">
        <v>25</v>
      </c>
      <c r="J27" s="115">
        <v>3</v>
      </c>
      <c r="K27" s="116">
        <v>12</v>
      </c>
    </row>
    <row r="28" spans="1:11" ht="14.1" customHeight="1" x14ac:dyDescent="0.2">
      <c r="A28" s="306">
        <v>28</v>
      </c>
      <c r="B28" s="307" t="s">
        <v>245</v>
      </c>
      <c r="C28" s="308"/>
      <c r="D28" s="113">
        <v>0.16462841015992474</v>
      </c>
      <c r="E28" s="115">
        <v>7</v>
      </c>
      <c r="F28" s="114">
        <v>7</v>
      </c>
      <c r="G28" s="114">
        <v>7</v>
      </c>
      <c r="H28" s="114">
        <v>10</v>
      </c>
      <c r="I28" s="140">
        <v>13</v>
      </c>
      <c r="J28" s="115">
        <v>-6</v>
      </c>
      <c r="K28" s="116">
        <v>-46.153846153846153</v>
      </c>
    </row>
    <row r="29" spans="1:11" ht="14.1" customHeight="1" x14ac:dyDescent="0.2">
      <c r="A29" s="306">
        <v>29</v>
      </c>
      <c r="B29" s="307" t="s">
        <v>246</v>
      </c>
      <c r="C29" s="308"/>
      <c r="D29" s="113">
        <v>3.7864534336782691</v>
      </c>
      <c r="E29" s="115">
        <v>161</v>
      </c>
      <c r="F29" s="114">
        <v>181</v>
      </c>
      <c r="G29" s="114">
        <v>190</v>
      </c>
      <c r="H29" s="114">
        <v>181</v>
      </c>
      <c r="I29" s="140">
        <v>172</v>
      </c>
      <c r="J29" s="115">
        <v>-11</v>
      </c>
      <c r="K29" s="116">
        <v>-6.3953488372093021</v>
      </c>
    </row>
    <row r="30" spans="1:11" ht="14.1" customHeight="1" x14ac:dyDescent="0.2">
      <c r="A30" s="306" t="s">
        <v>247</v>
      </c>
      <c r="B30" s="307" t="s">
        <v>248</v>
      </c>
      <c r="C30" s="308"/>
      <c r="D30" s="113">
        <v>0.32925682031984949</v>
      </c>
      <c r="E30" s="115">
        <v>14</v>
      </c>
      <c r="F30" s="114">
        <v>18</v>
      </c>
      <c r="G30" s="114">
        <v>17</v>
      </c>
      <c r="H30" s="114">
        <v>17</v>
      </c>
      <c r="I30" s="140">
        <v>12</v>
      </c>
      <c r="J30" s="115">
        <v>2</v>
      </c>
      <c r="K30" s="116">
        <v>16.666666666666668</v>
      </c>
    </row>
    <row r="31" spans="1:11" ht="14.1" customHeight="1" x14ac:dyDescent="0.2">
      <c r="A31" s="306" t="s">
        <v>249</v>
      </c>
      <c r="B31" s="307" t="s">
        <v>250</v>
      </c>
      <c r="C31" s="308"/>
      <c r="D31" s="113">
        <v>3.4571966133584198</v>
      </c>
      <c r="E31" s="115">
        <v>147</v>
      </c>
      <c r="F31" s="114">
        <v>163</v>
      </c>
      <c r="G31" s="114">
        <v>173</v>
      </c>
      <c r="H31" s="114">
        <v>164</v>
      </c>
      <c r="I31" s="140">
        <v>160</v>
      </c>
      <c r="J31" s="115">
        <v>-13</v>
      </c>
      <c r="K31" s="116">
        <v>-8.125</v>
      </c>
    </row>
    <row r="32" spans="1:11" ht="14.1" customHeight="1" x14ac:dyDescent="0.2">
      <c r="A32" s="306">
        <v>31</v>
      </c>
      <c r="B32" s="307" t="s">
        <v>251</v>
      </c>
      <c r="C32" s="308"/>
      <c r="D32" s="113">
        <v>0.56444026340545628</v>
      </c>
      <c r="E32" s="115">
        <v>24</v>
      </c>
      <c r="F32" s="114">
        <v>24</v>
      </c>
      <c r="G32" s="114">
        <v>22</v>
      </c>
      <c r="H32" s="114">
        <v>22</v>
      </c>
      <c r="I32" s="140">
        <v>26</v>
      </c>
      <c r="J32" s="115">
        <v>-2</v>
      </c>
      <c r="K32" s="116">
        <v>-7.6923076923076925</v>
      </c>
    </row>
    <row r="33" spans="1:11" ht="14.1" customHeight="1" x14ac:dyDescent="0.2">
      <c r="A33" s="306">
        <v>32</v>
      </c>
      <c r="B33" s="307" t="s">
        <v>252</v>
      </c>
      <c r="C33" s="308"/>
      <c r="D33" s="113">
        <v>0.54092191909689558</v>
      </c>
      <c r="E33" s="115">
        <v>23</v>
      </c>
      <c r="F33" s="114">
        <v>22</v>
      </c>
      <c r="G33" s="114">
        <v>27</v>
      </c>
      <c r="H33" s="114">
        <v>25</v>
      </c>
      <c r="I33" s="140">
        <v>24</v>
      </c>
      <c r="J33" s="115">
        <v>-1</v>
      </c>
      <c r="K33" s="116">
        <v>-4.166666666666667</v>
      </c>
    </row>
    <row r="34" spans="1:11" ht="14.1" customHeight="1" x14ac:dyDescent="0.2">
      <c r="A34" s="306">
        <v>33</v>
      </c>
      <c r="B34" s="307" t="s">
        <v>253</v>
      </c>
      <c r="C34" s="308"/>
      <c r="D34" s="113">
        <v>0.35277516462841019</v>
      </c>
      <c r="E34" s="115">
        <v>15</v>
      </c>
      <c r="F34" s="114">
        <v>14</v>
      </c>
      <c r="G34" s="114">
        <v>11</v>
      </c>
      <c r="H34" s="114">
        <v>11</v>
      </c>
      <c r="I34" s="140">
        <v>11</v>
      </c>
      <c r="J34" s="115">
        <v>4</v>
      </c>
      <c r="K34" s="116">
        <v>36.363636363636367</v>
      </c>
    </row>
    <row r="35" spans="1:11" ht="14.1" customHeight="1" x14ac:dyDescent="0.2">
      <c r="A35" s="306">
        <v>34</v>
      </c>
      <c r="B35" s="307" t="s">
        <v>254</v>
      </c>
      <c r="C35" s="308"/>
      <c r="D35" s="113">
        <v>5.3386641580432741</v>
      </c>
      <c r="E35" s="115">
        <v>227</v>
      </c>
      <c r="F35" s="114">
        <v>227</v>
      </c>
      <c r="G35" s="114">
        <v>228</v>
      </c>
      <c r="H35" s="114">
        <v>221</v>
      </c>
      <c r="I35" s="140">
        <v>234</v>
      </c>
      <c r="J35" s="115">
        <v>-7</v>
      </c>
      <c r="K35" s="116">
        <v>-2.9914529914529915</v>
      </c>
    </row>
    <row r="36" spans="1:11" ht="14.1" customHeight="1" x14ac:dyDescent="0.2">
      <c r="A36" s="306">
        <v>41</v>
      </c>
      <c r="B36" s="307" t="s">
        <v>255</v>
      </c>
      <c r="C36" s="308"/>
      <c r="D36" s="113">
        <v>0.44684854186265288</v>
      </c>
      <c r="E36" s="115">
        <v>19</v>
      </c>
      <c r="F36" s="114">
        <v>13</v>
      </c>
      <c r="G36" s="114">
        <v>15</v>
      </c>
      <c r="H36" s="114">
        <v>15</v>
      </c>
      <c r="I36" s="140">
        <v>11</v>
      </c>
      <c r="J36" s="115">
        <v>8</v>
      </c>
      <c r="K36" s="116">
        <v>72.727272727272734</v>
      </c>
    </row>
    <row r="37" spans="1:11" ht="14.1" customHeight="1" x14ac:dyDescent="0.2">
      <c r="A37" s="306">
        <v>42</v>
      </c>
      <c r="B37" s="307" t="s">
        <v>256</v>
      </c>
      <c r="C37" s="308"/>
      <c r="D37" s="113">
        <v>9.4073377234242708E-2</v>
      </c>
      <c r="E37" s="115">
        <v>4</v>
      </c>
      <c r="F37" s="114">
        <v>4</v>
      </c>
      <c r="G37" s="114">
        <v>4</v>
      </c>
      <c r="H37" s="114">
        <v>5</v>
      </c>
      <c r="I37" s="140">
        <v>5</v>
      </c>
      <c r="J37" s="115">
        <v>-1</v>
      </c>
      <c r="K37" s="116">
        <v>-20</v>
      </c>
    </row>
    <row r="38" spans="1:11" ht="14.1" customHeight="1" x14ac:dyDescent="0.2">
      <c r="A38" s="306">
        <v>43</v>
      </c>
      <c r="B38" s="307" t="s">
        <v>257</v>
      </c>
      <c r="C38" s="308"/>
      <c r="D38" s="113">
        <v>0.61147695202257757</v>
      </c>
      <c r="E38" s="115">
        <v>26</v>
      </c>
      <c r="F38" s="114">
        <v>27</v>
      </c>
      <c r="G38" s="114">
        <v>24</v>
      </c>
      <c r="H38" s="114">
        <v>20</v>
      </c>
      <c r="I38" s="140">
        <v>20</v>
      </c>
      <c r="J38" s="115">
        <v>6</v>
      </c>
      <c r="K38" s="116">
        <v>30</v>
      </c>
    </row>
    <row r="39" spans="1:11" ht="14.1" customHeight="1" x14ac:dyDescent="0.2">
      <c r="A39" s="306">
        <v>51</v>
      </c>
      <c r="B39" s="307" t="s">
        <v>258</v>
      </c>
      <c r="C39" s="308"/>
      <c r="D39" s="113">
        <v>6.1147695202257761</v>
      </c>
      <c r="E39" s="115">
        <v>260</v>
      </c>
      <c r="F39" s="114">
        <v>303</v>
      </c>
      <c r="G39" s="114">
        <v>324</v>
      </c>
      <c r="H39" s="114">
        <v>343</v>
      </c>
      <c r="I39" s="140">
        <v>345</v>
      </c>
      <c r="J39" s="115">
        <v>-85</v>
      </c>
      <c r="K39" s="116">
        <v>-24.637681159420289</v>
      </c>
    </row>
    <row r="40" spans="1:11" ht="14.1" customHeight="1" x14ac:dyDescent="0.2">
      <c r="A40" s="306" t="s">
        <v>259</v>
      </c>
      <c r="B40" s="307" t="s">
        <v>260</v>
      </c>
      <c r="C40" s="308"/>
      <c r="D40" s="113">
        <v>5.8325493885230477</v>
      </c>
      <c r="E40" s="115">
        <v>248</v>
      </c>
      <c r="F40" s="114">
        <v>291</v>
      </c>
      <c r="G40" s="114">
        <v>312</v>
      </c>
      <c r="H40" s="114">
        <v>330</v>
      </c>
      <c r="I40" s="140">
        <v>332</v>
      </c>
      <c r="J40" s="115">
        <v>-84</v>
      </c>
      <c r="K40" s="116">
        <v>-25.301204819277107</v>
      </c>
    </row>
    <row r="41" spans="1:11" ht="14.1" customHeight="1" x14ac:dyDescent="0.2">
      <c r="A41" s="306"/>
      <c r="B41" s="307" t="s">
        <v>261</v>
      </c>
      <c r="C41" s="308"/>
      <c r="D41" s="113">
        <v>2.3518344308560679</v>
      </c>
      <c r="E41" s="115">
        <v>100</v>
      </c>
      <c r="F41" s="114">
        <v>116</v>
      </c>
      <c r="G41" s="114">
        <v>127</v>
      </c>
      <c r="H41" s="114">
        <v>132</v>
      </c>
      <c r="I41" s="140">
        <v>131</v>
      </c>
      <c r="J41" s="115">
        <v>-31</v>
      </c>
      <c r="K41" s="116">
        <v>-23.664122137404579</v>
      </c>
    </row>
    <row r="42" spans="1:11" ht="14.1" customHeight="1" x14ac:dyDescent="0.2">
      <c r="A42" s="306">
        <v>52</v>
      </c>
      <c r="B42" s="307" t="s">
        <v>262</v>
      </c>
      <c r="C42" s="308"/>
      <c r="D42" s="113">
        <v>8.1843838193791161</v>
      </c>
      <c r="E42" s="115">
        <v>348</v>
      </c>
      <c r="F42" s="114">
        <v>352</v>
      </c>
      <c r="G42" s="114">
        <v>336</v>
      </c>
      <c r="H42" s="114">
        <v>343</v>
      </c>
      <c r="I42" s="140">
        <v>337</v>
      </c>
      <c r="J42" s="115">
        <v>11</v>
      </c>
      <c r="K42" s="116">
        <v>3.2640949554896141</v>
      </c>
    </row>
    <row r="43" spans="1:11" ht="14.1" customHeight="1" x14ac:dyDescent="0.2">
      <c r="A43" s="306" t="s">
        <v>263</v>
      </c>
      <c r="B43" s="307" t="s">
        <v>264</v>
      </c>
      <c r="C43" s="308"/>
      <c r="D43" s="113">
        <v>8.1138287864534338</v>
      </c>
      <c r="E43" s="115">
        <v>345</v>
      </c>
      <c r="F43" s="114">
        <v>347</v>
      </c>
      <c r="G43" s="114">
        <v>332</v>
      </c>
      <c r="H43" s="114">
        <v>338</v>
      </c>
      <c r="I43" s="140">
        <v>334</v>
      </c>
      <c r="J43" s="115">
        <v>11</v>
      </c>
      <c r="K43" s="116">
        <v>3.2934131736526946</v>
      </c>
    </row>
    <row r="44" spans="1:11" ht="14.1" customHeight="1" x14ac:dyDescent="0.2">
      <c r="A44" s="306">
        <v>53</v>
      </c>
      <c r="B44" s="307" t="s">
        <v>265</v>
      </c>
      <c r="C44" s="308"/>
      <c r="D44" s="113">
        <v>1.0348071495766697</v>
      </c>
      <c r="E44" s="115">
        <v>44</v>
      </c>
      <c r="F44" s="114">
        <v>48</v>
      </c>
      <c r="G44" s="114">
        <v>47</v>
      </c>
      <c r="H44" s="114">
        <v>48</v>
      </c>
      <c r="I44" s="140">
        <v>46</v>
      </c>
      <c r="J44" s="115">
        <v>-2</v>
      </c>
      <c r="K44" s="116">
        <v>-4.3478260869565215</v>
      </c>
    </row>
    <row r="45" spans="1:11" ht="14.1" customHeight="1" x14ac:dyDescent="0.2">
      <c r="A45" s="306" t="s">
        <v>266</v>
      </c>
      <c r="B45" s="307" t="s">
        <v>267</v>
      </c>
      <c r="C45" s="308"/>
      <c r="D45" s="113">
        <v>1.011288805268109</v>
      </c>
      <c r="E45" s="115">
        <v>43</v>
      </c>
      <c r="F45" s="114">
        <v>47</v>
      </c>
      <c r="G45" s="114">
        <v>46</v>
      </c>
      <c r="H45" s="114">
        <v>47</v>
      </c>
      <c r="I45" s="140">
        <v>46</v>
      </c>
      <c r="J45" s="115">
        <v>-3</v>
      </c>
      <c r="K45" s="116">
        <v>-6.5217391304347823</v>
      </c>
    </row>
    <row r="46" spans="1:11" ht="14.1" customHeight="1" x14ac:dyDescent="0.2">
      <c r="A46" s="306">
        <v>54</v>
      </c>
      <c r="B46" s="307" t="s">
        <v>268</v>
      </c>
      <c r="C46" s="308"/>
      <c r="D46" s="113">
        <v>11.1241768579492</v>
      </c>
      <c r="E46" s="115">
        <v>473</v>
      </c>
      <c r="F46" s="114">
        <v>499</v>
      </c>
      <c r="G46" s="114">
        <v>499</v>
      </c>
      <c r="H46" s="114">
        <v>492</v>
      </c>
      <c r="I46" s="140">
        <v>496</v>
      </c>
      <c r="J46" s="115">
        <v>-23</v>
      </c>
      <c r="K46" s="116">
        <v>-4.637096774193548</v>
      </c>
    </row>
    <row r="47" spans="1:11" ht="14.1" customHeight="1" x14ac:dyDescent="0.2">
      <c r="A47" s="306">
        <v>61</v>
      </c>
      <c r="B47" s="307" t="s">
        <v>269</v>
      </c>
      <c r="C47" s="308"/>
      <c r="D47" s="113">
        <v>1.0818438381937912</v>
      </c>
      <c r="E47" s="115">
        <v>46</v>
      </c>
      <c r="F47" s="114">
        <v>47</v>
      </c>
      <c r="G47" s="114">
        <v>49</v>
      </c>
      <c r="H47" s="114">
        <v>47</v>
      </c>
      <c r="I47" s="140">
        <v>43</v>
      </c>
      <c r="J47" s="115">
        <v>3</v>
      </c>
      <c r="K47" s="116">
        <v>6.9767441860465116</v>
      </c>
    </row>
    <row r="48" spans="1:11" ht="14.1" customHeight="1" x14ac:dyDescent="0.2">
      <c r="A48" s="306">
        <v>62</v>
      </c>
      <c r="B48" s="307" t="s">
        <v>270</v>
      </c>
      <c r="C48" s="308"/>
      <c r="D48" s="113">
        <v>10.630291627469425</v>
      </c>
      <c r="E48" s="115">
        <v>452</v>
      </c>
      <c r="F48" s="114">
        <v>504</v>
      </c>
      <c r="G48" s="114">
        <v>460</v>
      </c>
      <c r="H48" s="114">
        <v>456</v>
      </c>
      <c r="I48" s="140">
        <v>468</v>
      </c>
      <c r="J48" s="115">
        <v>-16</v>
      </c>
      <c r="K48" s="116">
        <v>-3.4188034188034186</v>
      </c>
    </row>
    <row r="49" spans="1:11" ht="14.1" customHeight="1" x14ac:dyDescent="0.2">
      <c r="A49" s="306">
        <v>63</v>
      </c>
      <c r="B49" s="307" t="s">
        <v>271</v>
      </c>
      <c r="C49" s="308"/>
      <c r="D49" s="113">
        <v>8.7253057384760115</v>
      </c>
      <c r="E49" s="115">
        <v>371</v>
      </c>
      <c r="F49" s="114">
        <v>424</v>
      </c>
      <c r="G49" s="114">
        <v>419</v>
      </c>
      <c r="H49" s="114">
        <v>427</v>
      </c>
      <c r="I49" s="140">
        <v>411</v>
      </c>
      <c r="J49" s="115">
        <v>-40</v>
      </c>
      <c r="K49" s="116">
        <v>-9.7323600973236015</v>
      </c>
    </row>
    <row r="50" spans="1:11" ht="14.1" customHeight="1" x14ac:dyDescent="0.2">
      <c r="A50" s="306" t="s">
        <v>272</v>
      </c>
      <c r="B50" s="307" t="s">
        <v>273</v>
      </c>
      <c r="C50" s="308"/>
      <c r="D50" s="113">
        <v>0.56444026340545628</v>
      </c>
      <c r="E50" s="115">
        <v>24</v>
      </c>
      <c r="F50" s="114">
        <v>27</v>
      </c>
      <c r="G50" s="114">
        <v>26</v>
      </c>
      <c r="H50" s="114">
        <v>30</v>
      </c>
      <c r="I50" s="140">
        <v>23</v>
      </c>
      <c r="J50" s="115">
        <v>1</v>
      </c>
      <c r="K50" s="116">
        <v>4.3478260869565215</v>
      </c>
    </row>
    <row r="51" spans="1:11" ht="14.1" customHeight="1" x14ac:dyDescent="0.2">
      <c r="A51" s="306" t="s">
        <v>274</v>
      </c>
      <c r="B51" s="307" t="s">
        <v>275</v>
      </c>
      <c r="C51" s="308"/>
      <c r="D51" s="113">
        <v>7.0790216368767638</v>
      </c>
      <c r="E51" s="115">
        <v>301</v>
      </c>
      <c r="F51" s="114">
        <v>347</v>
      </c>
      <c r="G51" s="114">
        <v>352</v>
      </c>
      <c r="H51" s="114">
        <v>358</v>
      </c>
      <c r="I51" s="140">
        <v>346</v>
      </c>
      <c r="J51" s="115">
        <v>-45</v>
      </c>
      <c r="K51" s="116">
        <v>-13.00578034682081</v>
      </c>
    </row>
    <row r="52" spans="1:11" ht="14.1" customHeight="1" x14ac:dyDescent="0.2">
      <c r="A52" s="306">
        <v>71</v>
      </c>
      <c r="B52" s="307" t="s">
        <v>276</v>
      </c>
      <c r="C52" s="308"/>
      <c r="D52" s="113">
        <v>16.180620884289745</v>
      </c>
      <c r="E52" s="115">
        <v>688</v>
      </c>
      <c r="F52" s="114">
        <v>708</v>
      </c>
      <c r="G52" s="114">
        <v>707</v>
      </c>
      <c r="H52" s="114">
        <v>698</v>
      </c>
      <c r="I52" s="140">
        <v>691</v>
      </c>
      <c r="J52" s="115">
        <v>-3</v>
      </c>
      <c r="K52" s="116">
        <v>-0.43415340086830678</v>
      </c>
    </row>
    <row r="53" spans="1:11" ht="14.1" customHeight="1" x14ac:dyDescent="0.2">
      <c r="A53" s="306" t="s">
        <v>277</v>
      </c>
      <c r="B53" s="307" t="s">
        <v>278</v>
      </c>
      <c r="C53" s="308"/>
      <c r="D53" s="113">
        <v>2.2812793979303856</v>
      </c>
      <c r="E53" s="115">
        <v>97</v>
      </c>
      <c r="F53" s="114">
        <v>98</v>
      </c>
      <c r="G53" s="114">
        <v>95</v>
      </c>
      <c r="H53" s="114">
        <v>98</v>
      </c>
      <c r="I53" s="140">
        <v>93</v>
      </c>
      <c r="J53" s="115">
        <v>4</v>
      </c>
      <c r="K53" s="116">
        <v>4.301075268817204</v>
      </c>
    </row>
    <row r="54" spans="1:11" ht="14.1" customHeight="1" x14ac:dyDescent="0.2">
      <c r="A54" s="306" t="s">
        <v>279</v>
      </c>
      <c r="B54" s="307" t="s">
        <v>280</v>
      </c>
      <c r="C54" s="308"/>
      <c r="D54" s="113">
        <v>13.076199435559737</v>
      </c>
      <c r="E54" s="115">
        <v>556</v>
      </c>
      <c r="F54" s="114">
        <v>573</v>
      </c>
      <c r="G54" s="114">
        <v>577</v>
      </c>
      <c r="H54" s="114">
        <v>570</v>
      </c>
      <c r="I54" s="140">
        <v>567</v>
      </c>
      <c r="J54" s="115">
        <v>-11</v>
      </c>
      <c r="K54" s="116">
        <v>-1.9400352733686066</v>
      </c>
    </row>
    <row r="55" spans="1:11" ht="14.1" customHeight="1" x14ac:dyDescent="0.2">
      <c r="A55" s="306">
        <v>72</v>
      </c>
      <c r="B55" s="307" t="s">
        <v>281</v>
      </c>
      <c r="C55" s="308"/>
      <c r="D55" s="113">
        <v>2.9868297271872062</v>
      </c>
      <c r="E55" s="115">
        <v>127</v>
      </c>
      <c r="F55" s="114">
        <v>120</v>
      </c>
      <c r="G55" s="114">
        <v>122</v>
      </c>
      <c r="H55" s="114">
        <v>132</v>
      </c>
      <c r="I55" s="140">
        <v>126</v>
      </c>
      <c r="J55" s="115">
        <v>1</v>
      </c>
      <c r="K55" s="116">
        <v>0.79365079365079361</v>
      </c>
    </row>
    <row r="56" spans="1:11" ht="14.1" customHeight="1" x14ac:dyDescent="0.2">
      <c r="A56" s="306" t="s">
        <v>282</v>
      </c>
      <c r="B56" s="307" t="s">
        <v>283</v>
      </c>
      <c r="C56" s="308"/>
      <c r="D56" s="113">
        <v>0.32925682031984949</v>
      </c>
      <c r="E56" s="115">
        <v>14</v>
      </c>
      <c r="F56" s="114">
        <v>15</v>
      </c>
      <c r="G56" s="114">
        <v>17</v>
      </c>
      <c r="H56" s="114">
        <v>17</v>
      </c>
      <c r="I56" s="140">
        <v>16</v>
      </c>
      <c r="J56" s="115">
        <v>-2</v>
      </c>
      <c r="K56" s="116">
        <v>-12.5</v>
      </c>
    </row>
    <row r="57" spans="1:11" ht="14.1" customHeight="1" x14ac:dyDescent="0.2">
      <c r="A57" s="306" t="s">
        <v>284</v>
      </c>
      <c r="B57" s="307" t="s">
        <v>285</v>
      </c>
      <c r="C57" s="308"/>
      <c r="D57" s="113">
        <v>1.9990592662276576</v>
      </c>
      <c r="E57" s="115">
        <v>85</v>
      </c>
      <c r="F57" s="114">
        <v>79</v>
      </c>
      <c r="G57" s="114">
        <v>81</v>
      </c>
      <c r="H57" s="114">
        <v>88</v>
      </c>
      <c r="I57" s="140">
        <v>84</v>
      </c>
      <c r="J57" s="115">
        <v>1</v>
      </c>
      <c r="K57" s="116">
        <v>1.1904761904761905</v>
      </c>
    </row>
    <row r="58" spans="1:11" ht="14.1" customHeight="1" x14ac:dyDescent="0.2">
      <c r="A58" s="306">
        <v>73</v>
      </c>
      <c r="B58" s="307" t="s">
        <v>286</v>
      </c>
      <c r="C58" s="308"/>
      <c r="D58" s="113">
        <v>1.1523988711194733</v>
      </c>
      <c r="E58" s="115">
        <v>49</v>
      </c>
      <c r="F58" s="114">
        <v>46</v>
      </c>
      <c r="G58" s="114">
        <v>46</v>
      </c>
      <c r="H58" s="114">
        <v>44</v>
      </c>
      <c r="I58" s="140">
        <v>56</v>
      </c>
      <c r="J58" s="115">
        <v>-7</v>
      </c>
      <c r="K58" s="116">
        <v>-12.5</v>
      </c>
    </row>
    <row r="59" spans="1:11" ht="14.1" customHeight="1" x14ac:dyDescent="0.2">
      <c r="A59" s="306" t="s">
        <v>287</v>
      </c>
      <c r="B59" s="307" t="s">
        <v>288</v>
      </c>
      <c r="C59" s="308"/>
      <c r="D59" s="113">
        <v>0.54092191909689558</v>
      </c>
      <c r="E59" s="115">
        <v>23</v>
      </c>
      <c r="F59" s="114">
        <v>21</v>
      </c>
      <c r="G59" s="114">
        <v>20</v>
      </c>
      <c r="H59" s="114">
        <v>19</v>
      </c>
      <c r="I59" s="140">
        <v>17</v>
      </c>
      <c r="J59" s="115">
        <v>6</v>
      </c>
      <c r="K59" s="116">
        <v>35.294117647058826</v>
      </c>
    </row>
    <row r="60" spans="1:11" ht="14.1" customHeight="1" x14ac:dyDescent="0.2">
      <c r="A60" s="306">
        <v>81</v>
      </c>
      <c r="B60" s="307" t="s">
        <v>289</v>
      </c>
      <c r="C60" s="308"/>
      <c r="D60" s="113">
        <v>5.5032925682031983</v>
      </c>
      <c r="E60" s="115">
        <v>234</v>
      </c>
      <c r="F60" s="114">
        <v>222</v>
      </c>
      <c r="G60" s="114">
        <v>230</v>
      </c>
      <c r="H60" s="114">
        <v>229</v>
      </c>
      <c r="I60" s="140">
        <v>233</v>
      </c>
      <c r="J60" s="115">
        <v>1</v>
      </c>
      <c r="K60" s="116">
        <v>0.42918454935622319</v>
      </c>
    </row>
    <row r="61" spans="1:11" ht="14.1" customHeight="1" x14ac:dyDescent="0.2">
      <c r="A61" s="306" t="s">
        <v>290</v>
      </c>
      <c r="B61" s="307" t="s">
        <v>291</v>
      </c>
      <c r="C61" s="308"/>
      <c r="D61" s="113">
        <v>1.6933207902163687</v>
      </c>
      <c r="E61" s="115">
        <v>72</v>
      </c>
      <c r="F61" s="114">
        <v>70</v>
      </c>
      <c r="G61" s="114">
        <v>70</v>
      </c>
      <c r="H61" s="114">
        <v>70</v>
      </c>
      <c r="I61" s="140">
        <v>68</v>
      </c>
      <c r="J61" s="115">
        <v>4</v>
      </c>
      <c r="K61" s="116">
        <v>5.882352941176471</v>
      </c>
    </row>
    <row r="62" spans="1:11" ht="14.1" customHeight="1" x14ac:dyDescent="0.2">
      <c r="A62" s="306" t="s">
        <v>292</v>
      </c>
      <c r="B62" s="307" t="s">
        <v>293</v>
      </c>
      <c r="C62" s="308"/>
      <c r="D62" s="113">
        <v>2.1401693320790218</v>
      </c>
      <c r="E62" s="115">
        <v>91</v>
      </c>
      <c r="F62" s="114">
        <v>83</v>
      </c>
      <c r="G62" s="114">
        <v>89</v>
      </c>
      <c r="H62" s="114">
        <v>89</v>
      </c>
      <c r="I62" s="140">
        <v>90</v>
      </c>
      <c r="J62" s="115">
        <v>1</v>
      </c>
      <c r="K62" s="116">
        <v>1.1111111111111112</v>
      </c>
    </row>
    <row r="63" spans="1:11" ht="14.1" customHeight="1" x14ac:dyDescent="0.2">
      <c r="A63" s="306"/>
      <c r="B63" s="307" t="s">
        <v>294</v>
      </c>
      <c r="C63" s="308"/>
      <c r="D63" s="113">
        <v>1.3640639698965193</v>
      </c>
      <c r="E63" s="115">
        <v>58</v>
      </c>
      <c r="F63" s="114">
        <v>59</v>
      </c>
      <c r="G63" s="114">
        <v>65</v>
      </c>
      <c r="H63" s="114">
        <v>64</v>
      </c>
      <c r="I63" s="140">
        <v>64</v>
      </c>
      <c r="J63" s="115">
        <v>-6</v>
      </c>
      <c r="K63" s="116">
        <v>-9.375</v>
      </c>
    </row>
    <row r="64" spans="1:11" ht="14.1" customHeight="1" x14ac:dyDescent="0.2">
      <c r="A64" s="306" t="s">
        <v>295</v>
      </c>
      <c r="B64" s="307" t="s">
        <v>296</v>
      </c>
      <c r="C64" s="308"/>
      <c r="D64" s="113">
        <v>0.35277516462841019</v>
      </c>
      <c r="E64" s="115">
        <v>15</v>
      </c>
      <c r="F64" s="114">
        <v>13</v>
      </c>
      <c r="G64" s="114">
        <v>14</v>
      </c>
      <c r="H64" s="114">
        <v>13</v>
      </c>
      <c r="I64" s="140">
        <v>15</v>
      </c>
      <c r="J64" s="115">
        <v>0</v>
      </c>
      <c r="K64" s="116">
        <v>0</v>
      </c>
    </row>
    <row r="65" spans="1:11" ht="14.1" customHeight="1" x14ac:dyDescent="0.2">
      <c r="A65" s="306" t="s">
        <v>297</v>
      </c>
      <c r="B65" s="307" t="s">
        <v>298</v>
      </c>
      <c r="C65" s="308"/>
      <c r="D65" s="113">
        <v>0.56444026340545628</v>
      </c>
      <c r="E65" s="115">
        <v>24</v>
      </c>
      <c r="F65" s="114">
        <v>27</v>
      </c>
      <c r="G65" s="114">
        <v>31</v>
      </c>
      <c r="H65" s="114">
        <v>30</v>
      </c>
      <c r="I65" s="140">
        <v>31</v>
      </c>
      <c r="J65" s="115">
        <v>-7</v>
      </c>
      <c r="K65" s="116">
        <v>-22.580645161290324</v>
      </c>
    </row>
    <row r="66" spans="1:11" ht="14.1" customHeight="1" x14ac:dyDescent="0.2">
      <c r="A66" s="306">
        <v>82</v>
      </c>
      <c r="B66" s="307" t="s">
        <v>299</v>
      </c>
      <c r="C66" s="308"/>
      <c r="D66" s="113">
        <v>2.1636876763875823</v>
      </c>
      <c r="E66" s="115">
        <v>92</v>
      </c>
      <c r="F66" s="114">
        <v>99</v>
      </c>
      <c r="G66" s="114">
        <v>105</v>
      </c>
      <c r="H66" s="114">
        <v>101</v>
      </c>
      <c r="I66" s="140">
        <v>104</v>
      </c>
      <c r="J66" s="115">
        <v>-12</v>
      </c>
      <c r="K66" s="116">
        <v>-11.538461538461538</v>
      </c>
    </row>
    <row r="67" spans="1:11" ht="14.1" customHeight="1" x14ac:dyDescent="0.2">
      <c r="A67" s="306" t="s">
        <v>300</v>
      </c>
      <c r="B67" s="307" t="s">
        <v>301</v>
      </c>
      <c r="C67" s="308"/>
      <c r="D67" s="113">
        <v>0.84666039510818436</v>
      </c>
      <c r="E67" s="115">
        <v>36</v>
      </c>
      <c r="F67" s="114">
        <v>37</v>
      </c>
      <c r="G67" s="114">
        <v>41</v>
      </c>
      <c r="H67" s="114">
        <v>36</v>
      </c>
      <c r="I67" s="140">
        <v>39</v>
      </c>
      <c r="J67" s="115">
        <v>-3</v>
      </c>
      <c r="K67" s="116">
        <v>-7.6923076923076925</v>
      </c>
    </row>
    <row r="68" spans="1:11" ht="14.1" customHeight="1" x14ac:dyDescent="0.2">
      <c r="A68" s="306" t="s">
        <v>302</v>
      </c>
      <c r="B68" s="307" t="s">
        <v>303</v>
      </c>
      <c r="C68" s="308"/>
      <c r="D68" s="113">
        <v>0.65851364063969897</v>
      </c>
      <c r="E68" s="115">
        <v>28</v>
      </c>
      <c r="F68" s="114">
        <v>36</v>
      </c>
      <c r="G68" s="114">
        <v>34</v>
      </c>
      <c r="H68" s="114">
        <v>35</v>
      </c>
      <c r="I68" s="140">
        <v>36</v>
      </c>
      <c r="J68" s="115">
        <v>-8</v>
      </c>
      <c r="K68" s="116">
        <v>-22.222222222222221</v>
      </c>
    </row>
    <row r="69" spans="1:11" ht="14.1" customHeight="1" x14ac:dyDescent="0.2">
      <c r="A69" s="306">
        <v>83</v>
      </c>
      <c r="B69" s="307" t="s">
        <v>304</v>
      </c>
      <c r="C69" s="308"/>
      <c r="D69" s="113">
        <v>2.4929444967074317</v>
      </c>
      <c r="E69" s="115">
        <v>106</v>
      </c>
      <c r="F69" s="114">
        <v>119</v>
      </c>
      <c r="G69" s="114">
        <v>123</v>
      </c>
      <c r="H69" s="114">
        <v>132</v>
      </c>
      <c r="I69" s="140">
        <v>141</v>
      </c>
      <c r="J69" s="115">
        <v>-35</v>
      </c>
      <c r="K69" s="116">
        <v>-24.822695035460992</v>
      </c>
    </row>
    <row r="70" spans="1:11" ht="14.1" customHeight="1" x14ac:dyDescent="0.2">
      <c r="A70" s="306" t="s">
        <v>305</v>
      </c>
      <c r="B70" s="307" t="s">
        <v>306</v>
      </c>
      <c r="C70" s="308"/>
      <c r="D70" s="113">
        <v>1.1523988711194733</v>
      </c>
      <c r="E70" s="115">
        <v>49</v>
      </c>
      <c r="F70" s="114">
        <v>51</v>
      </c>
      <c r="G70" s="114">
        <v>54</v>
      </c>
      <c r="H70" s="114">
        <v>62</v>
      </c>
      <c r="I70" s="140">
        <v>65</v>
      </c>
      <c r="J70" s="115">
        <v>-16</v>
      </c>
      <c r="K70" s="116">
        <v>-24.615384615384617</v>
      </c>
    </row>
    <row r="71" spans="1:11" ht="14.1" customHeight="1" x14ac:dyDescent="0.2">
      <c r="A71" s="306"/>
      <c r="B71" s="307" t="s">
        <v>307</v>
      </c>
      <c r="C71" s="308"/>
      <c r="D71" s="113">
        <v>0.56444026340545628</v>
      </c>
      <c r="E71" s="115">
        <v>24</v>
      </c>
      <c r="F71" s="114">
        <v>21</v>
      </c>
      <c r="G71" s="114">
        <v>27</v>
      </c>
      <c r="H71" s="114">
        <v>37</v>
      </c>
      <c r="I71" s="140">
        <v>37</v>
      </c>
      <c r="J71" s="115">
        <v>-13</v>
      </c>
      <c r="K71" s="116">
        <v>-35.135135135135137</v>
      </c>
    </row>
    <row r="72" spans="1:11" ht="14.1" customHeight="1" x14ac:dyDescent="0.2">
      <c r="A72" s="306">
        <v>84</v>
      </c>
      <c r="B72" s="307" t="s">
        <v>308</v>
      </c>
      <c r="C72" s="308"/>
      <c r="D72" s="113">
        <v>2.1401693320790218</v>
      </c>
      <c r="E72" s="115">
        <v>91</v>
      </c>
      <c r="F72" s="114">
        <v>89</v>
      </c>
      <c r="G72" s="114">
        <v>85</v>
      </c>
      <c r="H72" s="114">
        <v>83</v>
      </c>
      <c r="I72" s="140">
        <v>80</v>
      </c>
      <c r="J72" s="115">
        <v>11</v>
      </c>
      <c r="K72" s="116">
        <v>13.75</v>
      </c>
    </row>
    <row r="73" spans="1:11" ht="14.1" customHeight="1" x14ac:dyDescent="0.2">
      <c r="A73" s="306" t="s">
        <v>309</v>
      </c>
      <c r="B73" s="307" t="s">
        <v>310</v>
      </c>
      <c r="C73" s="308"/>
      <c r="D73" s="113">
        <v>0.18814675446848542</v>
      </c>
      <c r="E73" s="115">
        <v>8</v>
      </c>
      <c r="F73" s="114">
        <v>6</v>
      </c>
      <c r="G73" s="114">
        <v>5</v>
      </c>
      <c r="H73" s="114">
        <v>6</v>
      </c>
      <c r="I73" s="140">
        <v>5</v>
      </c>
      <c r="J73" s="115">
        <v>3</v>
      </c>
      <c r="K73" s="116">
        <v>60</v>
      </c>
    </row>
    <row r="74" spans="1:11" ht="14.1" customHeight="1" x14ac:dyDescent="0.2">
      <c r="A74" s="306" t="s">
        <v>311</v>
      </c>
      <c r="B74" s="307" t="s">
        <v>312</v>
      </c>
      <c r="C74" s="308"/>
      <c r="D74" s="113">
        <v>0.21166509877704609</v>
      </c>
      <c r="E74" s="115">
        <v>9</v>
      </c>
      <c r="F74" s="114">
        <v>8</v>
      </c>
      <c r="G74" s="114">
        <v>8</v>
      </c>
      <c r="H74" s="114">
        <v>8</v>
      </c>
      <c r="I74" s="140">
        <v>7</v>
      </c>
      <c r="J74" s="115">
        <v>2</v>
      </c>
      <c r="K74" s="116">
        <v>28.571428571428573</v>
      </c>
    </row>
    <row r="75" spans="1:11" ht="14.1" customHeight="1" x14ac:dyDescent="0.2">
      <c r="A75" s="306" t="s">
        <v>313</v>
      </c>
      <c r="B75" s="307" t="s">
        <v>314</v>
      </c>
      <c r="C75" s="308"/>
      <c r="D75" s="113">
        <v>0.47036688617121353</v>
      </c>
      <c r="E75" s="115">
        <v>20</v>
      </c>
      <c r="F75" s="114">
        <v>23</v>
      </c>
      <c r="G75" s="114">
        <v>19</v>
      </c>
      <c r="H75" s="114">
        <v>19</v>
      </c>
      <c r="I75" s="140">
        <v>19</v>
      </c>
      <c r="J75" s="115">
        <v>1</v>
      </c>
      <c r="K75" s="116">
        <v>5.2631578947368425</v>
      </c>
    </row>
    <row r="76" spans="1:11" ht="14.1" customHeight="1" x14ac:dyDescent="0.2">
      <c r="A76" s="306">
        <v>91</v>
      </c>
      <c r="B76" s="307" t="s">
        <v>315</v>
      </c>
      <c r="C76" s="308"/>
      <c r="D76" s="113" t="s">
        <v>513</v>
      </c>
      <c r="E76" s="115" t="s">
        <v>513</v>
      </c>
      <c r="F76" s="114" t="s">
        <v>513</v>
      </c>
      <c r="G76" s="114">
        <v>3</v>
      </c>
      <c r="H76" s="114">
        <v>3</v>
      </c>
      <c r="I76" s="140" t="s">
        <v>513</v>
      </c>
      <c r="J76" s="115" t="s">
        <v>513</v>
      </c>
      <c r="K76" s="116" t="s">
        <v>513</v>
      </c>
    </row>
    <row r="77" spans="1:11" ht="14.1" customHeight="1" x14ac:dyDescent="0.2">
      <c r="A77" s="306">
        <v>92</v>
      </c>
      <c r="B77" s="307" t="s">
        <v>316</v>
      </c>
      <c r="C77" s="308"/>
      <c r="D77" s="113">
        <v>0.56444026340545628</v>
      </c>
      <c r="E77" s="115">
        <v>24</v>
      </c>
      <c r="F77" s="114">
        <v>26</v>
      </c>
      <c r="G77" s="114">
        <v>24</v>
      </c>
      <c r="H77" s="114">
        <v>22</v>
      </c>
      <c r="I77" s="140">
        <v>20</v>
      </c>
      <c r="J77" s="115">
        <v>4</v>
      </c>
      <c r="K77" s="116">
        <v>20</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v>0.63499529633113827</v>
      </c>
      <c r="E79" s="115">
        <v>27</v>
      </c>
      <c r="F79" s="114">
        <v>29</v>
      </c>
      <c r="G79" s="114">
        <v>26</v>
      </c>
      <c r="H79" s="114">
        <v>37</v>
      </c>
      <c r="I79" s="140">
        <v>47</v>
      </c>
      <c r="J79" s="115">
        <v>-20</v>
      </c>
      <c r="K79" s="116">
        <v>-42.553191489361701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2.0696142991533395</v>
      </c>
      <c r="E81" s="143">
        <v>88</v>
      </c>
      <c r="F81" s="144">
        <v>97</v>
      </c>
      <c r="G81" s="144">
        <v>87</v>
      </c>
      <c r="H81" s="144">
        <v>92</v>
      </c>
      <c r="I81" s="145">
        <v>78</v>
      </c>
      <c r="J81" s="143">
        <v>10</v>
      </c>
      <c r="K81" s="146">
        <v>12.820512820512821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2948</v>
      </c>
      <c r="G12" s="536">
        <v>2170</v>
      </c>
      <c r="H12" s="536">
        <v>3594</v>
      </c>
      <c r="I12" s="536">
        <v>2535</v>
      </c>
      <c r="J12" s="537">
        <v>2709</v>
      </c>
      <c r="K12" s="538">
        <v>239</v>
      </c>
      <c r="L12" s="349">
        <v>8.8224437061646359</v>
      </c>
    </row>
    <row r="13" spans="1:17" s="110" customFormat="1" ht="15" customHeight="1" x14ac:dyDescent="0.2">
      <c r="A13" s="350" t="s">
        <v>344</v>
      </c>
      <c r="B13" s="351" t="s">
        <v>345</v>
      </c>
      <c r="C13" s="347"/>
      <c r="D13" s="347"/>
      <c r="E13" s="348"/>
      <c r="F13" s="536">
        <v>1642</v>
      </c>
      <c r="G13" s="536">
        <v>1237</v>
      </c>
      <c r="H13" s="536">
        <v>1937</v>
      </c>
      <c r="I13" s="536">
        <v>1487</v>
      </c>
      <c r="J13" s="537">
        <v>1480</v>
      </c>
      <c r="K13" s="538">
        <v>162</v>
      </c>
      <c r="L13" s="349">
        <v>10.945945945945946</v>
      </c>
    </row>
    <row r="14" spans="1:17" s="110" customFormat="1" ht="22.5" customHeight="1" x14ac:dyDescent="0.2">
      <c r="A14" s="350"/>
      <c r="B14" s="351" t="s">
        <v>346</v>
      </c>
      <c r="C14" s="347"/>
      <c r="D14" s="347"/>
      <c r="E14" s="348"/>
      <c r="F14" s="536">
        <v>1306</v>
      </c>
      <c r="G14" s="536">
        <v>933</v>
      </c>
      <c r="H14" s="536">
        <v>1657</v>
      </c>
      <c r="I14" s="536">
        <v>1048</v>
      </c>
      <c r="J14" s="537">
        <v>1229</v>
      </c>
      <c r="K14" s="538">
        <v>77</v>
      </c>
      <c r="L14" s="349">
        <v>6.2652563059397881</v>
      </c>
    </row>
    <row r="15" spans="1:17" s="110" customFormat="1" ht="15" customHeight="1" x14ac:dyDescent="0.2">
      <c r="A15" s="350" t="s">
        <v>347</v>
      </c>
      <c r="B15" s="351" t="s">
        <v>108</v>
      </c>
      <c r="C15" s="347"/>
      <c r="D15" s="347"/>
      <c r="E15" s="348"/>
      <c r="F15" s="536">
        <v>606</v>
      </c>
      <c r="G15" s="536">
        <v>476</v>
      </c>
      <c r="H15" s="536">
        <v>1412</v>
      </c>
      <c r="I15" s="536">
        <v>452</v>
      </c>
      <c r="J15" s="537">
        <v>489</v>
      </c>
      <c r="K15" s="538">
        <v>117</v>
      </c>
      <c r="L15" s="349">
        <v>23.926380368098158</v>
      </c>
    </row>
    <row r="16" spans="1:17" s="110" customFormat="1" ht="15" customHeight="1" x14ac:dyDescent="0.2">
      <c r="A16" s="350"/>
      <c r="B16" s="351" t="s">
        <v>109</v>
      </c>
      <c r="C16" s="347"/>
      <c r="D16" s="347"/>
      <c r="E16" s="348"/>
      <c r="F16" s="536">
        <v>1983</v>
      </c>
      <c r="G16" s="536">
        <v>1439</v>
      </c>
      <c r="H16" s="536">
        <v>1905</v>
      </c>
      <c r="I16" s="536">
        <v>1775</v>
      </c>
      <c r="J16" s="537">
        <v>1912</v>
      </c>
      <c r="K16" s="538">
        <v>71</v>
      </c>
      <c r="L16" s="349">
        <v>3.7133891213389121</v>
      </c>
    </row>
    <row r="17" spans="1:12" s="110" customFormat="1" ht="15" customHeight="1" x14ac:dyDescent="0.2">
      <c r="A17" s="350"/>
      <c r="B17" s="351" t="s">
        <v>110</v>
      </c>
      <c r="C17" s="347"/>
      <c r="D17" s="347"/>
      <c r="E17" s="348"/>
      <c r="F17" s="536">
        <v>329</v>
      </c>
      <c r="G17" s="536">
        <v>230</v>
      </c>
      <c r="H17" s="536">
        <v>261</v>
      </c>
      <c r="I17" s="536">
        <v>279</v>
      </c>
      <c r="J17" s="537">
        <v>288</v>
      </c>
      <c r="K17" s="538">
        <v>41</v>
      </c>
      <c r="L17" s="349">
        <v>14.236111111111111</v>
      </c>
    </row>
    <row r="18" spans="1:12" s="110" customFormat="1" ht="15" customHeight="1" x14ac:dyDescent="0.2">
      <c r="A18" s="350"/>
      <c r="B18" s="351" t="s">
        <v>111</v>
      </c>
      <c r="C18" s="347"/>
      <c r="D18" s="347"/>
      <c r="E18" s="348"/>
      <c r="F18" s="536">
        <v>30</v>
      </c>
      <c r="G18" s="536">
        <v>25</v>
      </c>
      <c r="H18" s="536">
        <v>16</v>
      </c>
      <c r="I18" s="536">
        <v>29</v>
      </c>
      <c r="J18" s="537">
        <v>20</v>
      </c>
      <c r="K18" s="538">
        <v>10</v>
      </c>
      <c r="L18" s="349">
        <v>50</v>
      </c>
    </row>
    <row r="19" spans="1:12" s="110" customFormat="1" ht="15" customHeight="1" x14ac:dyDescent="0.2">
      <c r="A19" s="118" t="s">
        <v>113</v>
      </c>
      <c r="B19" s="119" t="s">
        <v>181</v>
      </c>
      <c r="C19" s="347"/>
      <c r="D19" s="347"/>
      <c r="E19" s="348"/>
      <c r="F19" s="536">
        <v>2041</v>
      </c>
      <c r="G19" s="536">
        <v>1411</v>
      </c>
      <c r="H19" s="536">
        <v>2608</v>
      </c>
      <c r="I19" s="536">
        <v>1724</v>
      </c>
      <c r="J19" s="537">
        <v>1822</v>
      </c>
      <c r="K19" s="538">
        <v>219</v>
      </c>
      <c r="L19" s="349">
        <v>12.019758507135016</v>
      </c>
    </row>
    <row r="20" spans="1:12" s="110" customFormat="1" ht="15" customHeight="1" x14ac:dyDescent="0.2">
      <c r="A20" s="118"/>
      <c r="B20" s="119" t="s">
        <v>182</v>
      </c>
      <c r="C20" s="347"/>
      <c r="D20" s="347"/>
      <c r="E20" s="348"/>
      <c r="F20" s="536">
        <v>907</v>
      </c>
      <c r="G20" s="536">
        <v>759</v>
      </c>
      <c r="H20" s="536">
        <v>986</v>
      </c>
      <c r="I20" s="536">
        <v>811</v>
      </c>
      <c r="J20" s="537">
        <v>887</v>
      </c>
      <c r="K20" s="538">
        <v>20</v>
      </c>
      <c r="L20" s="349">
        <v>2.254791431792559</v>
      </c>
    </row>
    <row r="21" spans="1:12" s="110" customFormat="1" ht="15" customHeight="1" x14ac:dyDescent="0.2">
      <c r="A21" s="118" t="s">
        <v>113</v>
      </c>
      <c r="B21" s="119" t="s">
        <v>116</v>
      </c>
      <c r="C21" s="347"/>
      <c r="D21" s="347"/>
      <c r="E21" s="348"/>
      <c r="F21" s="536">
        <v>2462</v>
      </c>
      <c r="G21" s="536">
        <v>1711</v>
      </c>
      <c r="H21" s="536">
        <v>3014</v>
      </c>
      <c r="I21" s="536">
        <v>2087</v>
      </c>
      <c r="J21" s="537">
        <v>2242</v>
      </c>
      <c r="K21" s="538">
        <v>220</v>
      </c>
      <c r="L21" s="349">
        <v>9.8126672613737735</v>
      </c>
    </row>
    <row r="22" spans="1:12" s="110" customFormat="1" ht="15" customHeight="1" x14ac:dyDescent="0.2">
      <c r="A22" s="118"/>
      <c r="B22" s="119" t="s">
        <v>117</v>
      </c>
      <c r="C22" s="347"/>
      <c r="D22" s="347"/>
      <c r="E22" s="348"/>
      <c r="F22" s="536">
        <v>485</v>
      </c>
      <c r="G22" s="536">
        <v>456</v>
      </c>
      <c r="H22" s="536">
        <v>574</v>
      </c>
      <c r="I22" s="536">
        <v>445</v>
      </c>
      <c r="J22" s="537">
        <v>463</v>
      </c>
      <c r="K22" s="538">
        <v>22</v>
      </c>
      <c r="L22" s="349">
        <v>4.7516198704103676</v>
      </c>
    </row>
    <row r="23" spans="1:12" s="110" customFormat="1" ht="15" customHeight="1" x14ac:dyDescent="0.2">
      <c r="A23" s="352" t="s">
        <v>347</v>
      </c>
      <c r="B23" s="353" t="s">
        <v>193</v>
      </c>
      <c r="C23" s="354"/>
      <c r="D23" s="354"/>
      <c r="E23" s="355"/>
      <c r="F23" s="539">
        <v>47</v>
      </c>
      <c r="G23" s="539">
        <v>75</v>
      </c>
      <c r="H23" s="539">
        <v>575</v>
      </c>
      <c r="I23" s="539">
        <v>21</v>
      </c>
      <c r="J23" s="540">
        <v>39</v>
      </c>
      <c r="K23" s="541">
        <v>8</v>
      </c>
      <c r="L23" s="356">
        <v>20.512820512820515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32.4</v>
      </c>
      <c r="G25" s="542">
        <v>30.5</v>
      </c>
      <c r="H25" s="542">
        <v>33.299999999999997</v>
      </c>
      <c r="I25" s="542">
        <v>32.1</v>
      </c>
      <c r="J25" s="542">
        <v>33.9</v>
      </c>
      <c r="K25" s="543" t="s">
        <v>349</v>
      </c>
      <c r="L25" s="364">
        <v>-1.5</v>
      </c>
    </row>
    <row r="26" spans="1:12" s="110" customFormat="1" ht="15" customHeight="1" x14ac:dyDescent="0.2">
      <c r="A26" s="365" t="s">
        <v>105</v>
      </c>
      <c r="B26" s="366" t="s">
        <v>345</v>
      </c>
      <c r="C26" s="362"/>
      <c r="D26" s="362"/>
      <c r="E26" s="363"/>
      <c r="F26" s="542">
        <v>29.5</v>
      </c>
      <c r="G26" s="542">
        <v>25.5</v>
      </c>
      <c r="H26" s="542">
        <v>29.3</v>
      </c>
      <c r="I26" s="542">
        <v>31.4</v>
      </c>
      <c r="J26" s="544">
        <v>30.8</v>
      </c>
      <c r="K26" s="543" t="s">
        <v>349</v>
      </c>
      <c r="L26" s="364">
        <v>-1.3000000000000007</v>
      </c>
    </row>
    <row r="27" spans="1:12" s="110" customFormat="1" ht="15" customHeight="1" x14ac:dyDescent="0.2">
      <c r="A27" s="365"/>
      <c r="B27" s="366" t="s">
        <v>346</v>
      </c>
      <c r="C27" s="362"/>
      <c r="D27" s="362"/>
      <c r="E27" s="363"/>
      <c r="F27" s="542">
        <v>36</v>
      </c>
      <c r="G27" s="542">
        <v>37.4</v>
      </c>
      <c r="H27" s="542">
        <v>38.1</v>
      </c>
      <c r="I27" s="542">
        <v>33</v>
      </c>
      <c r="J27" s="542">
        <v>37.799999999999997</v>
      </c>
      <c r="K27" s="543" t="s">
        <v>349</v>
      </c>
      <c r="L27" s="364">
        <v>-1.7999999999999972</v>
      </c>
    </row>
    <row r="28" spans="1:12" s="110" customFormat="1" ht="15" customHeight="1" x14ac:dyDescent="0.2">
      <c r="A28" s="365" t="s">
        <v>113</v>
      </c>
      <c r="B28" s="366" t="s">
        <v>108</v>
      </c>
      <c r="C28" s="362"/>
      <c r="D28" s="362"/>
      <c r="E28" s="363"/>
      <c r="F28" s="542">
        <v>45.7</v>
      </c>
      <c r="G28" s="542">
        <v>38.200000000000003</v>
      </c>
      <c r="H28" s="542">
        <v>38.6</v>
      </c>
      <c r="I28" s="542">
        <v>40</v>
      </c>
      <c r="J28" s="542">
        <v>37.9</v>
      </c>
      <c r="K28" s="543" t="s">
        <v>349</v>
      </c>
      <c r="L28" s="364">
        <v>7.8000000000000043</v>
      </c>
    </row>
    <row r="29" spans="1:12" s="110" customFormat="1" ht="11.25" x14ac:dyDescent="0.2">
      <c r="A29" s="365"/>
      <c r="B29" s="366" t="s">
        <v>109</v>
      </c>
      <c r="C29" s="362"/>
      <c r="D29" s="362"/>
      <c r="E29" s="363"/>
      <c r="F29" s="542">
        <v>29.7</v>
      </c>
      <c r="G29" s="542">
        <v>28.4</v>
      </c>
      <c r="H29" s="542">
        <v>31.4</v>
      </c>
      <c r="I29" s="542">
        <v>30.7</v>
      </c>
      <c r="J29" s="544">
        <v>34</v>
      </c>
      <c r="K29" s="543" t="s">
        <v>349</v>
      </c>
      <c r="L29" s="364">
        <v>-4.3000000000000007</v>
      </c>
    </row>
    <row r="30" spans="1:12" s="110" customFormat="1" ht="15" customHeight="1" x14ac:dyDescent="0.2">
      <c r="A30" s="365"/>
      <c r="B30" s="366" t="s">
        <v>110</v>
      </c>
      <c r="C30" s="362"/>
      <c r="D30" s="362"/>
      <c r="E30" s="363"/>
      <c r="F30" s="542">
        <v>27.7</v>
      </c>
      <c r="G30" s="542">
        <v>31.2</v>
      </c>
      <c r="H30" s="542">
        <v>33.700000000000003</v>
      </c>
      <c r="I30" s="542">
        <v>28.6</v>
      </c>
      <c r="J30" s="542">
        <v>27.7</v>
      </c>
      <c r="K30" s="543" t="s">
        <v>349</v>
      </c>
      <c r="L30" s="364">
        <v>0</v>
      </c>
    </row>
    <row r="31" spans="1:12" s="110" customFormat="1" ht="15" customHeight="1" x14ac:dyDescent="0.2">
      <c r="A31" s="365"/>
      <c r="B31" s="366" t="s">
        <v>111</v>
      </c>
      <c r="C31" s="362"/>
      <c r="D31" s="362"/>
      <c r="E31" s="363"/>
      <c r="F31" s="542">
        <v>30</v>
      </c>
      <c r="G31" s="542">
        <v>32</v>
      </c>
      <c r="H31" s="542">
        <v>37.5</v>
      </c>
      <c r="I31" s="542">
        <v>34.5</v>
      </c>
      <c r="J31" s="542">
        <v>35</v>
      </c>
      <c r="K31" s="543" t="s">
        <v>349</v>
      </c>
      <c r="L31" s="364">
        <v>-5</v>
      </c>
    </row>
    <row r="32" spans="1:12" s="110" customFormat="1" ht="15" customHeight="1" x14ac:dyDescent="0.2">
      <c r="A32" s="367" t="s">
        <v>113</v>
      </c>
      <c r="B32" s="368" t="s">
        <v>181</v>
      </c>
      <c r="C32" s="362"/>
      <c r="D32" s="362"/>
      <c r="E32" s="363"/>
      <c r="F32" s="542">
        <v>27.8</v>
      </c>
      <c r="G32" s="542">
        <v>26.3</v>
      </c>
      <c r="H32" s="542">
        <v>29.1</v>
      </c>
      <c r="I32" s="542">
        <v>28.1</v>
      </c>
      <c r="J32" s="544">
        <v>30.1</v>
      </c>
      <c r="K32" s="543" t="s">
        <v>349</v>
      </c>
      <c r="L32" s="364">
        <v>-2.3000000000000007</v>
      </c>
    </row>
    <row r="33" spans="1:12" s="110" customFormat="1" ht="15" customHeight="1" x14ac:dyDescent="0.2">
      <c r="A33" s="367"/>
      <c r="B33" s="368" t="s">
        <v>182</v>
      </c>
      <c r="C33" s="362"/>
      <c r="D33" s="362"/>
      <c r="E33" s="363"/>
      <c r="F33" s="542">
        <v>42.3</v>
      </c>
      <c r="G33" s="542">
        <v>38</v>
      </c>
      <c r="H33" s="542">
        <v>41.3</v>
      </c>
      <c r="I33" s="542">
        <v>40.6</v>
      </c>
      <c r="J33" s="542">
        <v>41.7</v>
      </c>
      <c r="K33" s="543" t="s">
        <v>349</v>
      </c>
      <c r="L33" s="364">
        <v>0.59999999999999432</v>
      </c>
    </row>
    <row r="34" spans="1:12" s="369" customFormat="1" ht="15" customHeight="1" x14ac:dyDescent="0.2">
      <c r="A34" s="367" t="s">
        <v>113</v>
      </c>
      <c r="B34" s="368" t="s">
        <v>116</v>
      </c>
      <c r="C34" s="362"/>
      <c r="D34" s="362"/>
      <c r="E34" s="363"/>
      <c r="F34" s="542">
        <v>31.3</v>
      </c>
      <c r="G34" s="542">
        <v>30.7</v>
      </c>
      <c r="H34" s="542">
        <v>33</v>
      </c>
      <c r="I34" s="542">
        <v>31.1</v>
      </c>
      <c r="J34" s="542">
        <v>34.200000000000003</v>
      </c>
      <c r="K34" s="543" t="s">
        <v>349</v>
      </c>
      <c r="L34" s="364">
        <v>-2.9000000000000021</v>
      </c>
    </row>
    <row r="35" spans="1:12" s="369" customFormat="1" ht="11.25" x14ac:dyDescent="0.2">
      <c r="A35" s="370"/>
      <c r="B35" s="371" t="s">
        <v>117</v>
      </c>
      <c r="C35" s="372"/>
      <c r="D35" s="372"/>
      <c r="E35" s="373"/>
      <c r="F35" s="545">
        <v>37.4</v>
      </c>
      <c r="G35" s="545">
        <v>29.9</v>
      </c>
      <c r="H35" s="545">
        <v>34.299999999999997</v>
      </c>
      <c r="I35" s="545">
        <v>36.299999999999997</v>
      </c>
      <c r="J35" s="546">
        <v>32.1</v>
      </c>
      <c r="K35" s="547" t="s">
        <v>349</v>
      </c>
      <c r="L35" s="374">
        <v>5.2999999999999972</v>
      </c>
    </row>
    <row r="36" spans="1:12" s="369" customFormat="1" ht="15.95" customHeight="1" x14ac:dyDescent="0.2">
      <c r="A36" s="375" t="s">
        <v>350</v>
      </c>
      <c r="B36" s="376"/>
      <c r="C36" s="377"/>
      <c r="D36" s="376"/>
      <c r="E36" s="378"/>
      <c r="F36" s="548">
        <v>2838</v>
      </c>
      <c r="G36" s="548">
        <v>2018</v>
      </c>
      <c r="H36" s="548">
        <v>2724</v>
      </c>
      <c r="I36" s="548">
        <v>2454</v>
      </c>
      <c r="J36" s="548">
        <v>2582</v>
      </c>
      <c r="K36" s="549">
        <v>256</v>
      </c>
      <c r="L36" s="380">
        <v>9.9147947327652979</v>
      </c>
    </row>
    <row r="37" spans="1:12" s="369" customFormat="1" ht="15.95" customHeight="1" x14ac:dyDescent="0.2">
      <c r="A37" s="381"/>
      <c r="B37" s="382" t="s">
        <v>113</v>
      </c>
      <c r="C37" s="382" t="s">
        <v>351</v>
      </c>
      <c r="D37" s="382"/>
      <c r="E37" s="383"/>
      <c r="F37" s="548">
        <v>919</v>
      </c>
      <c r="G37" s="548">
        <v>616</v>
      </c>
      <c r="H37" s="548">
        <v>908</v>
      </c>
      <c r="I37" s="548">
        <v>787</v>
      </c>
      <c r="J37" s="548">
        <v>876</v>
      </c>
      <c r="K37" s="549">
        <v>43</v>
      </c>
      <c r="L37" s="380">
        <v>4.9086757990867582</v>
      </c>
    </row>
    <row r="38" spans="1:12" s="369" customFormat="1" ht="15.95" customHeight="1" x14ac:dyDescent="0.2">
      <c r="A38" s="381"/>
      <c r="B38" s="384" t="s">
        <v>105</v>
      </c>
      <c r="C38" s="384" t="s">
        <v>106</v>
      </c>
      <c r="D38" s="385"/>
      <c r="E38" s="383"/>
      <c r="F38" s="548">
        <v>1594</v>
      </c>
      <c r="G38" s="548">
        <v>1164</v>
      </c>
      <c r="H38" s="548">
        <v>1481</v>
      </c>
      <c r="I38" s="548">
        <v>1443</v>
      </c>
      <c r="J38" s="550">
        <v>1424</v>
      </c>
      <c r="K38" s="549">
        <v>170</v>
      </c>
      <c r="L38" s="380">
        <v>11.938202247191011</v>
      </c>
    </row>
    <row r="39" spans="1:12" s="369" customFormat="1" ht="15.95" customHeight="1" x14ac:dyDescent="0.2">
      <c r="A39" s="381"/>
      <c r="B39" s="385"/>
      <c r="C39" s="382" t="s">
        <v>352</v>
      </c>
      <c r="D39" s="385"/>
      <c r="E39" s="383"/>
      <c r="F39" s="548">
        <v>471</v>
      </c>
      <c r="G39" s="548">
        <v>297</v>
      </c>
      <c r="H39" s="548">
        <v>434</v>
      </c>
      <c r="I39" s="548">
        <v>453</v>
      </c>
      <c r="J39" s="548">
        <v>438</v>
      </c>
      <c r="K39" s="549">
        <v>33</v>
      </c>
      <c r="L39" s="380">
        <v>7.5342465753424657</v>
      </c>
    </row>
    <row r="40" spans="1:12" s="369" customFormat="1" ht="15.95" customHeight="1" x14ac:dyDescent="0.2">
      <c r="A40" s="381"/>
      <c r="B40" s="384"/>
      <c r="C40" s="384" t="s">
        <v>107</v>
      </c>
      <c r="D40" s="385"/>
      <c r="E40" s="383"/>
      <c r="F40" s="548">
        <v>1244</v>
      </c>
      <c r="G40" s="548">
        <v>854</v>
      </c>
      <c r="H40" s="548">
        <v>1243</v>
      </c>
      <c r="I40" s="548">
        <v>1011</v>
      </c>
      <c r="J40" s="548">
        <v>1158</v>
      </c>
      <c r="K40" s="549">
        <v>86</v>
      </c>
      <c r="L40" s="380">
        <v>7.4265975820379966</v>
      </c>
    </row>
    <row r="41" spans="1:12" s="369" customFormat="1" ht="24" customHeight="1" x14ac:dyDescent="0.2">
      <c r="A41" s="381"/>
      <c r="B41" s="385"/>
      <c r="C41" s="382" t="s">
        <v>352</v>
      </c>
      <c r="D41" s="385"/>
      <c r="E41" s="383"/>
      <c r="F41" s="548">
        <v>448</v>
      </c>
      <c r="G41" s="548">
        <v>319</v>
      </c>
      <c r="H41" s="548">
        <v>474</v>
      </c>
      <c r="I41" s="548">
        <v>334</v>
      </c>
      <c r="J41" s="550">
        <v>438</v>
      </c>
      <c r="K41" s="549">
        <v>10</v>
      </c>
      <c r="L41" s="380">
        <v>2.2831050228310503</v>
      </c>
    </row>
    <row r="42" spans="1:12" s="110" customFormat="1" ht="15" customHeight="1" x14ac:dyDescent="0.2">
      <c r="A42" s="381"/>
      <c r="B42" s="384" t="s">
        <v>113</v>
      </c>
      <c r="C42" s="384" t="s">
        <v>353</v>
      </c>
      <c r="D42" s="385"/>
      <c r="E42" s="383"/>
      <c r="F42" s="548">
        <v>521</v>
      </c>
      <c r="G42" s="548">
        <v>369</v>
      </c>
      <c r="H42" s="548">
        <v>634</v>
      </c>
      <c r="I42" s="548">
        <v>418</v>
      </c>
      <c r="J42" s="548">
        <v>417</v>
      </c>
      <c r="K42" s="549">
        <v>104</v>
      </c>
      <c r="L42" s="380">
        <v>24.940047961630697</v>
      </c>
    </row>
    <row r="43" spans="1:12" s="110" customFormat="1" ht="15" customHeight="1" x14ac:dyDescent="0.2">
      <c r="A43" s="381"/>
      <c r="B43" s="385"/>
      <c r="C43" s="382" t="s">
        <v>352</v>
      </c>
      <c r="D43" s="385"/>
      <c r="E43" s="383"/>
      <c r="F43" s="548">
        <v>238</v>
      </c>
      <c r="G43" s="548">
        <v>141</v>
      </c>
      <c r="H43" s="548">
        <v>245</v>
      </c>
      <c r="I43" s="548">
        <v>167</v>
      </c>
      <c r="J43" s="548">
        <v>158</v>
      </c>
      <c r="K43" s="549">
        <v>80</v>
      </c>
      <c r="L43" s="380">
        <v>50.632911392405063</v>
      </c>
    </row>
    <row r="44" spans="1:12" s="110" customFormat="1" ht="15" customHeight="1" x14ac:dyDescent="0.2">
      <c r="A44" s="381"/>
      <c r="B44" s="384"/>
      <c r="C44" s="366" t="s">
        <v>109</v>
      </c>
      <c r="D44" s="385"/>
      <c r="E44" s="383"/>
      <c r="F44" s="548">
        <v>1962</v>
      </c>
      <c r="G44" s="548">
        <v>1400</v>
      </c>
      <c r="H44" s="548">
        <v>1819</v>
      </c>
      <c r="I44" s="548">
        <v>1734</v>
      </c>
      <c r="J44" s="550">
        <v>1867</v>
      </c>
      <c r="K44" s="549">
        <v>95</v>
      </c>
      <c r="L44" s="380">
        <v>5.088377075522228</v>
      </c>
    </row>
    <row r="45" spans="1:12" s="110" customFormat="1" ht="15" customHeight="1" x14ac:dyDescent="0.2">
      <c r="A45" s="381"/>
      <c r="B45" s="385"/>
      <c r="C45" s="382" t="s">
        <v>352</v>
      </c>
      <c r="D45" s="385"/>
      <c r="E45" s="383"/>
      <c r="F45" s="548">
        <v>582</v>
      </c>
      <c r="G45" s="548">
        <v>397</v>
      </c>
      <c r="H45" s="548">
        <v>571</v>
      </c>
      <c r="I45" s="548">
        <v>532</v>
      </c>
      <c r="J45" s="548">
        <v>634</v>
      </c>
      <c r="K45" s="549">
        <v>-52</v>
      </c>
      <c r="L45" s="380">
        <v>-8.2018927444794958</v>
      </c>
    </row>
    <row r="46" spans="1:12" s="110" customFormat="1" ht="15" customHeight="1" x14ac:dyDescent="0.2">
      <c r="A46" s="381"/>
      <c r="B46" s="384"/>
      <c r="C46" s="366" t="s">
        <v>110</v>
      </c>
      <c r="D46" s="385"/>
      <c r="E46" s="383"/>
      <c r="F46" s="548">
        <v>325</v>
      </c>
      <c r="G46" s="548">
        <v>224</v>
      </c>
      <c r="H46" s="548">
        <v>255</v>
      </c>
      <c r="I46" s="548">
        <v>273</v>
      </c>
      <c r="J46" s="548">
        <v>278</v>
      </c>
      <c r="K46" s="549">
        <v>47</v>
      </c>
      <c r="L46" s="380">
        <v>16.906474820143885</v>
      </c>
    </row>
    <row r="47" spans="1:12" s="110" customFormat="1" ht="15" customHeight="1" x14ac:dyDescent="0.2">
      <c r="A47" s="381"/>
      <c r="B47" s="385"/>
      <c r="C47" s="382" t="s">
        <v>352</v>
      </c>
      <c r="D47" s="385"/>
      <c r="E47" s="383"/>
      <c r="F47" s="548">
        <v>90</v>
      </c>
      <c r="G47" s="548">
        <v>70</v>
      </c>
      <c r="H47" s="548">
        <v>86</v>
      </c>
      <c r="I47" s="548">
        <v>78</v>
      </c>
      <c r="J47" s="550">
        <v>77</v>
      </c>
      <c r="K47" s="549">
        <v>13</v>
      </c>
      <c r="L47" s="380">
        <v>16.883116883116884</v>
      </c>
    </row>
    <row r="48" spans="1:12" s="110" customFormat="1" ht="15" customHeight="1" x14ac:dyDescent="0.2">
      <c r="A48" s="381"/>
      <c r="B48" s="385"/>
      <c r="C48" s="366" t="s">
        <v>111</v>
      </c>
      <c r="D48" s="386"/>
      <c r="E48" s="387"/>
      <c r="F48" s="548">
        <v>30</v>
      </c>
      <c r="G48" s="548">
        <v>25</v>
      </c>
      <c r="H48" s="548">
        <v>16</v>
      </c>
      <c r="I48" s="548">
        <v>29</v>
      </c>
      <c r="J48" s="548">
        <v>20</v>
      </c>
      <c r="K48" s="549">
        <v>10</v>
      </c>
      <c r="L48" s="380">
        <v>50</v>
      </c>
    </row>
    <row r="49" spans="1:12" s="110" customFormat="1" ht="15" customHeight="1" x14ac:dyDescent="0.2">
      <c r="A49" s="381"/>
      <c r="B49" s="385"/>
      <c r="C49" s="382" t="s">
        <v>352</v>
      </c>
      <c r="D49" s="385"/>
      <c r="E49" s="383"/>
      <c r="F49" s="548">
        <v>9</v>
      </c>
      <c r="G49" s="548">
        <v>8</v>
      </c>
      <c r="H49" s="548">
        <v>6</v>
      </c>
      <c r="I49" s="548">
        <v>10</v>
      </c>
      <c r="J49" s="548">
        <v>7</v>
      </c>
      <c r="K49" s="549">
        <v>2</v>
      </c>
      <c r="L49" s="380">
        <v>28.571428571428573</v>
      </c>
    </row>
    <row r="50" spans="1:12" s="110" customFormat="1" ht="15" customHeight="1" x14ac:dyDescent="0.2">
      <c r="A50" s="381"/>
      <c r="B50" s="384" t="s">
        <v>113</v>
      </c>
      <c r="C50" s="382" t="s">
        <v>181</v>
      </c>
      <c r="D50" s="385"/>
      <c r="E50" s="383"/>
      <c r="F50" s="548">
        <v>1945</v>
      </c>
      <c r="G50" s="548">
        <v>1290</v>
      </c>
      <c r="H50" s="548">
        <v>1777</v>
      </c>
      <c r="I50" s="548">
        <v>1675</v>
      </c>
      <c r="J50" s="550">
        <v>1730</v>
      </c>
      <c r="K50" s="549">
        <v>215</v>
      </c>
      <c r="L50" s="380">
        <v>12.427745664739884</v>
      </c>
    </row>
    <row r="51" spans="1:12" s="110" customFormat="1" ht="15" customHeight="1" x14ac:dyDescent="0.2">
      <c r="A51" s="381"/>
      <c r="B51" s="385"/>
      <c r="C51" s="382" t="s">
        <v>352</v>
      </c>
      <c r="D51" s="385"/>
      <c r="E51" s="383"/>
      <c r="F51" s="548">
        <v>541</v>
      </c>
      <c r="G51" s="548">
        <v>339</v>
      </c>
      <c r="H51" s="548">
        <v>517</v>
      </c>
      <c r="I51" s="548">
        <v>471</v>
      </c>
      <c r="J51" s="548">
        <v>521</v>
      </c>
      <c r="K51" s="549">
        <v>20</v>
      </c>
      <c r="L51" s="380">
        <v>3.8387715930902111</v>
      </c>
    </row>
    <row r="52" spans="1:12" s="110" customFormat="1" ht="15" customHeight="1" x14ac:dyDescent="0.2">
      <c r="A52" s="381"/>
      <c r="B52" s="384"/>
      <c r="C52" s="382" t="s">
        <v>182</v>
      </c>
      <c r="D52" s="385"/>
      <c r="E52" s="383"/>
      <c r="F52" s="548">
        <v>893</v>
      </c>
      <c r="G52" s="548">
        <v>728</v>
      </c>
      <c r="H52" s="548">
        <v>947</v>
      </c>
      <c r="I52" s="548">
        <v>779</v>
      </c>
      <c r="J52" s="548">
        <v>852</v>
      </c>
      <c r="K52" s="549">
        <v>41</v>
      </c>
      <c r="L52" s="380">
        <v>4.812206572769953</v>
      </c>
    </row>
    <row r="53" spans="1:12" s="269" customFormat="1" ht="11.25" customHeight="1" x14ac:dyDescent="0.2">
      <c r="A53" s="381"/>
      <c r="B53" s="385"/>
      <c r="C53" s="382" t="s">
        <v>352</v>
      </c>
      <c r="D53" s="385"/>
      <c r="E53" s="383"/>
      <c r="F53" s="548">
        <v>378</v>
      </c>
      <c r="G53" s="548">
        <v>277</v>
      </c>
      <c r="H53" s="548">
        <v>391</v>
      </c>
      <c r="I53" s="548">
        <v>316</v>
      </c>
      <c r="J53" s="550">
        <v>355</v>
      </c>
      <c r="K53" s="549">
        <v>23</v>
      </c>
      <c r="L53" s="380">
        <v>6.47887323943662</v>
      </c>
    </row>
    <row r="54" spans="1:12" s="151" customFormat="1" ht="12.75" customHeight="1" x14ac:dyDescent="0.2">
      <c r="A54" s="381"/>
      <c r="B54" s="384" t="s">
        <v>113</v>
      </c>
      <c r="C54" s="384" t="s">
        <v>116</v>
      </c>
      <c r="D54" s="385"/>
      <c r="E54" s="383"/>
      <c r="F54" s="548">
        <v>2361</v>
      </c>
      <c r="G54" s="548">
        <v>1574</v>
      </c>
      <c r="H54" s="548">
        <v>2197</v>
      </c>
      <c r="I54" s="548">
        <v>2019</v>
      </c>
      <c r="J54" s="548">
        <v>2136</v>
      </c>
      <c r="K54" s="549">
        <v>225</v>
      </c>
      <c r="L54" s="380">
        <v>10.533707865168539</v>
      </c>
    </row>
    <row r="55" spans="1:12" ht="11.25" x14ac:dyDescent="0.2">
      <c r="A55" s="381"/>
      <c r="B55" s="385"/>
      <c r="C55" s="382" t="s">
        <v>352</v>
      </c>
      <c r="D55" s="385"/>
      <c r="E55" s="383"/>
      <c r="F55" s="548">
        <v>740</v>
      </c>
      <c r="G55" s="548">
        <v>483</v>
      </c>
      <c r="H55" s="548">
        <v>726</v>
      </c>
      <c r="I55" s="548">
        <v>628</v>
      </c>
      <c r="J55" s="548">
        <v>731</v>
      </c>
      <c r="K55" s="549">
        <v>9</v>
      </c>
      <c r="L55" s="380">
        <v>1.2311901504787961</v>
      </c>
    </row>
    <row r="56" spans="1:12" ht="14.25" customHeight="1" x14ac:dyDescent="0.2">
      <c r="A56" s="381"/>
      <c r="B56" s="385"/>
      <c r="C56" s="384" t="s">
        <v>117</v>
      </c>
      <c r="D56" s="385"/>
      <c r="E56" s="383"/>
      <c r="F56" s="548">
        <v>476</v>
      </c>
      <c r="G56" s="548">
        <v>441</v>
      </c>
      <c r="H56" s="548">
        <v>522</v>
      </c>
      <c r="I56" s="548">
        <v>432</v>
      </c>
      <c r="J56" s="548">
        <v>442</v>
      </c>
      <c r="K56" s="549">
        <v>34</v>
      </c>
      <c r="L56" s="380">
        <v>7.6923076923076925</v>
      </c>
    </row>
    <row r="57" spans="1:12" ht="18.75" customHeight="1" x14ac:dyDescent="0.2">
      <c r="A57" s="388"/>
      <c r="B57" s="389"/>
      <c r="C57" s="390" t="s">
        <v>352</v>
      </c>
      <c r="D57" s="389"/>
      <c r="E57" s="391"/>
      <c r="F57" s="551">
        <v>178</v>
      </c>
      <c r="G57" s="552">
        <v>132</v>
      </c>
      <c r="H57" s="552">
        <v>179</v>
      </c>
      <c r="I57" s="552">
        <v>157</v>
      </c>
      <c r="J57" s="552">
        <v>142</v>
      </c>
      <c r="K57" s="553">
        <f t="shared" ref="K57" si="0">IF(OR(F57=".",J57=".")=TRUE,".",IF(OR(F57="*",J57="*")=TRUE,"*",IF(AND(F57="-",J57="-")=TRUE,"-",IF(AND(ISNUMBER(J57),ISNUMBER(F57))=TRUE,IF(F57-J57=0,0,F57-J57),IF(ISNUMBER(F57)=TRUE,F57,-J57)))))</f>
        <v>36</v>
      </c>
      <c r="L57" s="392">
        <f t="shared" ref="L57" si="1">IF(K57 =".",".",IF(K57 ="*","*",IF(K57="-","-",IF(K57=0,0,IF(OR(J57="-",J57=".",F57="-",F57=".")=TRUE,"X",IF(J57=0,"0,0",IF(ABS(K57*100/J57)&gt;250,".X",(K57*100/J57))))))))</f>
        <v>25.35211267605634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2948</v>
      </c>
      <c r="E11" s="114">
        <v>2170</v>
      </c>
      <c r="F11" s="114">
        <v>3594</v>
      </c>
      <c r="G11" s="114">
        <v>2535</v>
      </c>
      <c r="H11" s="140">
        <v>2709</v>
      </c>
      <c r="I11" s="115">
        <v>239</v>
      </c>
      <c r="J11" s="116">
        <v>8.8224437061646359</v>
      </c>
    </row>
    <row r="12" spans="1:15" s="110" customFormat="1" ht="24.95" customHeight="1" x14ac:dyDescent="0.2">
      <c r="A12" s="193" t="s">
        <v>132</v>
      </c>
      <c r="B12" s="194" t="s">
        <v>133</v>
      </c>
      <c r="C12" s="113">
        <v>0.37313432835820898</v>
      </c>
      <c r="D12" s="115">
        <v>11</v>
      </c>
      <c r="E12" s="114">
        <v>11</v>
      </c>
      <c r="F12" s="114">
        <v>23</v>
      </c>
      <c r="G12" s="114">
        <v>27</v>
      </c>
      <c r="H12" s="140">
        <v>64</v>
      </c>
      <c r="I12" s="115">
        <v>-53</v>
      </c>
      <c r="J12" s="116">
        <v>-82.8125</v>
      </c>
    </row>
    <row r="13" spans="1:15" s="110" customFormat="1" ht="24.95" customHeight="1" x14ac:dyDescent="0.2">
      <c r="A13" s="193" t="s">
        <v>134</v>
      </c>
      <c r="B13" s="199" t="s">
        <v>214</v>
      </c>
      <c r="C13" s="113">
        <v>0.67842605156037994</v>
      </c>
      <c r="D13" s="115">
        <v>20</v>
      </c>
      <c r="E13" s="114">
        <v>13</v>
      </c>
      <c r="F13" s="114">
        <v>43</v>
      </c>
      <c r="G13" s="114">
        <v>38</v>
      </c>
      <c r="H13" s="140">
        <v>34</v>
      </c>
      <c r="I13" s="115">
        <v>-14</v>
      </c>
      <c r="J13" s="116">
        <v>-41.176470588235297</v>
      </c>
    </row>
    <row r="14" spans="1:15" s="287" customFormat="1" ht="24.95" customHeight="1" x14ac:dyDescent="0.2">
      <c r="A14" s="193" t="s">
        <v>215</v>
      </c>
      <c r="B14" s="199" t="s">
        <v>137</v>
      </c>
      <c r="C14" s="113">
        <v>8.2089552238805972</v>
      </c>
      <c r="D14" s="115">
        <v>242</v>
      </c>
      <c r="E14" s="114">
        <v>155</v>
      </c>
      <c r="F14" s="114">
        <v>266</v>
      </c>
      <c r="G14" s="114">
        <v>197</v>
      </c>
      <c r="H14" s="140">
        <v>214</v>
      </c>
      <c r="I14" s="115">
        <v>28</v>
      </c>
      <c r="J14" s="116">
        <v>13.084112149532711</v>
      </c>
      <c r="K14" s="110"/>
      <c r="L14" s="110"/>
      <c r="M14" s="110"/>
      <c r="N14" s="110"/>
      <c r="O14" s="110"/>
    </row>
    <row r="15" spans="1:15" s="110" customFormat="1" ht="24.95" customHeight="1" x14ac:dyDescent="0.2">
      <c r="A15" s="193" t="s">
        <v>216</v>
      </c>
      <c r="B15" s="199" t="s">
        <v>217</v>
      </c>
      <c r="C15" s="113">
        <v>2.2388059701492535</v>
      </c>
      <c r="D15" s="115">
        <v>66</v>
      </c>
      <c r="E15" s="114">
        <v>42</v>
      </c>
      <c r="F15" s="114">
        <v>98</v>
      </c>
      <c r="G15" s="114">
        <v>71</v>
      </c>
      <c r="H15" s="140">
        <v>41</v>
      </c>
      <c r="I15" s="115">
        <v>25</v>
      </c>
      <c r="J15" s="116">
        <v>60.975609756097562</v>
      </c>
    </row>
    <row r="16" spans="1:15" s="287" customFormat="1" ht="24.95" customHeight="1" x14ac:dyDescent="0.2">
      <c r="A16" s="193" t="s">
        <v>218</v>
      </c>
      <c r="B16" s="199" t="s">
        <v>141</v>
      </c>
      <c r="C16" s="113">
        <v>5.2578018995929447</v>
      </c>
      <c r="D16" s="115">
        <v>155</v>
      </c>
      <c r="E16" s="114">
        <v>102</v>
      </c>
      <c r="F16" s="114">
        <v>142</v>
      </c>
      <c r="G16" s="114">
        <v>105</v>
      </c>
      <c r="H16" s="140">
        <v>123</v>
      </c>
      <c r="I16" s="115">
        <v>32</v>
      </c>
      <c r="J16" s="116">
        <v>26.016260162601625</v>
      </c>
      <c r="K16" s="110"/>
      <c r="L16" s="110"/>
      <c r="M16" s="110"/>
      <c r="N16" s="110"/>
      <c r="O16" s="110"/>
    </row>
    <row r="17" spans="1:15" s="110" customFormat="1" ht="24.95" customHeight="1" x14ac:dyDescent="0.2">
      <c r="A17" s="193" t="s">
        <v>142</v>
      </c>
      <c r="B17" s="199" t="s">
        <v>220</v>
      </c>
      <c r="C17" s="113">
        <v>0.71234735413839889</v>
      </c>
      <c r="D17" s="115">
        <v>21</v>
      </c>
      <c r="E17" s="114">
        <v>11</v>
      </c>
      <c r="F17" s="114">
        <v>26</v>
      </c>
      <c r="G17" s="114">
        <v>21</v>
      </c>
      <c r="H17" s="140">
        <v>50</v>
      </c>
      <c r="I17" s="115">
        <v>-29</v>
      </c>
      <c r="J17" s="116">
        <v>-58</v>
      </c>
    </row>
    <row r="18" spans="1:15" s="287" customFormat="1" ht="24.95" customHeight="1" x14ac:dyDescent="0.2">
      <c r="A18" s="201" t="s">
        <v>144</v>
      </c>
      <c r="B18" s="202" t="s">
        <v>145</v>
      </c>
      <c r="C18" s="113">
        <v>7.4626865671641793</v>
      </c>
      <c r="D18" s="115">
        <v>220</v>
      </c>
      <c r="E18" s="114">
        <v>161</v>
      </c>
      <c r="F18" s="114">
        <v>232</v>
      </c>
      <c r="G18" s="114">
        <v>141</v>
      </c>
      <c r="H18" s="140">
        <v>115</v>
      </c>
      <c r="I18" s="115">
        <v>105</v>
      </c>
      <c r="J18" s="116">
        <v>91.304347826086953</v>
      </c>
      <c r="K18" s="110"/>
      <c r="L18" s="110"/>
      <c r="M18" s="110"/>
      <c r="N18" s="110"/>
      <c r="O18" s="110"/>
    </row>
    <row r="19" spans="1:15" s="110" customFormat="1" ht="24.95" customHeight="1" x14ac:dyDescent="0.2">
      <c r="A19" s="193" t="s">
        <v>146</v>
      </c>
      <c r="B19" s="199" t="s">
        <v>147</v>
      </c>
      <c r="C19" s="113">
        <v>11.702849389416553</v>
      </c>
      <c r="D19" s="115">
        <v>345</v>
      </c>
      <c r="E19" s="114">
        <v>258</v>
      </c>
      <c r="F19" s="114">
        <v>414</v>
      </c>
      <c r="G19" s="114">
        <v>266</v>
      </c>
      <c r="H19" s="140">
        <v>321</v>
      </c>
      <c r="I19" s="115">
        <v>24</v>
      </c>
      <c r="J19" s="116">
        <v>7.4766355140186915</v>
      </c>
    </row>
    <row r="20" spans="1:15" s="287" customFormat="1" ht="24.95" customHeight="1" x14ac:dyDescent="0.2">
      <c r="A20" s="193" t="s">
        <v>148</v>
      </c>
      <c r="B20" s="199" t="s">
        <v>149</v>
      </c>
      <c r="C20" s="113">
        <v>5.5970149253731343</v>
      </c>
      <c r="D20" s="115">
        <v>165</v>
      </c>
      <c r="E20" s="114">
        <v>112</v>
      </c>
      <c r="F20" s="114">
        <v>135</v>
      </c>
      <c r="G20" s="114">
        <v>121</v>
      </c>
      <c r="H20" s="140">
        <v>147</v>
      </c>
      <c r="I20" s="115">
        <v>18</v>
      </c>
      <c r="J20" s="116">
        <v>12.244897959183673</v>
      </c>
      <c r="K20" s="110"/>
      <c r="L20" s="110"/>
      <c r="M20" s="110"/>
      <c r="N20" s="110"/>
      <c r="O20" s="110"/>
    </row>
    <row r="21" spans="1:15" s="110" customFormat="1" ht="24.95" customHeight="1" x14ac:dyDescent="0.2">
      <c r="A21" s="201" t="s">
        <v>150</v>
      </c>
      <c r="B21" s="202" t="s">
        <v>151</v>
      </c>
      <c r="C21" s="113">
        <v>5.2238805970149258</v>
      </c>
      <c r="D21" s="115">
        <v>154</v>
      </c>
      <c r="E21" s="114">
        <v>131</v>
      </c>
      <c r="F21" s="114">
        <v>139</v>
      </c>
      <c r="G21" s="114">
        <v>125</v>
      </c>
      <c r="H21" s="140">
        <v>125</v>
      </c>
      <c r="I21" s="115">
        <v>29</v>
      </c>
      <c r="J21" s="116">
        <v>23.2</v>
      </c>
    </row>
    <row r="22" spans="1:15" s="110" customFormat="1" ht="24.95" customHeight="1" x14ac:dyDescent="0.2">
      <c r="A22" s="201" t="s">
        <v>152</v>
      </c>
      <c r="B22" s="199" t="s">
        <v>153</v>
      </c>
      <c r="C22" s="113">
        <v>3.9009497964721844</v>
      </c>
      <c r="D22" s="115">
        <v>115</v>
      </c>
      <c r="E22" s="114">
        <v>78</v>
      </c>
      <c r="F22" s="114">
        <v>124</v>
      </c>
      <c r="G22" s="114">
        <v>128</v>
      </c>
      <c r="H22" s="140">
        <v>119</v>
      </c>
      <c r="I22" s="115">
        <v>-4</v>
      </c>
      <c r="J22" s="116">
        <v>-3.3613445378151261</v>
      </c>
    </row>
    <row r="23" spans="1:15" s="110" customFormat="1" ht="24.95" customHeight="1" x14ac:dyDescent="0.2">
      <c r="A23" s="193" t="s">
        <v>154</v>
      </c>
      <c r="B23" s="199" t="s">
        <v>155</v>
      </c>
      <c r="C23" s="113">
        <v>0.88195386702849388</v>
      </c>
      <c r="D23" s="115">
        <v>26</v>
      </c>
      <c r="E23" s="114">
        <v>15</v>
      </c>
      <c r="F23" s="114">
        <v>43</v>
      </c>
      <c r="G23" s="114">
        <v>8</v>
      </c>
      <c r="H23" s="140">
        <v>19</v>
      </c>
      <c r="I23" s="115">
        <v>7</v>
      </c>
      <c r="J23" s="116">
        <v>36.842105263157897</v>
      </c>
    </row>
    <row r="24" spans="1:15" s="110" customFormat="1" ht="24.95" customHeight="1" x14ac:dyDescent="0.2">
      <c r="A24" s="193" t="s">
        <v>156</v>
      </c>
      <c r="B24" s="199" t="s">
        <v>221</v>
      </c>
      <c r="C24" s="113">
        <v>6.3093622795115332</v>
      </c>
      <c r="D24" s="115">
        <v>186</v>
      </c>
      <c r="E24" s="114">
        <v>98</v>
      </c>
      <c r="F24" s="114">
        <v>170</v>
      </c>
      <c r="G24" s="114">
        <v>125</v>
      </c>
      <c r="H24" s="140">
        <v>136</v>
      </c>
      <c r="I24" s="115">
        <v>50</v>
      </c>
      <c r="J24" s="116">
        <v>36.764705882352942</v>
      </c>
    </row>
    <row r="25" spans="1:15" s="110" customFormat="1" ht="24.95" customHeight="1" x14ac:dyDescent="0.2">
      <c r="A25" s="193" t="s">
        <v>222</v>
      </c>
      <c r="B25" s="204" t="s">
        <v>159</v>
      </c>
      <c r="C25" s="113">
        <v>6.3772048846675711</v>
      </c>
      <c r="D25" s="115">
        <v>188</v>
      </c>
      <c r="E25" s="114">
        <v>140</v>
      </c>
      <c r="F25" s="114">
        <v>159</v>
      </c>
      <c r="G25" s="114">
        <v>184</v>
      </c>
      <c r="H25" s="140">
        <v>174</v>
      </c>
      <c r="I25" s="115">
        <v>14</v>
      </c>
      <c r="J25" s="116">
        <v>8.0459770114942533</v>
      </c>
    </row>
    <row r="26" spans="1:15" s="110" customFormat="1" ht="24.95" customHeight="1" x14ac:dyDescent="0.2">
      <c r="A26" s="201">
        <v>782.78300000000002</v>
      </c>
      <c r="B26" s="203" t="s">
        <v>160</v>
      </c>
      <c r="C26" s="113">
        <v>19.674355495251017</v>
      </c>
      <c r="D26" s="115">
        <v>580</v>
      </c>
      <c r="E26" s="114">
        <v>481</v>
      </c>
      <c r="F26" s="114">
        <v>616</v>
      </c>
      <c r="G26" s="114">
        <v>600</v>
      </c>
      <c r="H26" s="140">
        <v>592</v>
      </c>
      <c r="I26" s="115">
        <v>-12</v>
      </c>
      <c r="J26" s="116">
        <v>-2.0270270270270272</v>
      </c>
    </row>
    <row r="27" spans="1:15" s="110" customFormat="1" ht="24.95" customHeight="1" x14ac:dyDescent="0.2">
      <c r="A27" s="193" t="s">
        <v>161</v>
      </c>
      <c r="B27" s="199" t="s">
        <v>162</v>
      </c>
      <c r="C27" s="113">
        <v>3.1207598371777476</v>
      </c>
      <c r="D27" s="115">
        <v>92</v>
      </c>
      <c r="E27" s="114">
        <v>53</v>
      </c>
      <c r="F27" s="114">
        <v>129</v>
      </c>
      <c r="G27" s="114">
        <v>50</v>
      </c>
      <c r="H27" s="140">
        <v>58</v>
      </c>
      <c r="I27" s="115">
        <v>34</v>
      </c>
      <c r="J27" s="116">
        <v>58.620689655172413</v>
      </c>
    </row>
    <row r="28" spans="1:15" s="110" customFormat="1" ht="24.95" customHeight="1" x14ac:dyDescent="0.2">
      <c r="A28" s="193" t="s">
        <v>163</v>
      </c>
      <c r="B28" s="199" t="s">
        <v>164</v>
      </c>
      <c r="C28" s="113">
        <v>3.7991858887381276</v>
      </c>
      <c r="D28" s="115">
        <v>112</v>
      </c>
      <c r="E28" s="114">
        <v>61</v>
      </c>
      <c r="F28" s="114">
        <v>153</v>
      </c>
      <c r="G28" s="114">
        <v>106</v>
      </c>
      <c r="H28" s="140">
        <v>125</v>
      </c>
      <c r="I28" s="115">
        <v>-13</v>
      </c>
      <c r="J28" s="116">
        <v>-10.4</v>
      </c>
    </row>
    <row r="29" spans="1:15" s="110" customFormat="1" ht="24.95" customHeight="1" x14ac:dyDescent="0.2">
      <c r="A29" s="193">
        <v>86</v>
      </c>
      <c r="B29" s="199" t="s">
        <v>165</v>
      </c>
      <c r="C29" s="113">
        <v>5.6987788331071911</v>
      </c>
      <c r="D29" s="115">
        <v>168</v>
      </c>
      <c r="E29" s="114">
        <v>123</v>
      </c>
      <c r="F29" s="114">
        <v>283</v>
      </c>
      <c r="G29" s="114">
        <v>122</v>
      </c>
      <c r="H29" s="140">
        <v>116</v>
      </c>
      <c r="I29" s="115">
        <v>52</v>
      </c>
      <c r="J29" s="116">
        <v>44.827586206896555</v>
      </c>
    </row>
    <row r="30" spans="1:15" s="110" customFormat="1" ht="24.95" customHeight="1" x14ac:dyDescent="0.2">
      <c r="A30" s="193">
        <v>87.88</v>
      </c>
      <c r="B30" s="204" t="s">
        <v>166</v>
      </c>
      <c r="C30" s="113">
        <v>8.0054274084124835</v>
      </c>
      <c r="D30" s="115">
        <v>236</v>
      </c>
      <c r="E30" s="114">
        <v>205</v>
      </c>
      <c r="F30" s="114">
        <v>522</v>
      </c>
      <c r="G30" s="114">
        <v>198</v>
      </c>
      <c r="H30" s="140">
        <v>236</v>
      </c>
      <c r="I30" s="115">
        <v>0</v>
      </c>
      <c r="J30" s="116">
        <v>0</v>
      </c>
    </row>
    <row r="31" spans="1:15" s="110" customFormat="1" ht="24.95" customHeight="1" x14ac:dyDescent="0.2">
      <c r="A31" s="193" t="s">
        <v>167</v>
      </c>
      <c r="B31" s="199" t="s">
        <v>168</v>
      </c>
      <c r="C31" s="113">
        <v>2.9850746268656718</v>
      </c>
      <c r="D31" s="115">
        <v>88</v>
      </c>
      <c r="E31" s="114">
        <v>74</v>
      </c>
      <c r="F31" s="114">
        <v>143</v>
      </c>
      <c r="G31" s="114">
        <v>99</v>
      </c>
      <c r="H31" s="140">
        <v>114</v>
      </c>
      <c r="I31" s="115">
        <v>-26</v>
      </c>
      <c r="J31" s="116">
        <v>-22.807017543859651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0.37313432835820898</v>
      </c>
      <c r="D34" s="115">
        <v>11</v>
      </c>
      <c r="E34" s="114">
        <v>11</v>
      </c>
      <c r="F34" s="114">
        <v>23</v>
      </c>
      <c r="G34" s="114">
        <v>27</v>
      </c>
      <c r="H34" s="140">
        <v>64</v>
      </c>
      <c r="I34" s="115">
        <v>-53</v>
      </c>
      <c r="J34" s="116">
        <v>-82.8125</v>
      </c>
    </row>
    <row r="35" spans="1:10" s="110" customFormat="1" ht="24.95" customHeight="1" x14ac:dyDescent="0.2">
      <c r="A35" s="292" t="s">
        <v>171</v>
      </c>
      <c r="B35" s="293" t="s">
        <v>172</v>
      </c>
      <c r="C35" s="113">
        <v>16.350067842605156</v>
      </c>
      <c r="D35" s="115">
        <v>482</v>
      </c>
      <c r="E35" s="114">
        <v>329</v>
      </c>
      <c r="F35" s="114">
        <v>541</v>
      </c>
      <c r="G35" s="114">
        <v>376</v>
      </c>
      <c r="H35" s="140">
        <v>363</v>
      </c>
      <c r="I35" s="115">
        <v>119</v>
      </c>
      <c r="J35" s="116">
        <v>32.782369146005507</v>
      </c>
    </row>
    <row r="36" spans="1:10" s="110" customFormat="1" ht="24.95" customHeight="1" x14ac:dyDescent="0.2">
      <c r="A36" s="294" t="s">
        <v>173</v>
      </c>
      <c r="B36" s="295" t="s">
        <v>174</v>
      </c>
      <c r="C36" s="125">
        <v>83.276797829036639</v>
      </c>
      <c r="D36" s="143">
        <v>2455</v>
      </c>
      <c r="E36" s="144">
        <v>1829</v>
      </c>
      <c r="F36" s="144">
        <v>3030</v>
      </c>
      <c r="G36" s="144">
        <v>2132</v>
      </c>
      <c r="H36" s="145">
        <v>2282</v>
      </c>
      <c r="I36" s="143">
        <v>173</v>
      </c>
      <c r="J36" s="146">
        <v>7.5810692375109552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2948</v>
      </c>
      <c r="F11" s="264">
        <v>2170</v>
      </c>
      <c r="G11" s="264">
        <v>3594</v>
      </c>
      <c r="H11" s="264">
        <v>2535</v>
      </c>
      <c r="I11" s="265">
        <v>2709</v>
      </c>
      <c r="J11" s="263">
        <v>239</v>
      </c>
      <c r="K11" s="266">
        <v>8.8224437061646359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29.206241519674357</v>
      </c>
      <c r="E13" s="115">
        <v>861</v>
      </c>
      <c r="F13" s="114">
        <v>709</v>
      </c>
      <c r="G13" s="114">
        <v>988</v>
      </c>
      <c r="H13" s="114">
        <v>820</v>
      </c>
      <c r="I13" s="140">
        <v>762</v>
      </c>
      <c r="J13" s="115">
        <v>99</v>
      </c>
      <c r="K13" s="116">
        <v>12.992125984251969</v>
      </c>
    </row>
    <row r="14" spans="1:15" ht="15.95" customHeight="1" x14ac:dyDescent="0.2">
      <c r="A14" s="306" t="s">
        <v>230</v>
      </c>
      <c r="B14" s="307"/>
      <c r="C14" s="308"/>
      <c r="D14" s="113">
        <v>52.001356852103122</v>
      </c>
      <c r="E14" s="115">
        <v>1533</v>
      </c>
      <c r="F14" s="114">
        <v>1122</v>
      </c>
      <c r="G14" s="114">
        <v>2092</v>
      </c>
      <c r="H14" s="114">
        <v>1315</v>
      </c>
      <c r="I14" s="140">
        <v>1522</v>
      </c>
      <c r="J14" s="115">
        <v>11</v>
      </c>
      <c r="K14" s="116">
        <v>0.72273324572930353</v>
      </c>
    </row>
    <row r="15" spans="1:15" ht="15.95" customHeight="1" x14ac:dyDescent="0.2">
      <c r="A15" s="306" t="s">
        <v>231</v>
      </c>
      <c r="B15" s="307"/>
      <c r="C15" s="308"/>
      <c r="D15" s="113">
        <v>8.9213025780189952</v>
      </c>
      <c r="E15" s="115">
        <v>263</v>
      </c>
      <c r="F15" s="114">
        <v>159</v>
      </c>
      <c r="G15" s="114">
        <v>229</v>
      </c>
      <c r="H15" s="114">
        <v>211</v>
      </c>
      <c r="I15" s="140">
        <v>196</v>
      </c>
      <c r="J15" s="115">
        <v>67</v>
      </c>
      <c r="K15" s="116">
        <v>34.183673469387756</v>
      </c>
    </row>
    <row r="16" spans="1:15" ht="15.95" customHeight="1" x14ac:dyDescent="0.2">
      <c r="A16" s="306" t="s">
        <v>232</v>
      </c>
      <c r="B16" s="307"/>
      <c r="C16" s="308"/>
      <c r="D16" s="113">
        <v>8.8873812754409762</v>
      </c>
      <c r="E16" s="115">
        <v>262</v>
      </c>
      <c r="F16" s="114">
        <v>163</v>
      </c>
      <c r="G16" s="114">
        <v>230</v>
      </c>
      <c r="H16" s="114">
        <v>183</v>
      </c>
      <c r="I16" s="140">
        <v>209</v>
      </c>
      <c r="J16" s="115">
        <v>53</v>
      </c>
      <c r="K16" s="116">
        <v>25.358851674641148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0.13568521031207598</v>
      </c>
      <c r="E18" s="115">
        <v>4</v>
      </c>
      <c r="F18" s="114">
        <v>11</v>
      </c>
      <c r="G18" s="114">
        <v>25</v>
      </c>
      <c r="H18" s="114">
        <v>31</v>
      </c>
      <c r="I18" s="140">
        <v>54</v>
      </c>
      <c r="J18" s="115">
        <v>-50</v>
      </c>
      <c r="K18" s="116">
        <v>-92.592592592592595</v>
      </c>
    </row>
    <row r="19" spans="1:11" ht="14.1" customHeight="1" x14ac:dyDescent="0.2">
      <c r="A19" s="306" t="s">
        <v>235</v>
      </c>
      <c r="B19" s="307" t="s">
        <v>236</v>
      </c>
      <c r="C19" s="308"/>
      <c r="D19" s="113">
        <v>0.10176390773405698</v>
      </c>
      <c r="E19" s="115">
        <v>3</v>
      </c>
      <c r="F19" s="114">
        <v>10</v>
      </c>
      <c r="G19" s="114">
        <v>23</v>
      </c>
      <c r="H19" s="114">
        <v>26</v>
      </c>
      <c r="I19" s="140">
        <v>52</v>
      </c>
      <c r="J19" s="115">
        <v>-49</v>
      </c>
      <c r="K19" s="116">
        <v>-94.230769230769226</v>
      </c>
    </row>
    <row r="20" spans="1:11" ht="14.1" customHeight="1" x14ac:dyDescent="0.2">
      <c r="A20" s="306">
        <v>12</v>
      </c>
      <c r="B20" s="307" t="s">
        <v>237</v>
      </c>
      <c r="C20" s="308"/>
      <c r="D20" s="113">
        <v>0.50881953867028495</v>
      </c>
      <c r="E20" s="115">
        <v>15</v>
      </c>
      <c r="F20" s="114">
        <v>9</v>
      </c>
      <c r="G20" s="114">
        <v>34</v>
      </c>
      <c r="H20" s="114">
        <v>46</v>
      </c>
      <c r="I20" s="140">
        <v>28</v>
      </c>
      <c r="J20" s="115">
        <v>-13</v>
      </c>
      <c r="K20" s="116">
        <v>-46.428571428571431</v>
      </c>
    </row>
    <row r="21" spans="1:11" ht="14.1" customHeight="1" x14ac:dyDescent="0.2">
      <c r="A21" s="306">
        <v>21</v>
      </c>
      <c r="B21" s="307" t="s">
        <v>238</v>
      </c>
      <c r="C21" s="308"/>
      <c r="D21" s="113">
        <v>0.27137042062415195</v>
      </c>
      <c r="E21" s="115">
        <v>8</v>
      </c>
      <c r="F21" s="114">
        <v>4</v>
      </c>
      <c r="G21" s="114">
        <v>8</v>
      </c>
      <c r="H21" s="114" t="s">
        <v>513</v>
      </c>
      <c r="I21" s="140">
        <v>19</v>
      </c>
      <c r="J21" s="115">
        <v>-11</v>
      </c>
      <c r="K21" s="116">
        <v>-57.89473684210526</v>
      </c>
    </row>
    <row r="22" spans="1:11" ht="14.1" customHeight="1" x14ac:dyDescent="0.2">
      <c r="A22" s="306">
        <v>22</v>
      </c>
      <c r="B22" s="307" t="s">
        <v>239</v>
      </c>
      <c r="C22" s="308"/>
      <c r="D22" s="113">
        <v>1.6621438263229309</v>
      </c>
      <c r="E22" s="115">
        <v>49</v>
      </c>
      <c r="F22" s="114">
        <v>35</v>
      </c>
      <c r="G22" s="114">
        <v>58</v>
      </c>
      <c r="H22" s="114">
        <v>51</v>
      </c>
      <c r="I22" s="140">
        <v>56</v>
      </c>
      <c r="J22" s="115">
        <v>-7</v>
      </c>
      <c r="K22" s="116">
        <v>-12.5</v>
      </c>
    </row>
    <row r="23" spans="1:11" ht="14.1" customHeight="1" x14ac:dyDescent="0.2">
      <c r="A23" s="306">
        <v>23</v>
      </c>
      <c r="B23" s="307" t="s">
        <v>240</v>
      </c>
      <c r="C23" s="308"/>
      <c r="D23" s="113">
        <v>0.54274084124830391</v>
      </c>
      <c r="E23" s="115">
        <v>16</v>
      </c>
      <c r="F23" s="114">
        <v>14</v>
      </c>
      <c r="G23" s="114">
        <v>13</v>
      </c>
      <c r="H23" s="114">
        <v>17</v>
      </c>
      <c r="I23" s="140">
        <v>8</v>
      </c>
      <c r="J23" s="115">
        <v>8</v>
      </c>
      <c r="K23" s="116">
        <v>100</v>
      </c>
    </row>
    <row r="24" spans="1:11" ht="14.1" customHeight="1" x14ac:dyDescent="0.2">
      <c r="A24" s="306">
        <v>24</v>
      </c>
      <c r="B24" s="307" t="s">
        <v>241</v>
      </c>
      <c r="C24" s="308"/>
      <c r="D24" s="113">
        <v>4.7829036635006785</v>
      </c>
      <c r="E24" s="115">
        <v>141</v>
      </c>
      <c r="F24" s="114">
        <v>95</v>
      </c>
      <c r="G24" s="114">
        <v>140</v>
      </c>
      <c r="H24" s="114">
        <v>123</v>
      </c>
      <c r="I24" s="140">
        <v>135</v>
      </c>
      <c r="J24" s="115">
        <v>6</v>
      </c>
      <c r="K24" s="116">
        <v>4.4444444444444446</v>
      </c>
    </row>
    <row r="25" spans="1:11" ht="14.1" customHeight="1" x14ac:dyDescent="0.2">
      <c r="A25" s="306">
        <v>25</v>
      </c>
      <c r="B25" s="307" t="s">
        <v>242</v>
      </c>
      <c r="C25" s="308"/>
      <c r="D25" s="113">
        <v>4.6811397557666217</v>
      </c>
      <c r="E25" s="115">
        <v>138</v>
      </c>
      <c r="F25" s="114">
        <v>112</v>
      </c>
      <c r="G25" s="114">
        <v>177</v>
      </c>
      <c r="H25" s="114">
        <v>123</v>
      </c>
      <c r="I25" s="140">
        <v>162</v>
      </c>
      <c r="J25" s="115">
        <v>-24</v>
      </c>
      <c r="K25" s="116">
        <v>-14.814814814814815</v>
      </c>
    </row>
    <row r="26" spans="1:11" ht="14.1" customHeight="1" x14ac:dyDescent="0.2">
      <c r="A26" s="306">
        <v>26</v>
      </c>
      <c r="B26" s="307" t="s">
        <v>243</v>
      </c>
      <c r="C26" s="308"/>
      <c r="D26" s="113">
        <v>2.7137042062415198</v>
      </c>
      <c r="E26" s="115">
        <v>80</v>
      </c>
      <c r="F26" s="114">
        <v>41</v>
      </c>
      <c r="G26" s="114">
        <v>153</v>
      </c>
      <c r="H26" s="114">
        <v>66</v>
      </c>
      <c r="I26" s="140">
        <v>65</v>
      </c>
      <c r="J26" s="115">
        <v>15</v>
      </c>
      <c r="K26" s="116">
        <v>23.076923076923077</v>
      </c>
    </row>
    <row r="27" spans="1:11" ht="14.1" customHeight="1" x14ac:dyDescent="0.2">
      <c r="A27" s="306">
        <v>27</v>
      </c>
      <c r="B27" s="307" t="s">
        <v>244</v>
      </c>
      <c r="C27" s="308"/>
      <c r="D27" s="113">
        <v>0.61058344640434192</v>
      </c>
      <c r="E27" s="115">
        <v>18</v>
      </c>
      <c r="F27" s="114">
        <v>15</v>
      </c>
      <c r="G27" s="114">
        <v>26</v>
      </c>
      <c r="H27" s="114">
        <v>18</v>
      </c>
      <c r="I27" s="140">
        <v>32</v>
      </c>
      <c r="J27" s="115">
        <v>-14</v>
      </c>
      <c r="K27" s="116">
        <v>-43.75</v>
      </c>
    </row>
    <row r="28" spans="1:11" ht="14.1" customHeight="1" x14ac:dyDescent="0.2">
      <c r="A28" s="306">
        <v>28</v>
      </c>
      <c r="B28" s="307" t="s">
        <v>245</v>
      </c>
      <c r="C28" s="308"/>
      <c r="D28" s="113">
        <v>1.2211668928086838</v>
      </c>
      <c r="E28" s="115">
        <v>36</v>
      </c>
      <c r="F28" s="114">
        <v>28</v>
      </c>
      <c r="G28" s="114">
        <v>41</v>
      </c>
      <c r="H28" s="114">
        <v>24</v>
      </c>
      <c r="I28" s="140">
        <v>36</v>
      </c>
      <c r="J28" s="115">
        <v>0</v>
      </c>
      <c r="K28" s="116">
        <v>0</v>
      </c>
    </row>
    <row r="29" spans="1:11" ht="14.1" customHeight="1" x14ac:dyDescent="0.2">
      <c r="A29" s="306">
        <v>29</v>
      </c>
      <c r="B29" s="307" t="s">
        <v>246</v>
      </c>
      <c r="C29" s="308"/>
      <c r="D29" s="113">
        <v>4.1044776119402986</v>
      </c>
      <c r="E29" s="115">
        <v>121</v>
      </c>
      <c r="F29" s="114">
        <v>99</v>
      </c>
      <c r="G29" s="114">
        <v>159</v>
      </c>
      <c r="H29" s="114">
        <v>149</v>
      </c>
      <c r="I29" s="140">
        <v>120</v>
      </c>
      <c r="J29" s="115">
        <v>1</v>
      </c>
      <c r="K29" s="116">
        <v>0.83333333333333337</v>
      </c>
    </row>
    <row r="30" spans="1:11" ht="14.1" customHeight="1" x14ac:dyDescent="0.2">
      <c r="A30" s="306" t="s">
        <v>247</v>
      </c>
      <c r="B30" s="307" t="s">
        <v>248</v>
      </c>
      <c r="C30" s="308"/>
      <c r="D30" s="113">
        <v>2.0352781546811398</v>
      </c>
      <c r="E30" s="115">
        <v>60</v>
      </c>
      <c r="F30" s="114">
        <v>41</v>
      </c>
      <c r="G30" s="114">
        <v>100</v>
      </c>
      <c r="H30" s="114">
        <v>84</v>
      </c>
      <c r="I30" s="140">
        <v>68</v>
      </c>
      <c r="J30" s="115">
        <v>-8</v>
      </c>
      <c r="K30" s="116">
        <v>-11.764705882352942</v>
      </c>
    </row>
    <row r="31" spans="1:11" ht="14.1" customHeight="1" x14ac:dyDescent="0.2">
      <c r="A31" s="306" t="s">
        <v>249</v>
      </c>
      <c r="B31" s="307" t="s">
        <v>250</v>
      </c>
      <c r="C31" s="308"/>
      <c r="D31" s="113">
        <v>2.0691994572591588</v>
      </c>
      <c r="E31" s="115">
        <v>61</v>
      </c>
      <c r="F31" s="114">
        <v>58</v>
      </c>
      <c r="G31" s="114">
        <v>59</v>
      </c>
      <c r="H31" s="114">
        <v>65</v>
      </c>
      <c r="I31" s="140">
        <v>52</v>
      </c>
      <c r="J31" s="115">
        <v>9</v>
      </c>
      <c r="K31" s="116">
        <v>17.307692307692307</v>
      </c>
    </row>
    <row r="32" spans="1:11" ht="14.1" customHeight="1" x14ac:dyDescent="0.2">
      <c r="A32" s="306">
        <v>31</v>
      </c>
      <c r="B32" s="307" t="s">
        <v>251</v>
      </c>
      <c r="C32" s="308"/>
      <c r="D32" s="113">
        <v>1.1533242876526459</v>
      </c>
      <c r="E32" s="115">
        <v>34</v>
      </c>
      <c r="F32" s="114">
        <v>7</v>
      </c>
      <c r="G32" s="114">
        <v>25</v>
      </c>
      <c r="H32" s="114">
        <v>11</v>
      </c>
      <c r="I32" s="140">
        <v>15</v>
      </c>
      <c r="J32" s="115">
        <v>19</v>
      </c>
      <c r="K32" s="116">
        <v>126.66666666666667</v>
      </c>
    </row>
    <row r="33" spans="1:11" ht="14.1" customHeight="1" x14ac:dyDescent="0.2">
      <c r="A33" s="306">
        <v>32</v>
      </c>
      <c r="B33" s="307" t="s">
        <v>252</v>
      </c>
      <c r="C33" s="308"/>
      <c r="D33" s="113">
        <v>3.6635006784260518</v>
      </c>
      <c r="E33" s="115">
        <v>108</v>
      </c>
      <c r="F33" s="114">
        <v>114</v>
      </c>
      <c r="G33" s="114">
        <v>153</v>
      </c>
      <c r="H33" s="114">
        <v>73</v>
      </c>
      <c r="I33" s="140">
        <v>66</v>
      </c>
      <c r="J33" s="115">
        <v>42</v>
      </c>
      <c r="K33" s="116">
        <v>63.636363636363633</v>
      </c>
    </row>
    <row r="34" spans="1:11" ht="14.1" customHeight="1" x14ac:dyDescent="0.2">
      <c r="A34" s="306">
        <v>33</v>
      </c>
      <c r="B34" s="307" t="s">
        <v>253</v>
      </c>
      <c r="C34" s="308"/>
      <c r="D34" s="113">
        <v>1.9335142469470827</v>
      </c>
      <c r="E34" s="115">
        <v>57</v>
      </c>
      <c r="F34" s="114">
        <v>27</v>
      </c>
      <c r="G34" s="114">
        <v>51</v>
      </c>
      <c r="H34" s="114">
        <v>61</v>
      </c>
      <c r="I34" s="140">
        <v>38</v>
      </c>
      <c r="J34" s="115">
        <v>19</v>
      </c>
      <c r="K34" s="116">
        <v>50</v>
      </c>
    </row>
    <row r="35" spans="1:11" ht="14.1" customHeight="1" x14ac:dyDescent="0.2">
      <c r="A35" s="306">
        <v>34</v>
      </c>
      <c r="B35" s="307" t="s">
        <v>254</v>
      </c>
      <c r="C35" s="308"/>
      <c r="D35" s="113">
        <v>2.4084124830393487</v>
      </c>
      <c r="E35" s="115">
        <v>71</v>
      </c>
      <c r="F35" s="114">
        <v>46</v>
      </c>
      <c r="G35" s="114">
        <v>63</v>
      </c>
      <c r="H35" s="114">
        <v>72</v>
      </c>
      <c r="I35" s="140">
        <v>49</v>
      </c>
      <c r="J35" s="115">
        <v>22</v>
      </c>
      <c r="K35" s="116">
        <v>44.897959183673471</v>
      </c>
    </row>
    <row r="36" spans="1:11" ht="14.1" customHeight="1" x14ac:dyDescent="0.2">
      <c r="A36" s="306">
        <v>41</v>
      </c>
      <c r="B36" s="307" t="s">
        <v>255</v>
      </c>
      <c r="C36" s="308"/>
      <c r="D36" s="113">
        <v>0.44097693351424694</v>
      </c>
      <c r="E36" s="115">
        <v>13</v>
      </c>
      <c r="F36" s="114">
        <v>4</v>
      </c>
      <c r="G36" s="114">
        <v>14</v>
      </c>
      <c r="H36" s="114">
        <v>16</v>
      </c>
      <c r="I36" s="140">
        <v>20</v>
      </c>
      <c r="J36" s="115">
        <v>-7</v>
      </c>
      <c r="K36" s="116">
        <v>-35</v>
      </c>
    </row>
    <row r="37" spans="1:11" ht="14.1" customHeight="1" x14ac:dyDescent="0.2">
      <c r="A37" s="306">
        <v>42</v>
      </c>
      <c r="B37" s="307" t="s">
        <v>256</v>
      </c>
      <c r="C37" s="308"/>
      <c r="D37" s="113">
        <v>0.10176390773405698</v>
      </c>
      <c r="E37" s="115">
        <v>3</v>
      </c>
      <c r="F37" s="114" t="s">
        <v>513</v>
      </c>
      <c r="G37" s="114" t="s">
        <v>513</v>
      </c>
      <c r="H37" s="114" t="s">
        <v>513</v>
      </c>
      <c r="I37" s="140">
        <v>0</v>
      </c>
      <c r="J37" s="115">
        <v>3</v>
      </c>
      <c r="K37" s="116" t="s">
        <v>514</v>
      </c>
    </row>
    <row r="38" spans="1:11" ht="14.1" customHeight="1" x14ac:dyDescent="0.2">
      <c r="A38" s="306">
        <v>43</v>
      </c>
      <c r="B38" s="307" t="s">
        <v>257</v>
      </c>
      <c r="C38" s="308"/>
      <c r="D38" s="113">
        <v>0.94979647218453189</v>
      </c>
      <c r="E38" s="115">
        <v>28</v>
      </c>
      <c r="F38" s="114">
        <v>14</v>
      </c>
      <c r="G38" s="114">
        <v>22</v>
      </c>
      <c r="H38" s="114">
        <v>11</v>
      </c>
      <c r="I38" s="140">
        <v>12</v>
      </c>
      <c r="J38" s="115">
        <v>16</v>
      </c>
      <c r="K38" s="116">
        <v>133.33333333333334</v>
      </c>
    </row>
    <row r="39" spans="1:11" ht="14.1" customHeight="1" x14ac:dyDescent="0.2">
      <c r="A39" s="306">
        <v>51</v>
      </c>
      <c r="B39" s="307" t="s">
        <v>258</v>
      </c>
      <c r="C39" s="308"/>
      <c r="D39" s="113">
        <v>11.295793758480325</v>
      </c>
      <c r="E39" s="115">
        <v>333</v>
      </c>
      <c r="F39" s="114">
        <v>262</v>
      </c>
      <c r="G39" s="114">
        <v>312</v>
      </c>
      <c r="H39" s="114">
        <v>267</v>
      </c>
      <c r="I39" s="140">
        <v>264</v>
      </c>
      <c r="J39" s="115">
        <v>69</v>
      </c>
      <c r="K39" s="116">
        <v>26.136363636363637</v>
      </c>
    </row>
    <row r="40" spans="1:11" ht="14.1" customHeight="1" x14ac:dyDescent="0.2">
      <c r="A40" s="306" t="s">
        <v>259</v>
      </c>
      <c r="B40" s="307" t="s">
        <v>260</v>
      </c>
      <c r="C40" s="308"/>
      <c r="D40" s="113">
        <v>11.058344640434193</v>
      </c>
      <c r="E40" s="115">
        <v>326</v>
      </c>
      <c r="F40" s="114">
        <v>261</v>
      </c>
      <c r="G40" s="114">
        <v>305</v>
      </c>
      <c r="H40" s="114">
        <v>260</v>
      </c>
      <c r="I40" s="140">
        <v>258</v>
      </c>
      <c r="J40" s="115">
        <v>68</v>
      </c>
      <c r="K40" s="116">
        <v>26.356589147286822</v>
      </c>
    </row>
    <row r="41" spans="1:11" ht="14.1" customHeight="1" x14ac:dyDescent="0.2">
      <c r="A41" s="306"/>
      <c r="B41" s="307" t="s">
        <v>261</v>
      </c>
      <c r="C41" s="308"/>
      <c r="D41" s="113">
        <v>10.447761194029852</v>
      </c>
      <c r="E41" s="115">
        <v>308</v>
      </c>
      <c r="F41" s="114">
        <v>233</v>
      </c>
      <c r="G41" s="114">
        <v>289</v>
      </c>
      <c r="H41" s="114">
        <v>234</v>
      </c>
      <c r="I41" s="140">
        <v>236</v>
      </c>
      <c r="J41" s="115">
        <v>72</v>
      </c>
      <c r="K41" s="116">
        <v>30.508474576271187</v>
      </c>
    </row>
    <row r="42" spans="1:11" ht="14.1" customHeight="1" x14ac:dyDescent="0.2">
      <c r="A42" s="306">
        <v>52</v>
      </c>
      <c r="B42" s="307" t="s">
        <v>262</v>
      </c>
      <c r="C42" s="308"/>
      <c r="D42" s="113">
        <v>3.7991858887381276</v>
      </c>
      <c r="E42" s="115">
        <v>112</v>
      </c>
      <c r="F42" s="114">
        <v>94</v>
      </c>
      <c r="G42" s="114">
        <v>122</v>
      </c>
      <c r="H42" s="114">
        <v>130</v>
      </c>
      <c r="I42" s="140">
        <v>125</v>
      </c>
      <c r="J42" s="115">
        <v>-13</v>
      </c>
      <c r="K42" s="116">
        <v>-10.4</v>
      </c>
    </row>
    <row r="43" spans="1:11" ht="14.1" customHeight="1" x14ac:dyDescent="0.2">
      <c r="A43" s="306" t="s">
        <v>263</v>
      </c>
      <c r="B43" s="307" t="s">
        <v>264</v>
      </c>
      <c r="C43" s="308"/>
      <c r="D43" s="113">
        <v>3.3582089552238807</v>
      </c>
      <c r="E43" s="115">
        <v>99</v>
      </c>
      <c r="F43" s="114">
        <v>80</v>
      </c>
      <c r="G43" s="114">
        <v>89</v>
      </c>
      <c r="H43" s="114">
        <v>108</v>
      </c>
      <c r="I43" s="140">
        <v>111</v>
      </c>
      <c r="J43" s="115">
        <v>-12</v>
      </c>
      <c r="K43" s="116">
        <v>-10.810810810810811</v>
      </c>
    </row>
    <row r="44" spans="1:11" ht="14.1" customHeight="1" x14ac:dyDescent="0.2">
      <c r="A44" s="306">
        <v>53</v>
      </c>
      <c r="B44" s="307" t="s">
        <v>265</v>
      </c>
      <c r="C44" s="308"/>
      <c r="D44" s="113">
        <v>0.44097693351424694</v>
      </c>
      <c r="E44" s="115">
        <v>13</v>
      </c>
      <c r="F44" s="114">
        <v>18</v>
      </c>
      <c r="G44" s="114">
        <v>19</v>
      </c>
      <c r="H44" s="114">
        <v>15</v>
      </c>
      <c r="I44" s="140">
        <v>9</v>
      </c>
      <c r="J44" s="115">
        <v>4</v>
      </c>
      <c r="K44" s="116">
        <v>44.444444444444443</v>
      </c>
    </row>
    <row r="45" spans="1:11" ht="14.1" customHeight="1" x14ac:dyDescent="0.2">
      <c r="A45" s="306" t="s">
        <v>266</v>
      </c>
      <c r="B45" s="307" t="s">
        <v>267</v>
      </c>
      <c r="C45" s="308"/>
      <c r="D45" s="113">
        <v>0.37313432835820898</v>
      </c>
      <c r="E45" s="115">
        <v>11</v>
      </c>
      <c r="F45" s="114">
        <v>14</v>
      </c>
      <c r="G45" s="114">
        <v>19</v>
      </c>
      <c r="H45" s="114">
        <v>14</v>
      </c>
      <c r="I45" s="140">
        <v>9</v>
      </c>
      <c r="J45" s="115">
        <v>2</v>
      </c>
      <c r="K45" s="116">
        <v>22.222222222222221</v>
      </c>
    </row>
    <row r="46" spans="1:11" ht="14.1" customHeight="1" x14ac:dyDescent="0.2">
      <c r="A46" s="306">
        <v>54</v>
      </c>
      <c r="B46" s="307" t="s">
        <v>268</v>
      </c>
      <c r="C46" s="308"/>
      <c r="D46" s="113">
        <v>2.1031207598371777</v>
      </c>
      <c r="E46" s="115">
        <v>62</v>
      </c>
      <c r="F46" s="114">
        <v>51</v>
      </c>
      <c r="G46" s="114">
        <v>69</v>
      </c>
      <c r="H46" s="114">
        <v>72</v>
      </c>
      <c r="I46" s="140">
        <v>48</v>
      </c>
      <c r="J46" s="115">
        <v>14</v>
      </c>
      <c r="K46" s="116">
        <v>29.166666666666668</v>
      </c>
    </row>
    <row r="47" spans="1:11" ht="14.1" customHeight="1" x14ac:dyDescent="0.2">
      <c r="A47" s="306">
        <v>61</v>
      </c>
      <c r="B47" s="307" t="s">
        <v>269</v>
      </c>
      <c r="C47" s="308"/>
      <c r="D47" s="113">
        <v>3.3921302578018997</v>
      </c>
      <c r="E47" s="115">
        <v>100</v>
      </c>
      <c r="F47" s="114">
        <v>37</v>
      </c>
      <c r="G47" s="114">
        <v>78</v>
      </c>
      <c r="H47" s="114">
        <v>73</v>
      </c>
      <c r="I47" s="140">
        <v>59</v>
      </c>
      <c r="J47" s="115">
        <v>41</v>
      </c>
      <c r="K47" s="116">
        <v>69.491525423728817</v>
      </c>
    </row>
    <row r="48" spans="1:11" ht="14.1" customHeight="1" x14ac:dyDescent="0.2">
      <c r="A48" s="306">
        <v>62</v>
      </c>
      <c r="B48" s="307" t="s">
        <v>270</v>
      </c>
      <c r="C48" s="308"/>
      <c r="D48" s="113">
        <v>8.7516960651289004</v>
      </c>
      <c r="E48" s="115">
        <v>258</v>
      </c>
      <c r="F48" s="114">
        <v>202</v>
      </c>
      <c r="G48" s="114">
        <v>288</v>
      </c>
      <c r="H48" s="114">
        <v>188</v>
      </c>
      <c r="I48" s="140">
        <v>197</v>
      </c>
      <c r="J48" s="115">
        <v>61</v>
      </c>
      <c r="K48" s="116">
        <v>30.964467005076141</v>
      </c>
    </row>
    <row r="49" spans="1:11" ht="14.1" customHeight="1" x14ac:dyDescent="0.2">
      <c r="A49" s="306">
        <v>63</v>
      </c>
      <c r="B49" s="307" t="s">
        <v>271</v>
      </c>
      <c r="C49" s="308"/>
      <c r="D49" s="113">
        <v>2.4762550881953866</v>
      </c>
      <c r="E49" s="115">
        <v>73</v>
      </c>
      <c r="F49" s="114">
        <v>56</v>
      </c>
      <c r="G49" s="114">
        <v>88</v>
      </c>
      <c r="H49" s="114">
        <v>67</v>
      </c>
      <c r="I49" s="140">
        <v>65</v>
      </c>
      <c r="J49" s="115">
        <v>8</v>
      </c>
      <c r="K49" s="116">
        <v>12.307692307692308</v>
      </c>
    </row>
    <row r="50" spans="1:11" ht="14.1" customHeight="1" x14ac:dyDescent="0.2">
      <c r="A50" s="306" t="s">
        <v>272</v>
      </c>
      <c r="B50" s="307" t="s">
        <v>273</v>
      </c>
      <c r="C50" s="308"/>
      <c r="D50" s="113">
        <v>0.57666214382632297</v>
      </c>
      <c r="E50" s="115">
        <v>17</v>
      </c>
      <c r="F50" s="114">
        <v>7</v>
      </c>
      <c r="G50" s="114">
        <v>13</v>
      </c>
      <c r="H50" s="114">
        <v>10</v>
      </c>
      <c r="I50" s="140">
        <v>7</v>
      </c>
      <c r="J50" s="115">
        <v>10</v>
      </c>
      <c r="K50" s="116">
        <v>142.85714285714286</v>
      </c>
    </row>
    <row r="51" spans="1:11" ht="14.1" customHeight="1" x14ac:dyDescent="0.2">
      <c r="A51" s="306" t="s">
        <v>274</v>
      </c>
      <c r="B51" s="307" t="s">
        <v>275</v>
      </c>
      <c r="C51" s="308"/>
      <c r="D51" s="113">
        <v>1.6282225237449117</v>
      </c>
      <c r="E51" s="115">
        <v>48</v>
      </c>
      <c r="F51" s="114">
        <v>45</v>
      </c>
      <c r="G51" s="114">
        <v>61</v>
      </c>
      <c r="H51" s="114">
        <v>49</v>
      </c>
      <c r="I51" s="140">
        <v>50</v>
      </c>
      <c r="J51" s="115">
        <v>-2</v>
      </c>
      <c r="K51" s="116">
        <v>-4</v>
      </c>
    </row>
    <row r="52" spans="1:11" ht="14.1" customHeight="1" x14ac:dyDescent="0.2">
      <c r="A52" s="306">
        <v>71</v>
      </c>
      <c r="B52" s="307" t="s">
        <v>276</v>
      </c>
      <c r="C52" s="308"/>
      <c r="D52" s="113">
        <v>11.770691994572591</v>
      </c>
      <c r="E52" s="115">
        <v>347</v>
      </c>
      <c r="F52" s="114">
        <v>227</v>
      </c>
      <c r="G52" s="114">
        <v>291</v>
      </c>
      <c r="H52" s="114">
        <v>265</v>
      </c>
      <c r="I52" s="140">
        <v>315</v>
      </c>
      <c r="J52" s="115">
        <v>32</v>
      </c>
      <c r="K52" s="116">
        <v>10.158730158730158</v>
      </c>
    </row>
    <row r="53" spans="1:11" ht="14.1" customHeight="1" x14ac:dyDescent="0.2">
      <c r="A53" s="306" t="s">
        <v>277</v>
      </c>
      <c r="B53" s="307" t="s">
        <v>278</v>
      </c>
      <c r="C53" s="308"/>
      <c r="D53" s="113">
        <v>5.6309362279511532</v>
      </c>
      <c r="E53" s="115">
        <v>166</v>
      </c>
      <c r="F53" s="114">
        <v>134</v>
      </c>
      <c r="G53" s="114">
        <v>120</v>
      </c>
      <c r="H53" s="114">
        <v>138</v>
      </c>
      <c r="I53" s="140">
        <v>147</v>
      </c>
      <c r="J53" s="115">
        <v>19</v>
      </c>
      <c r="K53" s="116">
        <v>12.92517006802721</v>
      </c>
    </row>
    <row r="54" spans="1:11" ht="14.1" customHeight="1" x14ac:dyDescent="0.2">
      <c r="A54" s="306" t="s">
        <v>279</v>
      </c>
      <c r="B54" s="307" t="s">
        <v>280</v>
      </c>
      <c r="C54" s="308"/>
      <c r="D54" s="113">
        <v>5.189959294436906</v>
      </c>
      <c r="E54" s="115">
        <v>153</v>
      </c>
      <c r="F54" s="114">
        <v>88</v>
      </c>
      <c r="G54" s="114">
        <v>157</v>
      </c>
      <c r="H54" s="114">
        <v>108</v>
      </c>
      <c r="I54" s="140">
        <v>153</v>
      </c>
      <c r="J54" s="115">
        <v>0</v>
      </c>
      <c r="K54" s="116">
        <v>0</v>
      </c>
    </row>
    <row r="55" spans="1:11" ht="14.1" customHeight="1" x14ac:dyDescent="0.2">
      <c r="A55" s="306">
        <v>72</v>
      </c>
      <c r="B55" s="307" t="s">
        <v>281</v>
      </c>
      <c r="C55" s="308"/>
      <c r="D55" s="113">
        <v>1.6960651289009498</v>
      </c>
      <c r="E55" s="115">
        <v>50</v>
      </c>
      <c r="F55" s="114">
        <v>30</v>
      </c>
      <c r="G55" s="114">
        <v>81</v>
      </c>
      <c r="H55" s="114">
        <v>36</v>
      </c>
      <c r="I55" s="140">
        <v>56</v>
      </c>
      <c r="J55" s="115">
        <v>-6</v>
      </c>
      <c r="K55" s="116">
        <v>-10.714285714285714</v>
      </c>
    </row>
    <row r="56" spans="1:11" ht="14.1" customHeight="1" x14ac:dyDescent="0.2">
      <c r="A56" s="306" t="s">
        <v>282</v>
      </c>
      <c r="B56" s="307" t="s">
        <v>283</v>
      </c>
      <c r="C56" s="308"/>
      <c r="D56" s="113">
        <v>0.40705563093622793</v>
      </c>
      <c r="E56" s="115">
        <v>12</v>
      </c>
      <c r="F56" s="114">
        <v>7</v>
      </c>
      <c r="G56" s="114">
        <v>33</v>
      </c>
      <c r="H56" s="114">
        <v>5</v>
      </c>
      <c r="I56" s="140">
        <v>10</v>
      </c>
      <c r="J56" s="115">
        <v>2</v>
      </c>
      <c r="K56" s="116">
        <v>20</v>
      </c>
    </row>
    <row r="57" spans="1:11" ht="14.1" customHeight="1" x14ac:dyDescent="0.2">
      <c r="A57" s="306" t="s">
        <v>284</v>
      </c>
      <c r="B57" s="307" t="s">
        <v>285</v>
      </c>
      <c r="C57" s="308"/>
      <c r="D57" s="113">
        <v>0.88195386702849388</v>
      </c>
      <c r="E57" s="115">
        <v>26</v>
      </c>
      <c r="F57" s="114">
        <v>20</v>
      </c>
      <c r="G57" s="114">
        <v>21</v>
      </c>
      <c r="H57" s="114">
        <v>21</v>
      </c>
      <c r="I57" s="140">
        <v>33</v>
      </c>
      <c r="J57" s="115">
        <v>-7</v>
      </c>
      <c r="K57" s="116">
        <v>-21.212121212121211</v>
      </c>
    </row>
    <row r="58" spans="1:11" ht="14.1" customHeight="1" x14ac:dyDescent="0.2">
      <c r="A58" s="306">
        <v>73</v>
      </c>
      <c r="B58" s="307" t="s">
        <v>286</v>
      </c>
      <c r="C58" s="308"/>
      <c r="D58" s="113">
        <v>1.2550881953867028</v>
      </c>
      <c r="E58" s="115">
        <v>37</v>
      </c>
      <c r="F58" s="114">
        <v>38</v>
      </c>
      <c r="G58" s="114">
        <v>98</v>
      </c>
      <c r="H58" s="114">
        <v>41</v>
      </c>
      <c r="I58" s="140">
        <v>46</v>
      </c>
      <c r="J58" s="115">
        <v>-9</v>
      </c>
      <c r="K58" s="116">
        <v>-19.565217391304348</v>
      </c>
    </row>
    <row r="59" spans="1:11" ht="14.1" customHeight="1" x14ac:dyDescent="0.2">
      <c r="A59" s="306" t="s">
        <v>287</v>
      </c>
      <c r="B59" s="307" t="s">
        <v>288</v>
      </c>
      <c r="C59" s="308"/>
      <c r="D59" s="113">
        <v>0.78018995929443691</v>
      </c>
      <c r="E59" s="115">
        <v>23</v>
      </c>
      <c r="F59" s="114">
        <v>20</v>
      </c>
      <c r="G59" s="114">
        <v>76</v>
      </c>
      <c r="H59" s="114">
        <v>19</v>
      </c>
      <c r="I59" s="140">
        <v>35</v>
      </c>
      <c r="J59" s="115">
        <v>-12</v>
      </c>
      <c r="K59" s="116">
        <v>-34.285714285714285</v>
      </c>
    </row>
    <row r="60" spans="1:11" ht="14.1" customHeight="1" x14ac:dyDescent="0.2">
      <c r="A60" s="306">
        <v>81</v>
      </c>
      <c r="B60" s="307" t="s">
        <v>289</v>
      </c>
      <c r="C60" s="308"/>
      <c r="D60" s="113">
        <v>7.3270013568521035</v>
      </c>
      <c r="E60" s="115">
        <v>216</v>
      </c>
      <c r="F60" s="114">
        <v>156</v>
      </c>
      <c r="G60" s="114">
        <v>346</v>
      </c>
      <c r="H60" s="114">
        <v>162</v>
      </c>
      <c r="I60" s="140">
        <v>162</v>
      </c>
      <c r="J60" s="115">
        <v>54</v>
      </c>
      <c r="K60" s="116">
        <v>33.333333333333336</v>
      </c>
    </row>
    <row r="61" spans="1:11" ht="14.1" customHeight="1" x14ac:dyDescent="0.2">
      <c r="A61" s="306" t="s">
        <v>290</v>
      </c>
      <c r="B61" s="307" t="s">
        <v>291</v>
      </c>
      <c r="C61" s="308"/>
      <c r="D61" s="113">
        <v>1.1872455902306649</v>
      </c>
      <c r="E61" s="115">
        <v>35</v>
      </c>
      <c r="F61" s="114">
        <v>22</v>
      </c>
      <c r="G61" s="114">
        <v>53</v>
      </c>
      <c r="H61" s="114">
        <v>33</v>
      </c>
      <c r="I61" s="140">
        <v>28</v>
      </c>
      <c r="J61" s="115">
        <v>7</v>
      </c>
      <c r="K61" s="116">
        <v>25</v>
      </c>
    </row>
    <row r="62" spans="1:11" ht="14.1" customHeight="1" x14ac:dyDescent="0.2">
      <c r="A62" s="306" t="s">
        <v>292</v>
      </c>
      <c r="B62" s="307" t="s">
        <v>293</v>
      </c>
      <c r="C62" s="308"/>
      <c r="D62" s="113">
        <v>3.4260515603799186</v>
      </c>
      <c r="E62" s="115">
        <v>101</v>
      </c>
      <c r="F62" s="114">
        <v>94</v>
      </c>
      <c r="G62" s="114">
        <v>231</v>
      </c>
      <c r="H62" s="114">
        <v>68</v>
      </c>
      <c r="I62" s="140">
        <v>65</v>
      </c>
      <c r="J62" s="115">
        <v>36</v>
      </c>
      <c r="K62" s="116">
        <v>55.384615384615387</v>
      </c>
    </row>
    <row r="63" spans="1:11" ht="14.1" customHeight="1" x14ac:dyDescent="0.2">
      <c r="A63" s="306"/>
      <c r="B63" s="307" t="s">
        <v>294</v>
      </c>
      <c r="C63" s="308"/>
      <c r="D63" s="113">
        <v>3.0529172320217097</v>
      </c>
      <c r="E63" s="115">
        <v>90</v>
      </c>
      <c r="F63" s="114">
        <v>82</v>
      </c>
      <c r="G63" s="114">
        <v>192</v>
      </c>
      <c r="H63" s="114">
        <v>55</v>
      </c>
      <c r="I63" s="140">
        <v>59</v>
      </c>
      <c r="J63" s="115">
        <v>31</v>
      </c>
      <c r="K63" s="116">
        <v>52.542372881355931</v>
      </c>
    </row>
    <row r="64" spans="1:11" ht="14.1" customHeight="1" x14ac:dyDescent="0.2">
      <c r="A64" s="306" t="s">
        <v>295</v>
      </c>
      <c r="B64" s="307" t="s">
        <v>296</v>
      </c>
      <c r="C64" s="308"/>
      <c r="D64" s="113">
        <v>1.2211668928086838</v>
      </c>
      <c r="E64" s="115">
        <v>36</v>
      </c>
      <c r="F64" s="114">
        <v>10</v>
      </c>
      <c r="G64" s="114">
        <v>18</v>
      </c>
      <c r="H64" s="114">
        <v>24</v>
      </c>
      <c r="I64" s="140">
        <v>29</v>
      </c>
      <c r="J64" s="115">
        <v>7</v>
      </c>
      <c r="K64" s="116">
        <v>24.137931034482758</v>
      </c>
    </row>
    <row r="65" spans="1:11" ht="14.1" customHeight="1" x14ac:dyDescent="0.2">
      <c r="A65" s="306" t="s">
        <v>297</v>
      </c>
      <c r="B65" s="307" t="s">
        <v>298</v>
      </c>
      <c r="C65" s="308"/>
      <c r="D65" s="113">
        <v>0.54274084124830391</v>
      </c>
      <c r="E65" s="115">
        <v>16</v>
      </c>
      <c r="F65" s="114">
        <v>13</v>
      </c>
      <c r="G65" s="114">
        <v>24</v>
      </c>
      <c r="H65" s="114">
        <v>21</v>
      </c>
      <c r="I65" s="140">
        <v>22</v>
      </c>
      <c r="J65" s="115">
        <v>-6</v>
      </c>
      <c r="K65" s="116">
        <v>-27.272727272727273</v>
      </c>
    </row>
    <row r="66" spans="1:11" ht="14.1" customHeight="1" x14ac:dyDescent="0.2">
      <c r="A66" s="306">
        <v>82</v>
      </c>
      <c r="B66" s="307" t="s">
        <v>299</v>
      </c>
      <c r="C66" s="308"/>
      <c r="D66" s="113">
        <v>2.9172320217096335</v>
      </c>
      <c r="E66" s="115">
        <v>86</v>
      </c>
      <c r="F66" s="114">
        <v>94</v>
      </c>
      <c r="G66" s="114">
        <v>152</v>
      </c>
      <c r="H66" s="114">
        <v>76</v>
      </c>
      <c r="I66" s="140">
        <v>69</v>
      </c>
      <c r="J66" s="115">
        <v>17</v>
      </c>
      <c r="K66" s="116">
        <v>24.637681159420289</v>
      </c>
    </row>
    <row r="67" spans="1:11" ht="14.1" customHeight="1" x14ac:dyDescent="0.2">
      <c r="A67" s="306" t="s">
        <v>300</v>
      </c>
      <c r="B67" s="307" t="s">
        <v>301</v>
      </c>
      <c r="C67" s="308"/>
      <c r="D67" s="113">
        <v>1.7978290366350067</v>
      </c>
      <c r="E67" s="115">
        <v>53</v>
      </c>
      <c r="F67" s="114">
        <v>61</v>
      </c>
      <c r="G67" s="114">
        <v>111</v>
      </c>
      <c r="H67" s="114">
        <v>40</v>
      </c>
      <c r="I67" s="140">
        <v>39</v>
      </c>
      <c r="J67" s="115">
        <v>14</v>
      </c>
      <c r="K67" s="116">
        <v>35.897435897435898</v>
      </c>
    </row>
    <row r="68" spans="1:11" ht="14.1" customHeight="1" x14ac:dyDescent="0.2">
      <c r="A68" s="306" t="s">
        <v>302</v>
      </c>
      <c r="B68" s="307" t="s">
        <v>303</v>
      </c>
      <c r="C68" s="308"/>
      <c r="D68" s="113">
        <v>0.57666214382632297</v>
      </c>
      <c r="E68" s="115">
        <v>17</v>
      </c>
      <c r="F68" s="114">
        <v>19</v>
      </c>
      <c r="G68" s="114">
        <v>22</v>
      </c>
      <c r="H68" s="114">
        <v>18</v>
      </c>
      <c r="I68" s="140">
        <v>22</v>
      </c>
      <c r="J68" s="115">
        <v>-5</v>
      </c>
      <c r="K68" s="116">
        <v>-22.727272727272727</v>
      </c>
    </row>
    <row r="69" spans="1:11" ht="14.1" customHeight="1" x14ac:dyDescent="0.2">
      <c r="A69" s="306">
        <v>83</v>
      </c>
      <c r="B69" s="307" t="s">
        <v>304</v>
      </c>
      <c r="C69" s="308"/>
      <c r="D69" s="113">
        <v>5.3934871099050206</v>
      </c>
      <c r="E69" s="115">
        <v>159</v>
      </c>
      <c r="F69" s="114">
        <v>104</v>
      </c>
      <c r="G69" s="114">
        <v>213</v>
      </c>
      <c r="H69" s="114">
        <v>110</v>
      </c>
      <c r="I69" s="140">
        <v>179</v>
      </c>
      <c r="J69" s="115">
        <v>-20</v>
      </c>
      <c r="K69" s="116">
        <v>-11.173184357541899</v>
      </c>
    </row>
    <row r="70" spans="1:11" ht="14.1" customHeight="1" x14ac:dyDescent="0.2">
      <c r="A70" s="306" t="s">
        <v>305</v>
      </c>
      <c r="B70" s="307" t="s">
        <v>306</v>
      </c>
      <c r="C70" s="308"/>
      <c r="D70" s="113">
        <v>4.6132971506105838</v>
      </c>
      <c r="E70" s="115">
        <v>136</v>
      </c>
      <c r="F70" s="114">
        <v>93</v>
      </c>
      <c r="G70" s="114">
        <v>178</v>
      </c>
      <c r="H70" s="114">
        <v>101</v>
      </c>
      <c r="I70" s="140">
        <v>160</v>
      </c>
      <c r="J70" s="115">
        <v>-24</v>
      </c>
      <c r="K70" s="116">
        <v>-15</v>
      </c>
    </row>
    <row r="71" spans="1:11" ht="14.1" customHeight="1" x14ac:dyDescent="0.2">
      <c r="A71" s="306"/>
      <c r="B71" s="307" t="s">
        <v>307</v>
      </c>
      <c r="C71" s="308"/>
      <c r="D71" s="113">
        <v>2.5780189959294435</v>
      </c>
      <c r="E71" s="115">
        <v>76</v>
      </c>
      <c r="F71" s="114">
        <v>36</v>
      </c>
      <c r="G71" s="114">
        <v>95</v>
      </c>
      <c r="H71" s="114">
        <v>44</v>
      </c>
      <c r="I71" s="140">
        <v>93</v>
      </c>
      <c r="J71" s="115">
        <v>-17</v>
      </c>
      <c r="K71" s="116">
        <v>-18.27956989247312</v>
      </c>
    </row>
    <row r="72" spans="1:11" ht="14.1" customHeight="1" x14ac:dyDescent="0.2">
      <c r="A72" s="306">
        <v>84</v>
      </c>
      <c r="B72" s="307" t="s">
        <v>308</v>
      </c>
      <c r="C72" s="308"/>
      <c r="D72" s="113">
        <v>1.1872455902306649</v>
      </c>
      <c r="E72" s="115">
        <v>35</v>
      </c>
      <c r="F72" s="114">
        <v>29</v>
      </c>
      <c r="G72" s="114">
        <v>89</v>
      </c>
      <c r="H72" s="114">
        <v>31</v>
      </c>
      <c r="I72" s="140">
        <v>46</v>
      </c>
      <c r="J72" s="115">
        <v>-11</v>
      </c>
      <c r="K72" s="116">
        <v>-23.913043478260871</v>
      </c>
    </row>
    <row r="73" spans="1:11" ht="14.1" customHeight="1" x14ac:dyDescent="0.2">
      <c r="A73" s="306" t="s">
        <v>309</v>
      </c>
      <c r="B73" s="307" t="s">
        <v>310</v>
      </c>
      <c r="C73" s="308"/>
      <c r="D73" s="113">
        <v>0.54274084124830391</v>
      </c>
      <c r="E73" s="115">
        <v>16</v>
      </c>
      <c r="F73" s="114">
        <v>7</v>
      </c>
      <c r="G73" s="114">
        <v>32</v>
      </c>
      <c r="H73" s="114">
        <v>10</v>
      </c>
      <c r="I73" s="140">
        <v>11</v>
      </c>
      <c r="J73" s="115">
        <v>5</v>
      </c>
      <c r="K73" s="116">
        <v>45.454545454545453</v>
      </c>
    </row>
    <row r="74" spans="1:11" ht="14.1" customHeight="1" x14ac:dyDescent="0.2">
      <c r="A74" s="306" t="s">
        <v>311</v>
      </c>
      <c r="B74" s="307" t="s">
        <v>312</v>
      </c>
      <c r="C74" s="308"/>
      <c r="D74" s="113">
        <v>0.33921302578018997</v>
      </c>
      <c r="E74" s="115">
        <v>10</v>
      </c>
      <c r="F74" s="114">
        <v>7</v>
      </c>
      <c r="G74" s="114">
        <v>30</v>
      </c>
      <c r="H74" s="114">
        <v>5</v>
      </c>
      <c r="I74" s="140">
        <v>21</v>
      </c>
      <c r="J74" s="115">
        <v>-11</v>
      </c>
      <c r="K74" s="116">
        <v>-52.38095238095238</v>
      </c>
    </row>
    <row r="75" spans="1:11" ht="14.1" customHeight="1" x14ac:dyDescent="0.2">
      <c r="A75" s="306" t="s">
        <v>313</v>
      </c>
      <c r="B75" s="307" t="s">
        <v>314</v>
      </c>
      <c r="C75" s="308"/>
      <c r="D75" s="113">
        <v>0.10176390773405698</v>
      </c>
      <c r="E75" s="115">
        <v>3</v>
      </c>
      <c r="F75" s="114">
        <v>3</v>
      </c>
      <c r="G75" s="114">
        <v>4</v>
      </c>
      <c r="H75" s="114">
        <v>8</v>
      </c>
      <c r="I75" s="140" t="s">
        <v>513</v>
      </c>
      <c r="J75" s="115" t="s">
        <v>513</v>
      </c>
      <c r="K75" s="116" t="s">
        <v>513</v>
      </c>
    </row>
    <row r="76" spans="1:11" ht="14.1" customHeight="1" x14ac:dyDescent="0.2">
      <c r="A76" s="306">
        <v>91</v>
      </c>
      <c r="B76" s="307" t="s">
        <v>315</v>
      </c>
      <c r="C76" s="308"/>
      <c r="D76" s="113">
        <v>0.27137042062415195</v>
      </c>
      <c r="E76" s="115">
        <v>8</v>
      </c>
      <c r="F76" s="114">
        <v>8</v>
      </c>
      <c r="G76" s="114">
        <v>9</v>
      </c>
      <c r="H76" s="114">
        <v>8</v>
      </c>
      <c r="I76" s="140">
        <v>11</v>
      </c>
      <c r="J76" s="115">
        <v>-3</v>
      </c>
      <c r="K76" s="116">
        <v>-27.272727272727273</v>
      </c>
    </row>
    <row r="77" spans="1:11" ht="14.1" customHeight="1" x14ac:dyDescent="0.2">
      <c r="A77" s="306">
        <v>92</v>
      </c>
      <c r="B77" s="307" t="s">
        <v>316</v>
      </c>
      <c r="C77" s="308"/>
      <c r="D77" s="113">
        <v>2.5440976933514245</v>
      </c>
      <c r="E77" s="115">
        <v>75</v>
      </c>
      <c r="F77" s="114">
        <v>56</v>
      </c>
      <c r="G77" s="114">
        <v>85</v>
      </c>
      <c r="H77" s="114">
        <v>76</v>
      </c>
      <c r="I77" s="140">
        <v>106</v>
      </c>
      <c r="J77" s="115">
        <v>-31</v>
      </c>
      <c r="K77" s="116">
        <v>-29.245283018867923</v>
      </c>
    </row>
    <row r="78" spans="1:11" ht="14.1" customHeight="1" x14ac:dyDescent="0.2">
      <c r="A78" s="306">
        <v>93</v>
      </c>
      <c r="B78" s="307" t="s">
        <v>317</v>
      </c>
      <c r="C78" s="308"/>
      <c r="D78" s="113">
        <v>0.10176390773405698</v>
      </c>
      <c r="E78" s="115">
        <v>3</v>
      </c>
      <c r="F78" s="114" t="s">
        <v>513</v>
      </c>
      <c r="G78" s="114" t="s">
        <v>513</v>
      </c>
      <c r="H78" s="114" t="s">
        <v>513</v>
      </c>
      <c r="I78" s="140">
        <v>0</v>
      </c>
      <c r="J78" s="115">
        <v>3</v>
      </c>
      <c r="K78" s="116" t="s">
        <v>514</v>
      </c>
    </row>
    <row r="79" spans="1:11" ht="14.1" customHeight="1" x14ac:dyDescent="0.2">
      <c r="A79" s="306">
        <v>94</v>
      </c>
      <c r="B79" s="307" t="s">
        <v>318</v>
      </c>
      <c r="C79" s="308"/>
      <c r="D79" s="113">
        <v>0.40705563093622793</v>
      </c>
      <c r="E79" s="115">
        <v>12</v>
      </c>
      <c r="F79" s="114">
        <v>13</v>
      </c>
      <c r="G79" s="114">
        <v>30</v>
      </c>
      <c r="H79" s="114">
        <v>13</v>
      </c>
      <c r="I79" s="140">
        <v>17</v>
      </c>
      <c r="J79" s="115">
        <v>-5</v>
      </c>
      <c r="K79" s="116">
        <v>-29.411764705882351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0.98371777476255085</v>
      </c>
      <c r="E81" s="143">
        <v>29</v>
      </c>
      <c r="F81" s="144">
        <v>17</v>
      </c>
      <c r="G81" s="144">
        <v>55</v>
      </c>
      <c r="H81" s="144">
        <v>6</v>
      </c>
      <c r="I81" s="145">
        <v>20</v>
      </c>
      <c r="J81" s="143">
        <v>9</v>
      </c>
      <c r="K81" s="146">
        <v>45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3102</v>
      </c>
      <c r="E11" s="114">
        <v>2399</v>
      </c>
      <c r="F11" s="114">
        <v>3108</v>
      </c>
      <c r="G11" s="114">
        <v>2463</v>
      </c>
      <c r="H11" s="140">
        <v>2738</v>
      </c>
      <c r="I11" s="115">
        <v>364</v>
      </c>
      <c r="J11" s="116">
        <v>13.294375456537619</v>
      </c>
    </row>
    <row r="12" spans="1:15" s="110" customFormat="1" ht="24.95" customHeight="1" x14ac:dyDescent="0.2">
      <c r="A12" s="193" t="s">
        <v>132</v>
      </c>
      <c r="B12" s="194" t="s">
        <v>133</v>
      </c>
      <c r="C12" s="113">
        <v>0.3546099290780142</v>
      </c>
      <c r="D12" s="115">
        <v>11</v>
      </c>
      <c r="E12" s="114">
        <v>26</v>
      </c>
      <c r="F12" s="114">
        <v>18</v>
      </c>
      <c r="G12" s="114">
        <v>26</v>
      </c>
      <c r="H12" s="140">
        <v>27</v>
      </c>
      <c r="I12" s="115">
        <v>-16</v>
      </c>
      <c r="J12" s="116">
        <v>-59.25925925925926</v>
      </c>
    </row>
    <row r="13" spans="1:15" s="110" customFormat="1" ht="24.95" customHeight="1" x14ac:dyDescent="0.2">
      <c r="A13" s="193" t="s">
        <v>134</v>
      </c>
      <c r="B13" s="199" t="s">
        <v>214</v>
      </c>
      <c r="C13" s="113">
        <v>0.83816892327530623</v>
      </c>
      <c r="D13" s="115">
        <v>26</v>
      </c>
      <c r="E13" s="114">
        <v>35</v>
      </c>
      <c r="F13" s="114">
        <v>52</v>
      </c>
      <c r="G13" s="114">
        <v>26</v>
      </c>
      <c r="H13" s="140">
        <v>32</v>
      </c>
      <c r="I13" s="115">
        <v>-6</v>
      </c>
      <c r="J13" s="116">
        <v>-18.75</v>
      </c>
    </row>
    <row r="14" spans="1:15" s="287" customFormat="1" ht="24.95" customHeight="1" x14ac:dyDescent="0.2">
      <c r="A14" s="193" t="s">
        <v>215</v>
      </c>
      <c r="B14" s="199" t="s">
        <v>137</v>
      </c>
      <c r="C14" s="113">
        <v>7.1566731141199229</v>
      </c>
      <c r="D14" s="115">
        <v>222</v>
      </c>
      <c r="E14" s="114">
        <v>195</v>
      </c>
      <c r="F14" s="114">
        <v>209</v>
      </c>
      <c r="G14" s="114">
        <v>165</v>
      </c>
      <c r="H14" s="140">
        <v>203</v>
      </c>
      <c r="I14" s="115">
        <v>19</v>
      </c>
      <c r="J14" s="116">
        <v>9.3596059113300498</v>
      </c>
      <c r="K14" s="110"/>
      <c r="L14" s="110"/>
      <c r="M14" s="110"/>
      <c r="N14" s="110"/>
      <c r="O14" s="110"/>
    </row>
    <row r="15" spans="1:15" s="110" customFormat="1" ht="24.95" customHeight="1" x14ac:dyDescent="0.2">
      <c r="A15" s="193" t="s">
        <v>216</v>
      </c>
      <c r="B15" s="199" t="s">
        <v>217</v>
      </c>
      <c r="C15" s="113">
        <v>1.9342359767891684</v>
      </c>
      <c r="D15" s="115">
        <v>60</v>
      </c>
      <c r="E15" s="114">
        <v>64</v>
      </c>
      <c r="F15" s="114">
        <v>82</v>
      </c>
      <c r="G15" s="114">
        <v>46</v>
      </c>
      <c r="H15" s="140">
        <v>65</v>
      </c>
      <c r="I15" s="115">
        <v>-5</v>
      </c>
      <c r="J15" s="116">
        <v>-7.6923076923076925</v>
      </c>
    </row>
    <row r="16" spans="1:15" s="287" customFormat="1" ht="24.95" customHeight="1" x14ac:dyDescent="0.2">
      <c r="A16" s="193" t="s">
        <v>218</v>
      </c>
      <c r="B16" s="199" t="s">
        <v>141</v>
      </c>
      <c r="C16" s="113">
        <v>4.2230818826563503</v>
      </c>
      <c r="D16" s="115">
        <v>131</v>
      </c>
      <c r="E16" s="114">
        <v>114</v>
      </c>
      <c r="F16" s="114">
        <v>102</v>
      </c>
      <c r="G16" s="114">
        <v>103</v>
      </c>
      <c r="H16" s="140">
        <v>113</v>
      </c>
      <c r="I16" s="115">
        <v>18</v>
      </c>
      <c r="J16" s="116">
        <v>15.929203539823009</v>
      </c>
      <c r="K16" s="110"/>
      <c r="L16" s="110"/>
      <c r="M16" s="110"/>
      <c r="N16" s="110"/>
      <c r="O16" s="110"/>
    </row>
    <row r="17" spans="1:15" s="110" customFormat="1" ht="24.95" customHeight="1" x14ac:dyDescent="0.2">
      <c r="A17" s="193" t="s">
        <v>142</v>
      </c>
      <c r="B17" s="199" t="s">
        <v>220</v>
      </c>
      <c r="C17" s="113">
        <v>0.99935525467440356</v>
      </c>
      <c r="D17" s="115">
        <v>31</v>
      </c>
      <c r="E17" s="114">
        <v>17</v>
      </c>
      <c r="F17" s="114">
        <v>25</v>
      </c>
      <c r="G17" s="114">
        <v>16</v>
      </c>
      <c r="H17" s="140">
        <v>25</v>
      </c>
      <c r="I17" s="115">
        <v>6</v>
      </c>
      <c r="J17" s="116">
        <v>24</v>
      </c>
    </row>
    <row r="18" spans="1:15" s="287" customFormat="1" ht="24.95" customHeight="1" x14ac:dyDescent="0.2">
      <c r="A18" s="201" t="s">
        <v>144</v>
      </c>
      <c r="B18" s="202" t="s">
        <v>145</v>
      </c>
      <c r="C18" s="113">
        <v>6.0283687943262407</v>
      </c>
      <c r="D18" s="115">
        <v>187</v>
      </c>
      <c r="E18" s="114">
        <v>144</v>
      </c>
      <c r="F18" s="114">
        <v>149</v>
      </c>
      <c r="G18" s="114">
        <v>157</v>
      </c>
      <c r="H18" s="140">
        <v>161</v>
      </c>
      <c r="I18" s="115">
        <v>26</v>
      </c>
      <c r="J18" s="116">
        <v>16.149068322981368</v>
      </c>
      <c r="K18" s="110"/>
      <c r="L18" s="110"/>
      <c r="M18" s="110"/>
      <c r="N18" s="110"/>
      <c r="O18" s="110"/>
    </row>
    <row r="19" spans="1:15" s="110" customFormat="1" ht="24.95" customHeight="1" x14ac:dyDescent="0.2">
      <c r="A19" s="193" t="s">
        <v>146</v>
      </c>
      <c r="B19" s="199" t="s">
        <v>147</v>
      </c>
      <c r="C19" s="113">
        <v>13.733075435203094</v>
      </c>
      <c r="D19" s="115">
        <v>426</v>
      </c>
      <c r="E19" s="114">
        <v>267</v>
      </c>
      <c r="F19" s="114">
        <v>334</v>
      </c>
      <c r="G19" s="114">
        <v>292</v>
      </c>
      <c r="H19" s="140">
        <v>353</v>
      </c>
      <c r="I19" s="115">
        <v>73</v>
      </c>
      <c r="J19" s="116">
        <v>20.679886685552407</v>
      </c>
    </row>
    <row r="20" spans="1:15" s="287" customFormat="1" ht="24.95" customHeight="1" x14ac:dyDescent="0.2">
      <c r="A20" s="193" t="s">
        <v>148</v>
      </c>
      <c r="B20" s="199" t="s">
        <v>149</v>
      </c>
      <c r="C20" s="113">
        <v>5.0612508059316568</v>
      </c>
      <c r="D20" s="115">
        <v>157</v>
      </c>
      <c r="E20" s="114">
        <v>106</v>
      </c>
      <c r="F20" s="114">
        <v>148</v>
      </c>
      <c r="G20" s="114">
        <v>120</v>
      </c>
      <c r="H20" s="140">
        <v>143</v>
      </c>
      <c r="I20" s="115">
        <v>14</v>
      </c>
      <c r="J20" s="116">
        <v>9.79020979020979</v>
      </c>
      <c r="K20" s="110"/>
      <c r="L20" s="110"/>
      <c r="M20" s="110"/>
      <c r="N20" s="110"/>
      <c r="O20" s="110"/>
    </row>
    <row r="21" spans="1:15" s="110" customFormat="1" ht="24.95" customHeight="1" x14ac:dyDescent="0.2">
      <c r="A21" s="201" t="s">
        <v>150</v>
      </c>
      <c r="B21" s="202" t="s">
        <v>151</v>
      </c>
      <c r="C21" s="113">
        <v>5.48033526756931</v>
      </c>
      <c r="D21" s="115">
        <v>170</v>
      </c>
      <c r="E21" s="114">
        <v>148</v>
      </c>
      <c r="F21" s="114">
        <v>132</v>
      </c>
      <c r="G21" s="114">
        <v>129</v>
      </c>
      <c r="H21" s="140">
        <v>124</v>
      </c>
      <c r="I21" s="115">
        <v>46</v>
      </c>
      <c r="J21" s="116">
        <v>37.096774193548384</v>
      </c>
    </row>
    <row r="22" spans="1:15" s="110" customFormat="1" ht="24.95" customHeight="1" x14ac:dyDescent="0.2">
      <c r="A22" s="201" t="s">
        <v>152</v>
      </c>
      <c r="B22" s="199" t="s">
        <v>153</v>
      </c>
      <c r="C22" s="113">
        <v>5.3836234687298514</v>
      </c>
      <c r="D22" s="115">
        <v>167</v>
      </c>
      <c r="E22" s="114">
        <v>124</v>
      </c>
      <c r="F22" s="114">
        <v>147</v>
      </c>
      <c r="G22" s="114">
        <v>130</v>
      </c>
      <c r="H22" s="140">
        <v>109</v>
      </c>
      <c r="I22" s="115">
        <v>58</v>
      </c>
      <c r="J22" s="116">
        <v>53.211009174311926</v>
      </c>
    </row>
    <row r="23" spans="1:15" s="110" customFormat="1" ht="24.95" customHeight="1" x14ac:dyDescent="0.2">
      <c r="A23" s="193" t="s">
        <v>154</v>
      </c>
      <c r="B23" s="199" t="s">
        <v>155</v>
      </c>
      <c r="C23" s="113">
        <v>1.1605415860735009</v>
      </c>
      <c r="D23" s="115">
        <v>36</v>
      </c>
      <c r="E23" s="114">
        <v>19</v>
      </c>
      <c r="F23" s="114">
        <v>41</v>
      </c>
      <c r="G23" s="114">
        <v>20</v>
      </c>
      <c r="H23" s="140">
        <v>24</v>
      </c>
      <c r="I23" s="115">
        <v>12</v>
      </c>
      <c r="J23" s="116">
        <v>50</v>
      </c>
    </row>
    <row r="24" spans="1:15" s="110" customFormat="1" ht="24.95" customHeight="1" x14ac:dyDescent="0.2">
      <c r="A24" s="193" t="s">
        <v>156</v>
      </c>
      <c r="B24" s="199" t="s">
        <v>221</v>
      </c>
      <c r="C24" s="113">
        <v>5.48033526756931</v>
      </c>
      <c r="D24" s="115">
        <v>170</v>
      </c>
      <c r="E24" s="114">
        <v>126</v>
      </c>
      <c r="F24" s="114">
        <v>144</v>
      </c>
      <c r="G24" s="114">
        <v>122</v>
      </c>
      <c r="H24" s="140">
        <v>125</v>
      </c>
      <c r="I24" s="115">
        <v>45</v>
      </c>
      <c r="J24" s="116">
        <v>36</v>
      </c>
    </row>
    <row r="25" spans="1:15" s="110" customFormat="1" ht="24.95" customHeight="1" x14ac:dyDescent="0.2">
      <c r="A25" s="193" t="s">
        <v>222</v>
      </c>
      <c r="B25" s="204" t="s">
        <v>159</v>
      </c>
      <c r="C25" s="113">
        <v>5.1579626047711153</v>
      </c>
      <c r="D25" s="115">
        <v>160</v>
      </c>
      <c r="E25" s="114">
        <v>114</v>
      </c>
      <c r="F25" s="114">
        <v>166</v>
      </c>
      <c r="G25" s="114">
        <v>162</v>
      </c>
      <c r="H25" s="140">
        <v>155</v>
      </c>
      <c r="I25" s="115">
        <v>5</v>
      </c>
      <c r="J25" s="116">
        <v>3.225806451612903</v>
      </c>
    </row>
    <row r="26" spans="1:15" s="110" customFormat="1" ht="24.95" customHeight="1" x14ac:dyDescent="0.2">
      <c r="A26" s="201">
        <v>782.78300000000002</v>
      </c>
      <c r="B26" s="203" t="s">
        <v>160</v>
      </c>
      <c r="C26" s="113">
        <v>21.534493874919406</v>
      </c>
      <c r="D26" s="115">
        <v>668</v>
      </c>
      <c r="E26" s="114">
        <v>595</v>
      </c>
      <c r="F26" s="114">
        <v>601</v>
      </c>
      <c r="G26" s="114">
        <v>536</v>
      </c>
      <c r="H26" s="140">
        <v>561</v>
      </c>
      <c r="I26" s="115">
        <v>107</v>
      </c>
      <c r="J26" s="116">
        <v>19.073083778966133</v>
      </c>
    </row>
    <row r="27" spans="1:15" s="110" customFormat="1" ht="24.95" customHeight="1" x14ac:dyDescent="0.2">
      <c r="A27" s="193" t="s">
        <v>161</v>
      </c>
      <c r="B27" s="199" t="s">
        <v>162</v>
      </c>
      <c r="C27" s="113">
        <v>3.0625402965828497</v>
      </c>
      <c r="D27" s="115">
        <v>95</v>
      </c>
      <c r="E27" s="114">
        <v>62</v>
      </c>
      <c r="F27" s="114">
        <v>108</v>
      </c>
      <c r="G27" s="114">
        <v>84</v>
      </c>
      <c r="H27" s="140">
        <v>95</v>
      </c>
      <c r="I27" s="115">
        <v>0</v>
      </c>
      <c r="J27" s="116">
        <v>0</v>
      </c>
    </row>
    <row r="28" spans="1:15" s="110" customFormat="1" ht="24.95" customHeight="1" x14ac:dyDescent="0.2">
      <c r="A28" s="193" t="s">
        <v>163</v>
      </c>
      <c r="B28" s="199" t="s">
        <v>164</v>
      </c>
      <c r="C28" s="113">
        <v>3.1270148291424888</v>
      </c>
      <c r="D28" s="115">
        <v>97</v>
      </c>
      <c r="E28" s="114">
        <v>62</v>
      </c>
      <c r="F28" s="114">
        <v>124</v>
      </c>
      <c r="G28" s="114">
        <v>60</v>
      </c>
      <c r="H28" s="140">
        <v>140</v>
      </c>
      <c r="I28" s="115">
        <v>-43</v>
      </c>
      <c r="J28" s="116">
        <v>-30.714285714285715</v>
      </c>
    </row>
    <row r="29" spans="1:15" s="110" customFormat="1" ht="24.95" customHeight="1" x14ac:dyDescent="0.2">
      <c r="A29" s="193">
        <v>86</v>
      </c>
      <c r="B29" s="199" t="s">
        <v>165</v>
      </c>
      <c r="C29" s="113">
        <v>4.6099290780141846</v>
      </c>
      <c r="D29" s="115">
        <v>143</v>
      </c>
      <c r="E29" s="114">
        <v>109</v>
      </c>
      <c r="F29" s="114">
        <v>173</v>
      </c>
      <c r="G29" s="114">
        <v>119</v>
      </c>
      <c r="H29" s="140">
        <v>132</v>
      </c>
      <c r="I29" s="115">
        <v>11</v>
      </c>
      <c r="J29" s="116">
        <v>8.3333333333333339</v>
      </c>
    </row>
    <row r="30" spans="1:15" s="110" customFormat="1" ht="24.95" customHeight="1" x14ac:dyDescent="0.2">
      <c r="A30" s="193">
        <v>87.88</v>
      </c>
      <c r="B30" s="204" t="s">
        <v>166</v>
      </c>
      <c r="C30" s="113">
        <v>8.5106382978723403</v>
      </c>
      <c r="D30" s="115">
        <v>264</v>
      </c>
      <c r="E30" s="114">
        <v>193</v>
      </c>
      <c r="F30" s="114">
        <v>437</v>
      </c>
      <c r="G30" s="114">
        <v>234</v>
      </c>
      <c r="H30" s="140">
        <v>239</v>
      </c>
      <c r="I30" s="115">
        <v>25</v>
      </c>
      <c r="J30" s="116">
        <v>10.460251046025105</v>
      </c>
    </row>
    <row r="31" spans="1:15" s="110" customFormat="1" ht="24.95" customHeight="1" x14ac:dyDescent="0.2">
      <c r="A31" s="193" t="s">
        <v>167</v>
      </c>
      <c r="B31" s="199" t="s">
        <v>168</v>
      </c>
      <c r="C31" s="113">
        <v>3.2882011605415862</v>
      </c>
      <c r="D31" s="115">
        <v>102</v>
      </c>
      <c r="E31" s="114">
        <v>74</v>
      </c>
      <c r="F31" s="114">
        <v>125</v>
      </c>
      <c r="G31" s="114">
        <v>81</v>
      </c>
      <c r="H31" s="140">
        <v>115</v>
      </c>
      <c r="I31" s="115">
        <v>-13</v>
      </c>
      <c r="J31" s="116">
        <v>-11.304347826086957</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0.3546099290780142</v>
      </c>
      <c r="D34" s="115">
        <v>11</v>
      </c>
      <c r="E34" s="114">
        <v>26</v>
      </c>
      <c r="F34" s="114">
        <v>18</v>
      </c>
      <c r="G34" s="114">
        <v>26</v>
      </c>
      <c r="H34" s="140">
        <v>27</v>
      </c>
      <c r="I34" s="115">
        <v>-16</v>
      </c>
      <c r="J34" s="116">
        <v>-59.25925925925926</v>
      </c>
    </row>
    <row r="35" spans="1:10" s="110" customFormat="1" ht="24.95" customHeight="1" x14ac:dyDescent="0.2">
      <c r="A35" s="292" t="s">
        <v>171</v>
      </c>
      <c r="B35" s="293" t="s">
        <v>172</v>
      </c>
      <c r="C35" s="113">
        <v>14.023210831721469</v>
      </c>
      <c r="D35" s="115">
        <v>435</v>
      </c>
      <c r="E35" s="114">
        <v>374</v>
      </c>
      <c r="F35" s="114">
        <v>410</v>
      </c>
      <c r="G35" s="114">
        <v>348</v>
      </c>
      <c r="H35" s="140">
        <v>396</v>
      </c>
      <c r="I35" s="115">
        <v>39</v>
      </c>
      <c r="J35" s="116">
        <v>9.8484848484848477</v>
      </c>
    </row>
    <row r="36" spans="1:10" s="110" customFormat="1" ht="24.95" customHeight="1" x14ac:dyDescent="0.2">
      <c r="A36" s="294" t="s">
        <v>173</v>
      </c>
      <c r="B36" s="295" t="s">
        <v>174</v>
      </c>
      <c r="C36" s="125">
        <v>85.589941972920698</v>
      </c>
      <c r="D36" s="143">
        <v>2655</v>
      </c>
      <c r="E36" s="144">
        <v>1999</v>
      </c>
      <c r="F36" s="144">
        <v>2680</v>
      </c>
      <c r="G36" s="144">
        <v>2089</v>
      </c>
      <c r="H36" s="145">
        <v>2315</v>
      </c>
      <c r="I36" s="143">
        <v>340</v>
      </c>
      <c r="J36" s="146">
        <v>14.68682505399568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3102</v>
      </c>
      <c r="F11" s="264">
        <v>2399</v>
      </c>
      <c r="G11" s="264">
        <v>3108</v>
      </c>
      <c r="H11" s="264">
        <v>2463</v>
      </c>
      <c r="I11" s="265">
        <v>2738</v>
      </c>
      <c r="J11" s="263">
        <v>364</v>
      </c>
      <c r="K11" s="266">
        <v>13.294375456537619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28.046421663442938</v>
      </c>
      <c r="E13" s="115">
        <v>870</v>
      </c>
      <c r="F13" s="114">
        <v>753</v>
      </c>
      <c r="G13" s="114">
        <v>842</v>
      </c>
      <c r="H13" s="114">
        <v>691</v>
      </c>
      <c r="I13" s="140">
        <v>784</v>
      </c>
      <c r="J13" s="115">
        <v>86</v>
      </c>
      <c r="K13" s="116">
        <v>10.969387755102041</v>
      </c>
    </row>
    <row r="14" spans="1:17" ht="15.95" customHeight="1" x14ac:dyDescent="0.2">
      <c r="A14" s="306" t="s">
        <v>230</v>
      </c>
      <c r="B14" s="307"/>
      <c r="C14" s="308"/>
      <c r="D14" s="113">
        <v>56.189555125725342</v>
      </c>
      <c r="E14" s="115">
        <v>1743</v>
      </c>
      <c r="F14" s="114">
        <v>1281</v>
      </c>
      <c r="G14" s="114">
        <v>1753</v>
      </c>
      <c r="H14" s="114">
        <v>1412</v>
      </c>
      <c r="I14" s="140">
        <v>1463</v>
      </c>
      <c r="J14" s="115">
        <v>280</v>
      </c>
      <c r="K14" s="116">
        <v>19.138755980861244</v>
      </c>
    </row>
    <row r="15" spans="1:17" ht="15.95" customHeight="1" x14ac:dyDescent="0.2">
      <c r="A15" s="306" t="s">
        <v>231</v>
      </c>
      <c r="B15" s="307"/>
      <c r="C15" s="308"/>
      <c r="D15" s="113">
        <v>7.7369439071566735</v>
      </c>
      <c r="E15" s="115">
        <v>240</v>
      </c>
      <c r="F15" s="114">
        <v>162</v>
      </c>
      <c r="G15" s="114">
        <v>219</v>
      </c>
      <c r="H15" s="114">
        <v>162</v>
      </c>
      <c r="I15" s="140">
        <v>215</v>
      </c>
      <c r="J15" s="115">
        <v>25</v>
      </c>
      <c r="K15" s="116">
        <v>11.627906976744185</v>
      </c>
    </row>
    <row r="16" spans="1:17" ht="15.95" customHeight="1" x14ac:dyDescent="0.2">
      <c r="A16" s="306" t="s">
        <v>232</v>
      </c>
      <c r="B16" s="307"/>
      <c r="C16" s="308"/>
      <c r="D16" s="113">
        <v>7.1244358478401031</v>
      </c>
      <c r="E16" s="115">
        <v>221</v>
      </c>
      <c r="F16" s="114">
        <v>184</v>
      </c>
      <c r="G16" s="114">
        <v>218</v>
      </c>
      <c r="H16" s="114">
        <v>176</v>
      </c>
      <c r="I16" s="140">
        <v>252</v>
      </c>
      <c r="J16" s="115">
        <v>-31</v>
      </c>
      <c r="K16" s="116">
        <v>-12.301587301587302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0.38684719535783363</v>
      </c>
      <c r="E18" s="115">
        <v>12</v>
      </c>
      <c r="F18" s="114">
        <v>19</v>
      </c>
      <c r="G18" s="114">
        <v>26</v>
      </c>
      <c r="H18" s="114">
        <v>27</v>
      </c>
      <c r="I18" s="140">
        <v>28</v>
      </c>
      <c r="J18" s="115">
        <v>-16</v>
      </c>
      <c r="K18" s="116">
        <v>-57.142857142857146</v>
      </c>
    </row>
    <row r="19" spans="1:11" ht="14.1" customHeight="1" x14ac:dyDescent="0.2">
      <c r="A19" s="306" t="s">
        <v>235</v>
      </c>
      <c r="B19" s="307" t="s">
        <v>236</v>
      </c>
      <c r="C19" s="308"/>
      <c r="D19" s="113">
        <v>0.29013539651837522</v>
      </c>
      <c r="E19" s="115">
        <v>9</v>
      </c>
      <c r="F19" s="114">
        <v>16</v>
      </c>
      <c r="G19" s="114">
        <v>23</v>
      </c>
      <c r="H19" s="114">
        <v>25</v>
      </c>
      <c r="I19" s="140">
        <v>24</v>
      </c>
      <c r="J19" s="115">
        <v>-15</v>
      </c>
      <c r="K19" s="116">
        <v>-62.5</v>
      </c>
    </row>
    <row r="20" spans="1:11" ht="14.1" customHeight="1" x14ac:dyDescent="0.2">
      <c r="A20" s="306">
        <v>12</v>
      </c>
      <c r="B20" s="307" t="s">
        <v>237</v>
      </c>
      <c r="C20" s="308"/>
      <c r="D20" s="113">
        <v>0.61250805931656993</v>
      </c>
      <c r="E20" s="115">
        <v>19</v>
      </c>
      <c r="F20" s="114">
        <v>22</v>
      </c>
      <c r="G20" s="114">
        <v>20</v>
      </c>
      <c r="H20" s="114">
        <v>12</v>
      </c>
      <c r="I20" s="140">
        <v>26</v>
      </c>
      <c r="J20" s="115">
        <v>-7</v>
      </c>
      <c r="K20" s="116">
        <v>-26.923076923076923</v>
      </c>
    </row>
    <row r="21" spans="1:11" ht="14.1" customHeight="1" x14ac:dyDescent="0.2">
      <c r="A21" s="306">
        <v>21</v>
      </c>
      <c r="B21" s="307" t="s">
        <v>238</v>
      </c>
      <c r="C21" s="308"/>
      <c r="D21" s="113">
        <v>0.2256608639587363</v>
      </c>
      <c r="E21" s="115">
        <v>7</v>
      </c>
      <c r="F21" s="114">
        <v>7</v>
      </c>
      <c r="G21" s="114" t="s">
        <v>513</v>
      </c>
      <c r="H21" s="114">
        <v>9</v>
      </c>
      <c r="I21" s="140">
        <v>15</v>
      </c>
      <c r="J21" s="115">
        <v>-8</v>
      </c>
      <c r="K21" s="116">
        <v>-53.333333333333336</v>
      </c>
    </row>
    <row r="22" spans="1:11" ht="14.1" customHeight="1" x14ac:dyDescent="0.2">
      <c r="A22" s="306">
        <v>22</v>
      </c>
      <c r="B22" s="307" t="s">
        <v>239</v>
      </c>
      <c r="C22" s="308"/>
      <c r="D22" s="113">
        <v>1.6441005802707931</v>
      </c>
      <c r="E22" s="115">
        <v>51</v>
      </c>
      <c r="F22" s="114">
        <v>44</v>
      </c>
      <c r="G22" s="114">
        <v>56</v>
      </c>
      <c r="H22" s="114">
        <v>43</v>
      </c>
      <c r="I22" s="140">
        <v>49</v>
      </c>
      <c r="J22" s="115">
        <v>2</v>
      </c>
      <c r="K22" s="116">
        <v>4.0816326530612246</v>
      </c>
    </row>
    <row r="23" spans="1:11" ht="14.1" customHeight="1" x14ac:dyDescent="0.2">
      <c r="A23" s="306">
        <v>23</v>
      </c>
      <c r="B23" s="307" t="s">
        <v>240</v>
      </c>
      <c r="C23" s="308"/>
      <c r="D23" s="113">
        <v>0.64474532559638942</v>
      </c>
      <c r="E23" s="115">
        <v>20</v>
      </c>
      <c r="F23" s="114">
        <v>9</v>
      </c>
      <c r="G23" s="114">
        <v>17</v>
      </c>
      <c r="H23" s="114">
        <v>12</v>
      </c>
      <c r="I23" s="140">
        <v>14</v>
      </c>
      <c r="J23" s="115">
        <v>6</v>
      </c>
      <c r="K23" s="116">
        <v>42.857142857142854</v>
      </c>
    </row>
    <row r="24" spans="1:11" ht="14.1" customHeight="1" x14ac:dyDescent="0.2">
      <c r="A24" s="306">
        <v>24</v>
      </c>
      <c r="B24" s="307" t="s">
        <v>241</v>
      </c>
      <c r="C24" s="308"/>
      <c r="D24" s="113">
        <v>6.2862669245647966</v>
      </c>
      <c r="E24" s="115">
        <v>195</v>
      </c>
      <c r="F24" s="114">
        <v>142</v>
      </c>
      <c r="G24" s="114">
        <v>145</v>
      </c>
      <c r="H24" s="114">
        <v>138</v>
      </c>
      <c r="I24" s="140">
        <v>141</v>
      </c>
      <c r="J24" s="115">
        <v>54</v>
      </c>
      <c r="K24" s="116">
        <v>38.297872340425535</v>
      </c>
    </row>
    <row r="25" spans="1:11" ht="14.1" customHeight="1" x14ac:dyDescent="0.2">
      <c r="A25" s="306">
        <v>25</v>
      </c>
      <c r="B25" s="307" t="s">
        <v>242</v>
      </c>
      <c r="C25" s="308"/>
      <c r="D25" s="113">
        <v>5.4158607350096712</v>
      </c>
      <c r="E25" s="115">
        <v>168</v>
      </c>
      <c r="F25" s="114">
        <v>133</v>
      </c>
      <c r="G25" s="114">
        <v>159</v>
      </c>
      <c r="H25" s="114">
        <v>104</v>
      </c>
      <c r="I25" s="140">
        <v>145</v>
      </c>
      <c r="J25" s="115">
        <v>23</v>
      </c>
      <c r="K25" s="116">
        <v>15.862068965517242</v>
      </c>
    </row>
    <row r="26" spans="1:11" ht="14.1" customHeight="1" x14ac:dyDescent="0.2">
      <c r="A26" s="306">
        <v>26</v>
      </c>
      <c r="B26" s="307" t="s">
        <v>243</v>
      </c>
      <c r="C26" s="308"/>
      <c r="D26" s="113">
        <v>2.4177949709864603</v>
      </c>
      <c r="E26" s="115">
        <v>75</v>
      </c>
      <c r="F26" s="114">
        <v>65</v>
      </c>
      <c r="G26" s="114">
        <v>106</v>
      </c>
      <c r="H26" s="114">
        <v>58</v>
      </c>
      <c r="I26" s="140">
        <v>68</v>
      </c>
      <c r="J26" s="115">
        <v>7</v>
      </c>
      <c r="K26" s="116">
        <v>10.294117647058824</v>
      </c>
    </row>
    <row r="27" spans="1:11" ht="14.1" customHeight="1" x14ac:dyDescent="0.2">
      <c r="A27" s="306">
        <v>27</v>
      </c>
      <c r="B27" s="307" t="s">
        <v>244</v>
      </c>
      <c r="C27" s="308"/>
      <c r="D27" s="113">
        <v>0.87040618955512572</v>
      </c>
      <c r="E27" s="115">
        <v>27</v>
      </c>
      <c r="F27" s="114">
        <v>17</v>
      </c>
      <c r="G27" s="114">
        <v>24</v>
      </c>
      <c r="H27" s="114">
        <v>15</v>
      </c>
      <c r="I27" s="140">
        <v>27</v>
      </c>
      <c r="J27" s="115">
        <v>0</v>
      </c>
      <c r="K27" s="116">
        <v>0</v>
      </c>
    </row>
    <row r="28" spans="1:11" ht="14.1" customHeight="1" x14ac:dyDescent="0.2">
      <c r="A28" s="306">
        <v>28</v>
      </c>
      <c r="B28" s="307" t="s">
        <v>245</v>
      </c>
      <c r="C28" s="308"/>
      <c r="D28" s="113">
        <v>1.4829142488716958</v>
      </c>
      <c r="E28" s="115">
        <v>46</v>
      </c>
      <c r="F28" s="114">
        <v>27</v>
      </c>
      <c r="G28" s="114">
        <v>33</v>
      </c>
      <c r="H28" s="114">
        <v>19</v>
      </c>
      <c r="I28" s="140">
        <v>20</v>
      </c>
      <c r="J28" s="115">
        <v>26</v>
      </c>
      <c r="K28" s="116">
        <v>130</v>
      </c>
    </row>
    <row r="29" spans="1:11" ht="14.1" customHeight="1" x14ac:dyDescent="0.2">
      <c r="A29" s="306">
        <v>29</v>
      </c>
      <c r="B29" s="307" t="s">
        <v>246</v>
      </c>
      <c r="C29" s="308"/>
      <c r="D29" s="113">
        <v>4.1908446163765314</v>
      </c>
      <c r="E29" s="115">
        <v>130</v>
      </c>
      <c r="F29" s="114">
        <v>124</v>
      </c>
      <c r="G29" s="114">
        <v>150</v>
      </c>
      <c r="H29" s="114">
        <v>127</v>
      </c>
      <c r="I29" s="140">
        <v>83</v>
      </c>
      <c r="J29" s="115">
        <v>47</v>
      </c>
      <c r="K29" s="116">
        <v>56.626506024096386</v>
      </c>
    </row>
    <row r="30" spans="1:11" ht="14.1" customHeight="1" x14ac:dyDescent="0.2">
      <c r="A30" s="306" t="s">
        <v>247</v>
      </c>
      <c r="B30" s="307" t="s">
        <v>248</v>
      </c>
      <c r="C30" s="308"/>
      <c r="D30" s="113">
        <v>1.7730496453900708</v>
      </c>
      <c r="E30" s="115">
        <v>55</v>
      </c>
      <c r="F30" s="114">
        <v>62</v>
      </c>
      <c r="G30" s="114">
        <v>88</v>
      </c>
      <c r="H30" s="114">
        <v>76</v>
      </c>
      <c r="I30" s="140">
        <v>32</v>
      </c>
      <c r="J30" s="115">
        <v>23</v>
      </c>
      <c r="K30" s="116">
        <v>71.875</v>
      </c>
    </row>
    <row r="31" spans="1:11" ht="14.1" customHeight="1" x14ac:dyDescent="0.2">
      <c r="A31" s="306" t="s">
        <v>249</v>
      </c>
      <c r="B31" s="307" t="s">
        <v>250</v>
      </c>
      <c r="C31" s="308"/>
      <c r="D31" s="113">
        <v>2.4177949709864603</v>
      </c>
      <c r="E31" s="115">
        <v>75</v>
      </c>
      <c r="F31" s="114">
        <v>62</v>
      </c>
      <c r="G31" s="114">
        <v>62</v>
      </c>
      <c r="H31" s="114">
        <v>51</v>
      </c>
      <c r="I31" s="140">
        <v>51</v>
      </c>
      <c r="J31" s="115">
        <v>24</v>
      </c>
      <c r="K31" s="116">
        <v>47.058823529411768</v>
      </c>
    </row>
    <row r="32" spans="1:11" ht="14.1" customHeight="1" x14ac:dyDescent="0.2">
      <c r="A32" s="306">
        <v>31</v>
      </c>
      <c r="B32" s="307" t="s">
        <v>251</v>
      </c>
      <c r="C32" s="308"/>
      <c r="D32" s="113">
        <v>0.4513217279174726</v>
      </c>
      <c r="E32" s="115">
        <v>14</v>
      </c>
      <c r="F32" s="114">
        <v>12</v>
      </c>
      <c r="G32" s="114">
        <v>16</v>
      </c>
      <c r="H32" s="114">
        <v>16</v>
      </c>
      <c r="I32" s="140">
        <v>17</v>
      </c>
      <c r="J32" s="115">
        <v>-3</v>
      </c>
      <c r="K32" s="116">
        <v>-17.647058823529413</v>
      </c>
    </row>
    <row r="33" spans="1:11" ht="14.1" customHeight="1" x14ac:dyDescent="0.2">
      <c r="A33" s="306">
        <v>32</v>
      </c>
      <c r="B33" s="307" t="s">
        <v>252</v>
      </c>
      <c r="C33" s="308"/>
      <c r="D33" s="113">
        <v>3.2559638942617668</v>
      </c>
      <c r="E33" s="115">
        <v>101</v>
      </c>
      <c r="F33" s="114">
        <v>78</v>
      </c>
      <c r="G33" s="114">
        <v>72</v>
      </c>
      <c r="H33" s="114">
        <v>92</v>
      </c>
      <c r="I33" s="140">
        <v>86</v>
      </c>
      <c r="J33" s="115">
        <v>15</v>
      </c>
      <c r="K33" s="116">
        <v>17.441860465116278</v>
      </c>
    </row>
    <row r="34" spans="1:11" ht="14.1" customHeight="1" x14ac:dyDescent="0.2">
      <c r="A34" s="306">
        <v>33</v>
      </c>
      <c r="B34" s="307" t="s">
        <v>253</v>
      </c>
      <c r="C34" s="308"/>
      <c r="D34" s="113">
        <v>0.83816892327530623</v>
      </c>
      <c r="E34" s="115">
        <v>26</v>
      </c>
      <c r="F34" s="114">
        <v>42</v>
      </c>
      <c r="G34" s="114">
        <v>38</v>
      </c>
      <c r="H34" s="114">
        <v>43</v>
      </c>
      <c r="I34" s="140">
        <v>28</v>
      </c>
      <c r="J34" s="115">
        <v>-2</v>
      </c>
      <c r="K34" s="116">
        <v>-7.1428571428571432</v>
      </c>
    </row>
    <row r="35" spans="1:11" ht="14.1" customHeight="1" x14ac:dyDescent="0.2">
      <c r="A35" s="306">
        <v>34</v>
      </c>
      <c r="B35" s="307" t="s">
        <v>254</v>
      </c>
      <c r="C35" s="308"/>
      <c r="D35" s="113">
        <v>2.256608639587363</v>
      </c>
      <c r="E35" s="115">
        <v>70</v>
      </c>
      <c r="F35" s="114">
        <v>53</v>
      </c>
      <c r="G35" s="114">
        <v>57</v>
      </c>
      <c r="H35" s="114">
        <v>54</v>
      </c>
      <c r="I35" s="140">
        <v>53</v>
      </c>
      <c r="J35" s="115">
        <v>17</v>
      </c>
      <c r="K35" s="116">
        <v>32.075471698113205</v>
      </c>
    </row>
    <row r="36" spans="1:11" ht="14.1" customHeight="1" x14ac:dyDescent="0.2">
      <c r="A36" s="306">
        <v>41</v>
      </c>
      <c r="B36" s="307" t="s">
        <v>255</v>
      </c>
      <c r="C36" s="308"/>
      <c r="D36" s="113">
        <v>0.29013539651837522</v>
      </c>
      <c r="E36" s="115">
        <v>9</v>
      </c>
      <c r="F36" s="114">
        <v>10</v>
      </c>
      <c r="G36" s="114">
        <v>12</v>
      </c>
      <c r="H36" s="114">
        <v>7</v>
      </c>
      <c r="I36" s="140">
        <v>17</v>
      </c>
      <c r="J36" s="115">
        <v>-8</v>
      </c>
      <c r="K36" s="116">
        <v>-47.058823529411768</v>
      </c>
    </row>
    <row r="37" spans="1:11" ht="14.1" customHeight="1" x14ac:dyDescent="0.2">
      <c r="A37" s="306">
        <v>42</v>
      </c>
      <c r="B37" s="307" t="s">
        <v>256</v>
      </c>
      <c r="C37" s="308"/>
      <c r="D37" s="113">
        <v>0.2256608639587363</v>
      </c>
      <c r="E37" s="115">
        <v>7</v>
      </c>
      <c r="F37" s="114" t="s">
        <v>513</v>
      </c>
      <c r="G37" s="114">
        <v>0</v>
      </c>
      <c r="H37" s="114" t="s">
        <v>513</v>
      </c>
      <c r="I37" s="140" t="s">
        <v>513</v>
      </c>
      <c r="J37" s="115" t="s">
        <v>513</v>
      </c>
      <c r="K37" s="116" t="s">
        <v>513</v>
      </c>
    </row>
    <row r="38" spans="1:11" ht="14.1" customHeight="1" x14ac:dyDescent="0.2">
      <c r="A38" s="306">
        <v>43</v>
      </c>
      <c r="B38" s="307" t="s">
        <v>257</v>
      </c>
      <c r="C38" s="308"/>
      <c r="D38" s="113">
        <v>0.67698259187620891</v>
      </c>
      <c r="E38" s="115">
        <v>21</v>
      </c>
      <c r="F38" s="114">
        <v>19</v>
      </c>
      <c r="G38" s="114">
        <v>9</v>
      </c>
      <c r="H38" s="114">
        <v>10</v>
      </c>
      <c r="I38" s="140" t="s">
        <v>513</v>
      </c>
      <c r="J38" s="115" t="s">
        <v>513</v>
      </c>
      <c r="K38" s="116" t="s">
        <v>513</v>
      </c>
    </row>
    <row r="39" spans="1:11" ht="14.1" customHeight="1" x14ac:dyDescent="0.2">
      <c r="A39" s="306">
        <v>51</v>
      </c>
      <c r="B39" s="307" t="s">
        <v>258</v>
      </c>
      <c r="C39" s="308"/>
      <c r="D39" s="113">
        <v>11.283043197936815</v>
      </c>
      <c r="E39" s="115">
        <v>350</v>
      </c>
      <c r="F39" s="114">
        <v>273</v>
      </c>
      <c r="G39" s="114">
        <v>302</v>
      </c>
      <c r="H39" s="114">
        <v>242</v>
      </c>
      <c r="I39" s="140">
        <v>318</v>
      </c>
      <c r="J39" s="115">
        <v>32</v>
      </c>
      <c r="K39" s="116">
        <v>10.062893081761006</v>
      </c>
    </row>
    <row r="40" spans="1:11" ht="14.1" customHeight="1" x14ac:dyDescent="0.2">
      <c r="A40" s="306" t="s">
        <v>259</v>
      </c>
      <c r="B40" s="307" t="s">
        <v>260</v>
      </c>
      <c r="C40" s="308"/>
      <c r="D40" s="113">
        <v>11.089619600257898</v>
      </c>
      <c r="E40" s="115">
        <v>344</v>
      </c>
      <c r="F40" s="114">
        <v>268</v>
      </c>
      <c r="G40" s="114">
        <v>291</v>
      </c>
      <c r="H40" s="114">
        <v>236</v>
      </c>
      <c r="I40" s="140">
        <v>311</v>
      </c>
      <c r="J40" s="115">
        <v>33</v>
      </c>
      <c r="K40" s="116">
        <v>10.610932475884244</v>
      </c>
    </row>
    <row r="41" spans="1:11" ht="14.1" customHeight="1" x14ac:dyDescent="0.2">
      <c r="A41" s="306"/>
      <c r="B41" s="307" t="s">
        <v>261</v>
      </c>
      <c r="C41" s="308"/>
      <c r="D41" s="113">
        <v>10.122501611863314</v>
      </c>
      <c r="E41" s="115">
        <v>314</v>
      </c>
      <c r="F41" s="114">
        <v>248</v>
      </c>
      <c r="G41" s="114">
        <v>259</v>
      </c>
      <c r="H41" s="114">
        <v>211</v>
      </c>
      <c r="I41" s="140">
        <v>276</v>
      </c>
      <c r="J41" s="115">
        <v>38</v>
      </c>
      <c r="K41" s="116">
        <v>13.768115942028986</v>
      </c>
    </row>
    <row r="42" spans="1:11" ht="14.1" customHeight="1" x14ac:dyDescent="0.2">
      <c r="A42" s="306">
        <v>52</v>
      </c>
      <c r="B42" s="307" t="s">
        <v>262</v>
      </c>
      <c r="C42" s="308"/>
      <c r="D42" s="113">
        <v>4.1908446163765314</v>
      </c>
      <c r="E42" s="115">
        <v>130</v>
      </c>
      <c r="F42" s="114">
        <v>98</v>
      </c>
      <c r="G42" s="114">
        <v>107</v>
      </c>
      <c r="H42" s="114">
        <v>122</v>
      </c>
      <c r="I42" s="140">
        <v>103</v>
      </c>
      <c r="J42" s="115">
        <v>27</v>
      </c>
      <c r="K42" s="116">
        <v>26.21359223300971</v>
      </c>
    </row>
    <row r="43" spans="1:11" ht="14.1" customHeight="1" x14ac:dyDescent="0.2">
      <c r="A43" s="306" t="s">
        <v>263</v>
      </c>
      <c r="B43" s="307" t="s">
        <v>264</v>
      </c>
      <c r="C43" s="308"/>
      <c r="D43" s="113">
        <v>3.223726627981947</v>
      </c>
      <c r="E43" s="115">
        <v>100</v>
      </c>
      <c r="F43" s="114">
        <v>77</v>
      </c>
      <c r="G43" s="114">
        <v>84</v>
      </c>
      <c r="H43" s="114">
        <v>93</v>
      </c>
      <c r="I43" s="140">
        <v>84</v>
      </c>
      <c r="J43" s="115">
        <v>16</v>
      </c>
      <c r="K43" s="116">
        <v>19.047619047619047</v>
      </c>
    </row>
    <row r="44" spans="1:11" ht="14.1" customHeight="1" x14ac:dyDescent="0.2">
      <c r="A44" s="306">
        <v>53</v>
      </c>
      <c r="B44" s="307" t="s">
        <v>265</v>
      </c>
      <c r="C44" s="308"/>
      <c r="D44" s="113">
        <v>0.4513217279174726</v>
      </c>
      <c r="E44" s="115">
        <v>14</v>
      </c>
      <c r="F44" s="114" t="s">
        <v>513</v>
      </c>
      <c r="G44" s="114">
        <v>13</v>
      </c>
      <c r="H44" s="114">
        <v>13</v>
      </c>
      <c r="I44" s="140">
        <v>12</v>
      </c>
      <c r="J44" s="115">
        <v>2</v>
      </c>
      <c r="K44" s="116">
        <v>16.666666666666668</v>
      </c>
    </row>
    <row r="45" spans="1:11" ht="14.1" customHeight="1" x14ac:dyDescent="0.2">
      <c r="A45" s="306" t="s">
        <v>266</v>
      </c>
      <c r="B45" s="307" t="s">
        <v>267</v>
      </c>
      <c r="C45" s="308"/>
      <c r="D45" s="113">
        <v>0.4513217279174726</v>
      </c>
      <c r="E45" s="115">
        <v>14</v>
      </c>
      <c r="F45" s="114">
        <v>4</v>
      </c>
      <c r="G45" s="114">
        <v>13</v>
      </c>
      <c r="H45" s="114">
        <v>13</v>
      </c>
      <c r="I45" s="140">
        <v>12</v>
      </c>
      <c r="J45" s="115">
        <v>2</v>
      </c>
      <c r="K45" s="116">
        <v>16.666666666666668</v>
      </c>
    </row>
    <row r="46" spans="1:11" ht="14.1" customHeight="1" x14ac:dyDescent="0.2">
      <c r="A46" s="306">
        <v>54</v>
      </c>
      <c r="B46" s="307" t="s">
        <v>268</v>
      </c>
      <c r="C46" s="308"/>
      <c r="D46" s="113">
        <v>1.9019987105093488</v>
      </c>
      <c r="E46" s="115">
        <v>59</v>
      </c>
      <c r="F46" s="114">
        <v>53</v>
      </c>
      <c r="G46" s="114">
        <v>55</v>
      </c>
      <c r="H46" s="114">
        <v>69</v>
      </c>
      <c r="I46" s="140">
        <v>64</v>
      </c>
      <c r="J46" s="115">
        <v>-5</v>
      </c>
      <c r="K46" s="116">
        <v>-7.8125</v>
      </c>
    </row>
    <row r="47" spans="1:11" ht="14.1" customHeight="1" x14ac:dyDescent="0.2">
      <c r="A47" s="306">
        <v>61</v>
      </c>
      <c r="B47" s="307" t="s">
        <v>269</v>
      </c>
      <c r="C47" s="308"/>
      <c r="D47" s="113">
        <v>1.6763378465506125</v>
      </c>
      <c r="E47" s="115">
        <v>52</v>
      </c>
      <c r="F47" s="114">
        <v>45</v>
      </c>
      <c r="G47" s="114">
        <v>51</v>
      </c>
      <c r="H47" s="114">
        <v>43</v>
      </c>
      <c r="I47" s="140">
        <v>56</v>
      </c>
      <c r="J47" s="115">
        <v>-4</v>
      </c>
      <c r="K47" s="116">
        <v>-7.1428571428571432</v>
      </c>
    </row>
    <row r="48" spans="1:11" ht="14.1" customHeight="1" x14ac:dyDescent="0.2">
      <c r="A48" s="306">
        <v>62</v>
      </c>
      <c r="B48" s="307" t="s">
        <v>270</v>
      </c>
      <c r="C48" s="308"/>
      <c r="D48" s="113">
        <v>9.5099935525467441</v>
      </c>
      <c r="E48" s="115">
        <v>295</v>
      </c>
      <c r="F48" s="114">
        <v>202</v>
      </c>
      <c r="G48" s="114">
        <v>234</v>
      </c>
      <c r="H48" s="114">
        <v>186</v>
      </c>
      <c r="I48" s="140">
        <v>222</v>
      </c>
      <c r="J48" s="115">
        <v>73</v>
      </c>
      <c r="K48" s="116">
        <v>32.882882882882882</v>
      </c>
    </row>
    <row r="49" spans="1:11" ht="14.1" customHeight="1" x14ac:dyDescent="0.2">
      <c r="A49" s="306">
        <v>63</v>
      </c>
      <c r="B49" s="307" t="s">
        <v>271</v>
      </c>
      <c r="C49" s="308"/>
      <c r="D49" s="113">
        <v>2.7724049000644744</v>
      </c>
      <c r="E49" s="115">
        <v>86</v>
      </c>
      <c r="F49" s="114">
        <v>80</v>
      </c>
      <c r="G49" s="114">
        <v>85</v>
      </c>
      <c r="H49" s="114">
        <v>75</v>
      </c>
      <c r="I49" s="140">
        <v>70</v>
      </c>
      <c r="J49" s="115">
        <v>16</v>
      </c>
      <c r="K49" s="116">
        <v>22.857142857142858</v>
      </c>
    </row>
    <row r="50" spans="1:11" ht="14.1" customHeight="1" x14ac:dyDescent="0.2">
      <c r="A50" s="306" t="s">
        <v>272</v>
      </c>
      <c r="B50" s="307" t="s">
        <v>273</v>
      </c>
      <c r="C50" s="308"/>
      <c r="D50" s="113">
        <v>0.51579626047711158</v>
      </c>
      <c r="E50" s="115">
        <v>16</v>
      </c>
      <c r="F50" s="114">
        <v>8</v>
      </c>
      <c r="G50" s="114">
        <v>11</v>
      </c>
      <c r="H50" s="114">
        <v>8</v>
      </c>
      <c r="I50" s="140">
        <v>4</v>
      </c>
      <c r="J50" s="115">
        <v>12</v>
      </c>
      <c r="K50" s="116" t="s">
        <v>515</v>
      </c>
    </row>
    <row r="51" spans="1:11" ht="14.1" customHeight="1" x14ac:dyDescent="0.2">
      <c r="A51" s="306" t="s">
        <v>274</v>
      </c>
      <c r="B51" s="307" t="s">
        <v>275</v>
      </c>
      <c r="C51" s="308"/>
      <c r="D51" s="113">
        <v>1.9664732430689877</v>
      </c>
      <c r="E51" s="115">
        <v>61</v>
      </c>
      <c r="F51" s="114">
        <v>61</v>
      </c>
      <c r="G51" s="114">
        <v>60</v>
      </c>
      <c r="H51" s="114">
        <v>55</v>
      </c>
      <c r="I51" s="140">
        <v>58</v>
      </c>
      <c r="J51" s="115">
        <v>3</v>
      </c>
      <c r="K51" s="116">
        <v>5.1724137931034484</v>
      </c>
    </row>
    <row r="52" spans="1:11" ht="14.1" customHeight="1" x14ac:dyDescent="0.2">
      <c r="A52" s="306">
        <v>71</v>
      </c>
      <c r="B52" s="307" t="s">
        <v>276</v>
      </c>
      <c r="C52" s="308"/>
      <c r="D52" s="113">
        <v>9.993552546744036</v>
      </c>
      <c r="E52" s="115">
        <v>310</v>
      </c>
      <c r="F52" s="114">
        <v>212</v>
      </c>
      <c r="G52" s="114">
        <v>300</v>
      </c>
      <c r="H52" s="114">
        <v>249</v>
      </c>
      <c r="I52" s="140">
        <v>309</v>
      </c>
      <c r="J52" s="115">
        <v>1</v>
      </c>
      <c r="K52" s="116">
        <v>0.32362459546925565</v>
      </c>
    </row>
    <row r="53" spans="1:11" ht="14.1" customHeight="1" x14ac:dyDescent="0.2">
      <c r="A53" s="306" t="s">
        <v>277</v>
      </c>
      <c r="B53" s="307" t="s">
        <v>278</v>
      </c>
      <c r="C53" s="308"/>
      <c r="D53" s="113">
        <v>4.5454545454545459</v>
      </c>
      <c r="E53" s="115">
        <v>141</v>
      </c>
      <c r="F53" s="114">
        <v>107</v>
      </c>
      <c r="G53" s="114">
        <v>134</v>
      </c>
      <c r="H53" s="114">
        <v>134</v>
      </c>
      <c r="I53" s="140">
        <v>132</v>
      </c>
      <c r="J53" s="115">
        <v>9</v>
      </c>
      <c r="K53" s="116">
        <v>6.8181818181818183</v>
      </c>
    </row>
    <row r="54" spans="1:11" ht="14.1" customHeight="1" x14ac:dyDescent="0.2">
      <c r="A54" s="306" t="s">
        <v>279</v>
      </c>
      <c r="B54" s="307" t="s">
        <v>280</v>
      </c>
      <c r="C54" s="308"/>
      <c r="D54" s="113">
        <v>4.8033526756931009</v>
      </c>
      <c r="E54" s="115">
        <v>149</v>
      </c>
      <c r="F54" s="114">
        <v>84</v>
      </c>
      <c r="G54" s="114">
        <v>147</v>
      </c>
      <c r="H54" s="114">
        <v>99</v>
      </c>
      <c r="I54" s="140">
        <v>147</v>
      </c>
      <c r="J54" s="115">
        <v>2</v>
      </c>
      <c r="K54" s="116">
        <v>1.3605442176870748</v>
      </c>
    </row>
    <row r="55" spans="1:11" ht="14.1" customHeight="1" x14ac:dyDescent="0.2">
      <c r="A55" s="306">
        <v>72</v>
      </c>
      <c r="B55" s="307" t="s">
        <v>281</v>
      </c>
      <c r="C55" s="308"/>
      <c r="D55" s="113">
        <v>2.1276595744680851</v>
      </c>
      <c r="E55" s="115">
        <v>66</v>
      </c>
      <c r="F55" s="114">
        <v>48</v>
      </c>
      <c r="G55" s="114">
        <v>65</v>
      </c>
      <c r="H55" s="114">
        <v>53</v>
      </c>
      <c r="I55" s="140">
        <v>54</v>
      </c>
      <c r="J55" s="115">
        <v>12</v>
      </c>
      <c r="K55" s="116">
        <v>22.222222222222221</v>
      </c>
    </row>
    <row r="56" spans="1:11" ht="14.1" customHeight="1" x14ac:dyDescent="0.2">
      <c r="A56" s="306" t="s">
        <v>282</v>
      </c>
      <c r="B56" s="307" t="s">
        <v>283</v>
      </c>
      <c r="C56" s="308"/>
      <c r="D56" s="113">
        <v>0.61250805931656993</v>
      </c>
      <c r="E56" s="115">
        <v>19</v>
      </c>
      <c r="F56" s="114">
        <v>15</v>
      </c>
      <c r="G56" s="114">
        <v>28</v>
      </c>
      <c r="H56" s="114">
        <v>18</v>
      </c>
      <c r="I56" s="140">
        <v>17</v>
      </c>
      <c r="J56" s="115">
        <v>2</v>
      </c>
      <c r="K56" s="116">
        <v>11.764705882352942</v>
      </c>
    </row>
    <row r="57" spans="1:11" ht="14.1" customHeight="1" x14ac:dyDescent="0.2">
      <c r="A57" s="306" t="s">
        <v>284</v>
      </c>
      <c r="B57" s="307" t="s">
        <v>285</v>
      </c>
      <c r="C57" s="308"/>
      <c r="D57" s="113">
        <v>0.80593165699548674</v>
      </c>
      <c r="E57" s="115">
        <v>25</v>
      </c>
      <c r="F57" s="114">
        <v>24</v>
      </c>
      <c r="G57" s="114">
        <v>24</v>
      </c>
      <c r="H57" s="114">
        <v>19</v>
      </c>
      <c r="I57" s="140">
        <v>32</v>
      </c>
      <c r="J57" s="115">
        <v>-7</v>
      </c>
      <c r="K57" s="116">
        <v>-21.875</v>
      </c>
    </row>
    <row r="58" spans="1:11" ht="14.1" customHeight="1" x14ac:dyDescent="0.2">
      <c r="A58" s="306">
        <v>73</v>
      </c>
      <c r="B58" s="307" t="s">
        <v>286</v>
      </c>
      <c r="C58" s="308"/>
      <c r="D58" s="113">
        <v>2.1921341070277243</v>
      </c>
      <c r="E58" s="115">
        <v>68</v>
      </c>
      <c r="F58" s="114">
        <v>43</v>
      </c>
      <c r="G58" s="114">
        <v>74</v>
      </c>
      <c r="H58" s="114">
        <v>70</v>
      </c>
      <c r="I58" s="140">
        <v>60</v>
      </c>
      <c r="J58" s="115">
        <v>8</v>
      </c>
      <c r="K58" s="116">
        <v>13.333333333333334</v>
      </c>
    </row>
    <row r="59" spans="1:11" ht="14.1" customHeight="1" x14ac:dyDescent="0.2">
      <c r="A59" s="306" t="s">
        <v>287</v>
      </c>
      <c r="B59" s="307" t="s">
        <v>288</v>
      </c>
      <c r="C59" s="308"/>
      <c r="D59" s="113">
        <v>1.6118633139909735</v>
      </c>
      <c r="E59" s="115">
        <v>50</v>
      </c>
      <c r="F59" s="114">
        <v>21</v>
      </c>
      <c r="G59" s="114">
        <v>60</v>
      </c>
      <c r="H59" s="114">
        <v>43</v>
      </c>
      <c r="I59" s="140">
        <v>45</v>
      </c>
      <c r="J59" s="115">
        <v>5</v>
      </c>
      <c r="K59" s="116">
        <v>11.111111111111111</v>
      </c>
    </row>
    <row r="60" spans="1:11" ht="14.1" customHeight="1" x14ac:dyDescent="0.2">
      <c r="A60" s="306">
        <v>81</v>
      </c>
      <c r="B60" s="307" t="s">
        <v>289</v>
      </c>
      <c r="C60" s="308"/>
      <c r="D60" s="113">
        <v>7.2533849129593815</v>
      </c>
      <c r="E60" s="115">
        <v>225</v>
      </c>
      <c r="F60" s="114">
        <v>151</v>
      </c>
      <c r="G60" s="114">
        <v>242</v>
      </c>
      <c r="H60" s="114">
        <v>174</v>
      </c>
      <c r="I60" s="140">
        <v>170</v>
      </c>
      <c r="J60" s="115">
        <v>55</v>
      </c>
      <c r="K60" s="116">
        <v>32.352941176470587</v>
      </c>
    </row>
    <row r="61" spans="1:11" ht="14.1" customHeight="1" x14ac:dyDescent="0.2">
      <c r="A61" s="306" t="s">
        <v>290</v>
      </c>
      <c r="B61" s="307" t="s">
        <v>291</v>
      </c>
      <c r="C61" s="308"/>
      <c r="D61" s="113">
        <v>1.4506769825918762</v>
      </c>
      <c r="E61" s="115">
        <v>45</v>
      </c>
      <c r="F61" s="114">
        <v>27</v>
      </c>
      <c r="G61" s="114">
        <v>37</v>
      </c>
      <c r="H61" s="114">
        <v>39</v>
      </c>
      <c r="I61" s="140">
        <v>34</v>
      </c>
      <c r="J61" s="115">
        <v>11</v>
      </c>
      <c r="K61" s="116">
        <v>32.352941176470587</v>
      </c>
    </row>
    <row r="62" spans="1:11" ht="14.1" customHeight="1" x14ac:dyDescent="0.2">
      <c r="A62" s="306" t="s">
        <v>292</v>
      </c>
      <c r="B62" s="307" t="s">
        <v>293</v>
      </c>
      <c r="C62" s="308"/>
      <c r="D62" s="113">
        <v>3.6105738233397808</v>
      </c>
      <c r="E62" s="115">
        <v>112</v>
      </c>
      <c r="F62" s="114">
        <v>79</v>
      </c>
      <c r="G62" s="114">
        <v>152</v>
      </c>
      <c r="H62" s="114">
        <v>83</v>
      </c>
      <c r="I62" s="140">
        <v>82</v>
      </c>
      <c r="J62" s="115">
        <v>30</v>
      </c>
      <c r="K62" s="116">
        <v>36.585365853658537</v>
      </c>
    </row>
    <row r="63" spans="1:11" ht="14.1" customHeight="1" x14ac:dyDescent="0.2">
      <c r="A63" s="306"/>
      <c r="B63" s="307" t="s">
        <v>294</v>
      </c>
      <c r="C63" s="308"/>
      <c r="D63" s="113">
        <v>3.3204384268214056</v>
      </c>
      <c r="E63" s="115">
        <v>103</v>
      </c>
      <c r="F63" s="114">
        <v>67</v>
      </c>
      <c r="G63" s="114">
        <v>122</v>
      </c>
      <c r="H63" s="114">
        <v>76</v>
      </c>
      <c r="I63" s="140">
        <v>72</v>
      </c>
      <c r="J63" s="115">
        <v>31</v>
      </c>
      <c r="K63" s="116">
        <v>43.055555555555557</v>
      </c>
    </row>
    <row r="64" spans="1:11" ht="14.1" customHeight="1" x14ac:dyDescent="0.2">
      <c r="A64" s="306" t="s">
        <v>295</v>
      </c>
      <c r="B64" s="307" t="s">
        <v>296</v>
      </c>
      <c r="C64" s="308"/>
      <c r="D64" s="113">
        <v>0.64474532559638942</v>
      </c>
      <c r="E64" s="115">
        <v>20</v>
      </c>
      <c r="F64" s="114">
        <v>13</v>
      </c>
      <c r="G64" s="114">
        <v>18</v>
      </c>
      <c r="H64" s="114">
        <v>20</v>
      </c>
      <c r="I64" s="140">
        <v>20</v>
      </c>
      <c r="J64" s="115">
        <v>0</v>
      </c>
      <c r="K64" s="116">
        <v>0</v>
      </c>
    </row>
    <row r="65" spans="1:11" ht="14.1" customHeight="1" x14ac:dyDescent="0.2">
      <c r="A65" s="306" t="s">
        <v>297</v>
      </c>
      <c r="B65" s="307" t="s">
        <v>298</v>
      </c>
      <c r="C65" s="308"/>
      <c r="D65" s="113">
        <v>0.83816892327530623</v>
      </c>
      <c r="E65" s="115">
        <v>26</v>
      </c>
      <c r="F65" s="114">
        <v>14</v>
      </c>
      <c r="G65" s="114">
        <v>20</v>
      </c>
      <c r="H65" s="114">
        <v>19</v>
      </c>
      <c r="I65" s="140">
        <v>20</v>
      </c>
      <c r="J65" s="115">
        <v>6</v>
      </c>
      <c r="K65" s="116">
        <v>30</v>
      </c>
    </row>
    <row r="66" spans="1:11" ht="14.1" customHeight="1" x14ac:dyDescent="0.2">
      <c r="A66" s="306">
        <v>82</v>
      </c>
      <c r="B66" s="307" t="s">
        <v>299</v>
      </c>
      <c r="C66" s="308"/>
      <c r="D66" s="113">
        <v>2.9335912314635717</v>
      </c>
      <c r="E66" s="115">
        <v>91</v>
      </c>
      <c r="F66" s="114">
        <v>92</v>
      </c>
      <c r="G66" s="114">
        <v>114</v>
      </c>
      <c r="H66" s="114">
        <v>84</v>
      </c>
      <c r="I66" s="140">
        <v>81</v>
      </c>
      <c r="J66" s="115">
        <v>10</v>
      </c>
      <c r="K66" s="116">
        <v>12.345679012345679</v>
      </c>
    </row>
    <row r="67" spans="1:11" ht="14.1" customHeight="1" x14ac:dyDescent="0.2">
      <c r="A67" s="306" t="s">
        <v>300</v>
      </c>
      <c r="B67" s="307" t="s">
        <v>301</v>
      </c>
      <c r="C67" s="308"/>
      <c r="D67" s="113">
        <v>1.7085751128304321</v>
      </c>
      <c r="E67" s="115">
        <v>53</v>
      </c>
      <c r="F67" s="114">
        <v>63</v>
      </c>
      <c r="G67" s="114">
        <v>81</v>
      </c>
      <c r="H67" s="114">
        <v>42</v>
      </c>
      <c r="I67" s="140">
        <v>48</v>
      </c>
      <c r="J67" s="115">
        <v>5</v>
      </c>
      <c r="K67" s="116">
        <v>10.416666666666666</v>
      </c>
    </row>
    <row r="68" spans="1:11" ht="14.1" customHeight="1" x14ac:dyDescent="0.2">
      <c r="A68" s="306" t="s">
        <v>302</v>
      </c>
      <c r="B68" s="307" t="s">
        <v>303</v>
      </c>
      <c r="C68" s="308"/>
      <c r="D68" s="113">
        <v>0.77369439071566726</v>
      </c>
      <c r="E68" s="115">
        <v>24</v>
      </c>
      <c r="F68" s="114">
        <v>15</v>
      </c>
      <c r="G68" s="114">
        <v>16</v>
      </c>
      <c r="H68" s="114">
        <v>22</v>
      </c>
      <c r="I68" s="140">
        <v>23</v>
      </c>
      <c r="J68" s="115">
        <v>1</v>
      </c>
      <c r="K68" s="116">
        <v>4.3478260869565215</v>
      </c>
    </row>
    <row r="69" spans="1:11" ht="14.1" customHeight="1" x14ac:dyDescent="0.2">
      <c r="A69" s="306">
        <v>83</v>
      </c>
      <c r="B69" s="307" t="s">
        <v>304</v>
      </c>
      <c r="C69" s="308"/>
      <c r="D69" s="113">
        <v>4.28755641521599</v>
      </c>
      <c r="E69" s="115">
        <v>133</v>
      </c>
      <c r="F69" s="114">
        <v>99</v>
      </c>
      <c r="G69" s="114">
        <v>191</v>
      </c>
      <c r="H69" s="114">
        <v>134</v>
      </c>
      <c r="I69" s="140">
        <v>176</v>
      </c>
      <c r="J69" s="115">
        <v>-43</v>
      </c>
      <c r="K69" s="116">
        <v>-24.431818181818183</v>
      </c>
    </row>
    <row r="70" spans="1:11" ht="14.1" customHeight="1" x14ac:dyDescent="0.2">
      <c r="A70" s="306" t="s">
        <v>305</v>
      </c>
      <c r="B70" s="307" t="s">
        <v>306</v>
      </c>
      <c r="C70" s="308"/>
      <c r="D70" s="113">
        <v>3.4493874919406835</v>
      </c>
      <c r="E70" s="115">
        <v>107</v>
      </c>
      <c r="F70" s="114">
        <v>89</v>
      </c>
      <c r="G70" s="114">
        <v>173</v>
      </c>
      <c r="H70" s="114">
        <v>108</v>
      </c>
      <c r="I70" s="140">
        <v>159</v>
      </c>
      <c r="J70" s="115">
        <v>-52</v>
      </c>
      <c r="K70" s="116">
        <v>-32.704402515723274</v>
      </c>
    </row>
    <row r="71" spans="1:11" ht="14.1" customHeight="1" x14ac:dyDescent="0.2">
      <c r="A71" s="306"/>
      <c r="B71" s="307" t="s">
        <v>307</v>
      </c>
      <c r="C71" s="308"/>
      <c r="D71" s="113">
        <v>1.3217279174725982</v>
      </c>
      <c r="E71" s="115">
        <v>41</v>
      </c>
      <c r="F71" s="114">
        <v>39</v>
      </c>
      <c r="G71" s="114">
        <v>91</v>
      </c>
      <c r="H71" s="114">
        <v>48</v>
      </c>
      <c r="I71" s="140">
        <v>83</v>
      </c>
      <c r="J71" s="115">
        <v>-42</v>
      </c>
      <c r="K71" s="116">
        <v>-50.602409638554214</v>
      </c>
    </row>
    <row r="72" spans="1:11" ht="14.1" customHeight="1" x14ac:dyDescent="0.2">
      <c r="A72" s="306">
        <v>84</v>
      </c>
      <c r="B72" s="307" t="s">
        <v>308</v>
      </c>
      <c r="C72" s="308"/>
      <c r="D72" s="113">
        <v>1.5796260477111541</v>
      </c>
      <c r="E72" s="115">
        <v>49</v>
      </c>
      <c r="F72" s="114">
        <v>21</v>
      </c>
      <c r="G72" s="114">
        <v>58</v>
      </c>
      <c r="H72" s="114">
        <v>21</v>
      </c>
      <c r="I72" s="140">
        <v>50</v>
      </c>
      <c r="J72" s="115">
        <v>-1</v>
      </c>
      <c r="K72" s="116">
        <v>-2</v>
      </c>
    </row>
    <row r="73" spans="1:11" ht="14.1" customHeight="1" x14ac:dyDescent="0.2">
      <c r="A73" s="306" t="s">
        <v>309</v>
      </c>
      <c r="B73" s="307" t="s">
        <v>310</v>
      </c>
      <c r="C73" s="308"/>
      <c r="D73" s="113">
        <v>0.51579626047711158</v>
      </c>
      <c r="E73" s="115">
        <v>16</v>
      </c>
      <c r="F73" s="114">
        <v>5</v>
      </c>
      <c r="G73" s="114">
        <v>26</v>
      </c>
      <c r="H73" s="114">
        <v>10</v>
      </c>
      <c r="I73" s="140">
        <v>18</v>
      </c>
      <c r="J73" s="115">
        <v>-2</v>
      </c>
      <c r="K73" s="116">
        <v>-11.111111111111111</v>
      </c>
    </row>
    <row r="74" spans="1:11" ht="14.1" customHeight="1" x14ac:dyDescent="0.2">
      <c r="A74" s="306" t="s">
        <v>311</v>
      </c>
      <c r="B74" s="307" t="s">
        <v>312</v>
      </c>
      <c r="C74" s="308"/>
      <c r="D74" s="113">
        <v>0.64474532559638942</v>
      </c>
      <c r="E74" s="115">
        <v>20</v>
      </c>
      <c r="F74" s="114">
        <v>6</v>
      </c>
      <c r="G74" s="114">
        <v>18</v>
      </c>
      <c r="H74" s="114">
        <v>7</v>
      </c>
      <c r="I74" s="140">
        <v>17</v>
      </c>
      <c r="J74" s="115">
        <v>3</v>
      </c>
      <c r="K74" s="116">
        <v>17.647058823529413</v>
      </c>
    </row>
    <row r="75" spans="1:11" ht="14.1" customHeight="1" x14ac:dyDescent="0.2">
      <c r="A75" s="306" t="s">
        <v>313</v>
      </c>
      <c r="B75" s="307" t="s">
        <v>314</v>
      </c>
      <c r="C75" s="308"/>
      <c r="D75" s="113" t="s">
        <v>513</v>
      </c>
      <c r="E75" s="115" t="s">
        <v>513</v>
      </c>
      <c r="F75" s="114" t="s">
        <v>513</v>
      </c>
      <c r="G75" s="114">
        <v>0</v>
      </c>
      <c r="H75" s="114">
        <v>0</v>
      </c>
      <c r="I75" s="140">
        <v>5</v>
      </c>
      <c r="J75" s="115" t="s">
        <v>513</v>
      </c>
      <c r="K75" s="116" t="s">
        <v>513</v>
      </c>
    </row>
    <row r="76" spans="1:11" ht="14.1" customHeight="1" x14ac:dyDescent="0.2">
      <c r="A76" s="306">
        <v>91</v>
      </c>
      <c r="B76" s="307" t="s">
        <v>315</v>
      </c>
      <c r="C76" s="308"/>
      <c r="D76" s="113">
        <v>0.38684719535783363</v>
      </c>
      <c r="E76" s="115">
        <v>12</v>
      </c>
      <c r="F76" s="114">
        <v>10</v>
      </c>
      <c r="G76" s="114">
        <v>10</v>
      </c>
      <c r="H76" s="114">
        <v>4</v>
      </c>
      <c r="I76" s="140">
        <v>13</v>
      </c>
      <c r="J76" s="115">
        <v>-1</v>
      </c>
      <c r="K76" s="116">
        <v>-7.6923076923076925</v>
      </c>
    </row>
    <row r="77" spans="1:11" ht="14.1" customHeight="1" x14ac:dyDescent="0.2">
      <c r="A77" s="306">
        <v>92</v>
      </c>
      <c r="B77" s="307" t="s">
        <v>316</v>
      </c>
      <c r="C77" s="308"/>
      <c r="D77" s="113">
        <v>4.1586073500967116</v>
      </c>
      <c r="E77" s="115">
        <v>129</v>
      </c>
      <c r="F77" s="114">
        <v>110</v>
      </c>
      <c r="G77" s="114">
        <v>148</v>
      </c>
      <c r="H77" s="114">
        <v>96</v>
      </c>
      <c r="I77" s="140">
        <v>108</v>
      </c>
      <c r="J77" s="115">
        <v>21</v>
      </c>
      <c r="K77" s="116">
        <v>19.444444444444443</v>
      </c>
    </row>
    <row r="78" spans="1:11" ht="14.1" customHeight="1" x14ac:dyDescent="0.2">
      <c r="A78" s="306">
        <v>93</v>
      </c>
      <c r="B78" s="307" t="s">
        <v>317</v>
      </c>
      <c r="C78" s="308"/>
      <c r="D78" s="113">
        <v>0</v>
      </c>
      <c r="E78" s="115">
        <v>0</v>
      </c>
      <c r="F78" s="114">
        <v>0</v>
      </c>
      <c r="G78" s="114" t="s">
        <v>513</v>
      </c>
      <c r="H78" s="114" t="s">
        <v>513</v>
      </c>
      <c r="I78" s="140">
        <v>0</v>
      </c>
      <c r="J78" s="115">
        <v>0</v>
      </c>
      <c r="K78" s="116">
        <v>0</v>
      </c>
    </row>
    <row r="79" spans="1:11" ht="14.1" customHeight="1" x14ac:dyDescent="0.2">
      <c r="A79" s="306">
        <v>94</v>
      </c>
      <c r="B79" s="307" t="s">
        <v>318</v>
      </c>
      <c r="C79" s="308"/>
      <c r="D79" s="113">
        <v>0.2256608639587363</v>
      </c>
      <c r="E79" s="115">
        <v>7</v>
      </c>
      <c r="F79" s="114">
        <v>14</v>
      </c>
      <c r="G79" s="114">
        <v>33</v>
      </c>
      <c r="H79" s="114">
        <v>16</v>
      </c>
      <c r="I79" s="140">
        <v>20</v>
      </c>
      <c r="J79" s="115">
        <v>-13</v>
      </c>
      <c r="K79" s="116">
        <v>-65</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0.90264345583494521</v>
      </c>
      <c r="E81" s="143">
        <v>28</v>
      </c>
      <c r="F81" s="144">
        <v>19</v>
      </c>
      <c r="G81" s="144">
        <v>76</v>
      </c>
      <c r="H81" s="144">
        <v>22</v>
      </c>
      <c r="I81" s="145">
        <v>24</v>
      </c>
      <c r="J81" s="143">
        <v>4</v>
      </c>
      <c r="K81" s="146">
        <v>16.666666666666668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35880</v>
      </c>
      <c r="C10" s="114">
        <v>16224</v>
      </c>
      <c r="D10" s="114">
        <v>19656</v>
      </c>
      <c r="E10" s="114">
        <v>26628</v>
      </c>
      <c r="F10" s="114">
        <v>8300</v>
      </c>
      <c r="G10" s="114">
        <v>4558</v>
      </c>
      <c r="H10" s="114">
        <v>11043</v>
      </c>
      <c r="I10" s="115">
        <v>5792</v>
      </c>
      <c r="J10" s="114">
        <v>4645</v>
      </c>
      <c r="K10" s="114">
        <v>1147</v>
      </c>
      <c r="L10" s="423">
        <v>3701</v>
      </c>
      <c r="M10" s="424">
        <v>3788</v>
      </c>
    </row>
    <row r="11" spans="1:13" ht="11.1" customHeight="1" x14ac:dyDescent="0.2">
      <c r="A11" s="422" t="s">
        <v>387</v>
      </c>
      <c r="B11" s="115">
        <v>36748</v>
      </c>
      <c r="C11" s="114">
        <v>17007</v>
      </c>
      <c r="D11" s="114">
        <v>19741</v>
      </c>
      <c r="E11" s="114">
        <v>27477</v>
      </c>
      <c r="F11" s="114">
        <v>8333</v>
      </c>
      <c r="G11" s="114">
        <v>4478</v>
      </c>
      <c r="H11" s="114">
        <v>11402</v>
      </c>
      <c r="I11" s="115">
        <v>5811</v>
      </c>
      <c r="J11" s="114">
        <v>4632</v>
      </c>
      <c r="K11" s="114">
        <v>1179</v>
      </c>
      <c r="L11" s="423">
        <v>3583</v>
      </c>
      <c r="M11" s="424">
        <v>2776</v>
      </c>
    </row>
    <row r="12" spans="1:13" ht="11.1" customHeight="1" x14ac:dyDescent="0.2">
      <c r="A12" s="422" t="s">
        <v>388</v>
      </c>
      <c r="B12" s="115">
        <v>37182</v>
      </c>
      <c r="C12" s="114">
        <v>17160</v>
      </c>
      <c r="D12" s="114">
        <v>20022</v>
      </c>
      <c r="E12" s="114">
        <v>27694</v>
      </c>
      <c r="F12" s="114">
        <v>8507</v>
      </c>
      <c r="G12" s="114">
        <v>4789</v>
      </c>
      <c r="H12" s="114">
        <v>11523</v>
      </c>
      <c r="I12" s="115">
        <v>5705</v>
      </c>
      <c r="J12" s="114">
        <v>4489</v>
      </c>
      <c r="K12" s="114">
        <v>1216</v>
      </c>
      <c r="L12" s="423">
        <v>4459</v>
      </c>
      <c r="M12" s="424">
        <v>4006</v>
      </c>
    </row>
    <row r="13" spans="1:13" s="110" customFormat="1" ht="11.1" customHeight="1" x14ac:dyDescent="0.2">
      <c r="A13" s="422" t="s">
        <v>389</v>
      </c>
      <c r="B13" s="115">
        <v>36661</v>
      </c>
      <c r="C13" s="114">
        <v>16674</v>
      </c>
      <c r="D13" s="114">
        <v>19987</v>
      </c>
      <c r="E13" s="114">
        <v>27206</v>
      </c>
      <c r="F13" s="114">
        <v>8509</v>
      </c>
      <c r="G13" s="114">
        <v>4679</v>
      </c>
      <c r="H13" s="114">
        <v>11480</v>
      </c>
      <c r="I13" s="115">
        <v>5889</v>
      </c>
      <c r="J13" s="114">
        <v>4624</v>
      </c>
      <c r="K13" s="114">
        <v>1265</v>
      </c>
      <c r="L13" s="423">
        <v>3785</v>
      </c>
      <c r="M13" s="424">
        <v>4449</v>
      </c>
    </row>
    <row r="14" spans="1:13" ht="15" customHeight="1" x14ac:dyDescent="0.2">
      <c r="A14" s="422" t="s">
        <v>390</v>
      </c>
      <c r="B14" s="115">
        <v>36325</v>
      </c>
      <c r="C14" s="114">
        <v>16493</v>
      </c>
      <c r="D14" s="114">
        <v>19832</v>
      </c>
      <c r="E14" s="114">
        <v>26920</v>
      </c>
      <c r="F14" s="114">
        <v>8669</v>
      </c>
      <c r="G14" s="114">
        <v>4438</v>
      </c>
      <c r="H14" s="114">
        <v>11479</v>
      </c>
      <c r="I14" s="115">
        <v>5783</v>
      </c>
      <c r="J14" s="114">
        <v>4549</v>
      </c>
      <c r="K14" s="114">
        <v>1234</v>
      </c>
      <c r="L14" s="423">
        <v>3640</v>
      </c>
      <c r="M14" s="424">
        <v>4061</v>
      </c>
    </row>
    <row r="15" spans="1:13" ht="11.1" customHeight="1" x14ac:dyDescent="0.2">
      <c r="A15" s="422" t="s">
        <v>387</v>
      </c>
      <c r="B15" s="115">
        <v>36657</v>
      </c>
      <c r="C15" s="114">
        <v>16830</v>
      </c>
      <c r="D15" s="114">
        <v>19827</v>
      </c>
      <c r="E15" s="114">
        <v>27170</v>
      </c>
      <c r="F15" s="114">
        <v>8783</v>
      </c>
      <c r="G15" s="114">
        <v>4279</v>
      </c>
      <c r="H15" s="114">
        <v>11805</v>
      </c>
      <c r="I15" s="115">
        <v>5666</v>
      </c>
      <c r="J15" s="114">
        <v>4416</v>
      </c>
      <c r="K15" s="114">
        <v>1250</v>
      </c>
      <c r="L15" s="423">
        <v>3183</v>
      </c>
      <c r="M15" s="424">
        <v>2884</v>
      </c>
    </row>
    <row r="16" spans="1:13" ht="11.1" customHeight="1" x14ac:dyDescent="0.2">
      <c r="A16" s="422" t="s">
        <v>388</v>
      </c>
      <c r="B16" s="115">
        <v>37075</v>
      </c>
      <c r="C16" s="114">
        <v>17030</v>
      </c>
      <c r="D16" s="114">
        <v>20045</v>
      </c>
      <c r="E16" s="114">
        <v>27717</v>
      </c>
      <c r="F16" s="114">
        <v>8991</v>
      </c>
      <c r="G16" s="114">
        <v>4378</v>
      </c>
      <c r="H16" s="114">
        <v>12032</v>
      </c>
      <c r="I16" s="115">
        <v>5522</v>
      </c>
      <c r="J16" s="114">
        <v>4208</v>
      </c>
      <c r="K16" s="114">
        <v>1314</v>
      </c>
      <c r="L16" s="423">
        <v>4082</v>
      </c>
      <c r="M16" s="424">
        <v>3800</v>
      </c>
    </row>
    <row r="17" spans="1:13" s="110" customFormat="1" ht="11.1" customHeight="1" x14ac:dyDescent="0.2">
      <c r="A17" s="422" t="s">
        <v>389</v>
      </c>
      <c r="B17" s="115">
        <v>36404</v>
      </c>
      <c r="C17" s="114">
        <v>16526</v>
      </c>
      <c r="D17" s="114">
        <v>19878</v>
      </c>
      <c r="E17" s="114">
        <v>27468</v>
      </c>
      <c r="F17" s="114">
        <v>8874</v>
      </c>
      <c r="G17" s="114">
        <v>4155</v>
      </c>
      <c r="H17" s="114">
        <v>12012</v>
      </c>
      <c r="I17" s="115">
        <v>5589</v>
      </c>
      <c r="J17" s="114">
        <v>4255</v>
      </c>
      <c r="K17" s="114">
        <v>1334</v>
      </c>
      <c r="L17" s="423">
        <v>2355</v>
      </c>
      <c r="M17" s="424">
        <v>2996</v>
      </c>
    </row>
    <row r="18" spans="1:13" ht="15" customHeight="1" x14ac:dyDescent="0.2">
      <c r="A18" s="422" t="s">
        <v>391</v>
      </c>
      <c r="B18" s="115">
        <v>36046</v>
      </c>
      <c r="C18" s="114">
        <v>16272</v>
      </c>
      <c r="D18" s="114">
        <v>19774</v>
      </c>
      <c r="E18" s="114">
        <v>26768</v>
      </c>
      <c r="F18" s="114">
        <v>9193</v>
      </c>
      <c r="G18" s="114">
        <v>3972</v>
      </c>
      <c r="H18" s="114">
        <v>12000</v>
      </c>
      <c r="I18" s="115">
        <v>5398</v>
      </c>
      <c r="J18" s="114">
        <v>4129</v>
      </c>
      <c r="K18" s="114">
        <v>1269</v>
      </c>
      <c r="L18" s="423">
        <v>3066</v>
      </c>
      <c r="M18" s="424">
        <v>3405</v>
      </c>
    </row>
    <row r="19" spans="1:13" ht="11.1" customHeight="1" x14ac:dyDescent="0.2">
      <c r="A19" s="422" t="s">
        <v>387</v>
      </c>
      <c r="B19" s="115">
        <v>36446</v>
      </c>
      <c r="C19" s="114">
        <v>16567</v>
      </c>
      <c r="D19" s="114">
        <v>19879</v>
      </c>
      <c r="E19" s="114">
        <v>27079</v>
      </c>
      <c r="F19" s="114">
        <v>9292</v>
      </c>
      <c r="G19" s="114">
        <v>3778</v>
      </c>
      <c r="H19" s="114">
        <v>12377</v>
      </c>
      <c r="I19" s="115">
        <v>5419</v>
      </c>
      <c r="J19" s="114">
        <v>4085</v>
      </c>
      <c r="K19" s="114">
        <v>1334</v>
      </c>
      <c r="L19" s="423">
        <v>2793</v>
      </c>
      <c r="M19" s="424">
        <v>2483</v>
      </c>
    </row>
    <row r="20" spans="1:13" ht="11.1" customHeight="1" x14ac:dyDescent="0.2">
      <c r="A20" s="422" t="s">
        <v>388</v>
      </c>
      <c r="B20" s="115">
        <v>36716</v>
      </c>
      <c r="C20" s="114">
        <v>16713</v>
      </c>
      <c r="D20" s="114">
        <v>20003</v>
      </c>
      <c r="E20" s="114">
        <v>27200</v>
      </c>
      <c r="F20" s="114">
        <v>9363</v>
      </c>
      <c r="G20" s="114">
        <v>3902</v>
      </c>
      <c r="H20" s="114">
        <v>12470</v>
      </c>
      <c r="I20" s="115">
        <v>5238</v>
      </c>
      <c r="J20" s="114">
        <v>3912</v>
      </c>
      <c r="K20" s="114">
        <v>1326</v>
      </c>
      <c r="L20" s="423">
        <v>3446</v>
      </c>
      <c r="M20" s="424">
        <v>3434</v>
      </c>
    </row>
    <row r="21" spans="1:13" s="110" customFormat="1" ht="11.1" customHeight="1" x14ac:dyDescent="0.2">
      <c r="A21" s="422" t="s">
        <v>389</v>
      </c>
      <c r="B21" s="115">
        <v>36213</v>
      </c>
      <c r="C21" s="114">
        <v>16244</v>
      </c>
      <c r="D21" s="114">
        <v>19969</v>
      </c>
      <c r="E21" s="114">
        <v>26897</v>
      </c>
      <c r="F21" s="114">
        <v>9302</v>
      </c>
      <c r="G21" s="114">
        <v>3741</v>
      </c>
      <c r="H21" s="114">
        <v>12456</v>
      </c>
      <c r="I21" s="115">
        <v>5136</v>
      </c>
      <c r="J21" s="114">
        <v>3838</v>
      </c>
      <c r="K21" s="114">
        <v>1298</v>
      </c>
      <c r="L21" s="423">
        <v>2048</v>
      </c>
      <c r="M21" s="424">
        <v>2655</v>
      </c>
    </row>
    <row r="22" spans="1:13" ht="15" customHeight="1" x14ac:dyDescent="0.2">
      <c r="A22" s="422" t="s">
        <v>392</v>
      </c>
      <c r="B22" s="115">
        <v>35794</v>
      </c>
      <c r="C22" s="114">
        <v>15923</v>
      </c>
      <c r="D22" s="114">
        <v>19871</v>
      </c>
      <c r="E22" s="114">
        <v>26304</v>
      </c>
      <c r="F22" s="114">
        <v>9322</v>
      </c>
      <c r="G22" s="114">
        <v>3473</v>
      </c>
      <c r="H22" s="114">
        <v>12508</v>
      </c>
      <c r="I22" s="115">
        <v>4920</v>
      </c>
      <c r="J22" s="114">
        <v>3693</v>
      </c>
      <c r="K22" s="114">
        <v>1227</v>
      </c>
      <c r="L22" s="423">
        <v>2537</v>
      </c>
      <c r="M22" s="424">
        <v>2879</v>
      </c>
    </row>
    <row r="23" spans="1:13" ht="11.1" customHeight="1" x14ac:dyDescent="0.2">
      <c r="A23" s="422" t="s">
        <v>387</v>
      </c>
      <c r="B23" s="115">
        <v>36063</v>
      </c>
      <c r="C23" s="114">
        <v>16235</v>
      </c>
      <c r="D23" s="114">
        <v>19828</v>
      </c>
      <c r="E23" s="114">
        <v>26513</v>
      </c>
      <c r="F23" s="114">
        <v>9374</v>
      </c>
      <c r="G23" s="114">
        <v>3247</v>
      </c>
      <c r="H23" s="114">
        <v>12778</v>
      </c>
      <c r="I23" s="115">
        <v>4925</v>
      </c>
      <c r="J23" s="114">
        <v>3692</v>
      </c>
      <c r="K23" s="114">
        <v>1233</v>
      </c>
      <c r="L23" s="423">
        <v>2471</v>
      </c>
      <c r="M23" s="424">
        <v>2204</v>
      </c>
    </row>
    <row r="24" spans="1:13" ht="11.1" customHeight="1" x14ac:dyDescent="0.2">
      <c r="A24" s="422" t="s">
        <v>388</v>
      </c>
      <c r="B24" s="115">
        <v>36657</v>
      </c>
      <c r="C24" s="114">
        <v>16588</v>
      </c>
      <c r="D24" s="114">
        <v>20069</v>
      </c>
      <c r="E24" s="114">
        <v>26380</v>
      </c>
      <c r="F24" s="114">
        <v>9397</v>
      </c>
      <c r="G24" s="114">
        <v>3467</v>
      </c>
      <c r="H24" s="114">
        <v>12996</v>
      </c>
      <c r="I24" s="115">
        <v>4891</v>
      </c>
      <c r="J24" s="114">
        <v>3630</v>
      </c>
      <c r="K24" s="114">
        <v>1261</v>
      </c>
      <c r="L24" s="423">
        <v>3684</v>
      </c>
      <c r="M24" s="424">
        <v>3260</v>
      </c>
    </row>
    <row r="25" spans="1:13" s="110" customFormat="1" ht="11.1" customHeight="1" x14ac:dyDescent="0.2">
      <c r="A25" s="422" t="s">
        <v>389</v>
      </c>
      <c r="B25" s="115">
        <v>36431</v>
      </c>
      <c r="C25" s="114">
        <v>16357</v>
      </c>
      <c r="D25" s="114">
        <v>20074</v>
      </c>
      <c r="E25" s="114">
        <v>26075</v>
      </c>
      <c r="F25" s="114">
        <v>9471</v>
      </c>
      <c r="G25" s="114">
        <v>3340</v>
      </c>
      <c r="H25" s="114">
        <v>13085</v>
      </c>
      <c r="I25" s="115">
        <v>4955</v>
      </c>
      <c r="J25" s="114">
        <v>3637</v>
      </c>
      <c r="K25" s="114">
        <v>1318</v>
      </c>
      <c r="L25" s="423">
        <v>2226</v>
      </c>
      <c r="M25" s="424">
        <v>2518</v>
      </c>
    </row>
    <row r="26" spans="1:13" ht="15" customHeight="1" x14ac:dyDescent="0.2">
      <c r="A26" s="422" t="s">
        <v>393</v>
      </c>
      <c r="B26" s="115">
        <v>36273</v>
      </c>
      <c r="C26" s="114">
        <v>16230</v>
      </c>
      <c r="D26" s="114">
        <v>20043</v>
      </c>
      <c r="E26" s="114">
        <v>25911</v>
      </c>
      <c r="F26" s="114">
        <v>9503</v>
      </c>
      <c r="G26" s="114">
        <v>3152</v>
      </c>
      <c r="H26" s="114">
        <v>13161</v>
      </c>
      <c r="I26" s="115">
        <v>4909</v>
      </c>
      <c r="J26" s="114">
        <v>3646</v>
      </c>
      <c r="K26" s="114">
        <v>1263</v>
      </c>
      <c r="L26" s="423">
        <v>2659</v>
      </c>
      <c r="M26" s="424">
        <v>2978</v>
      </c>
    </row>
    <row r="27" spans="1:13" ht="11.1" customHeight="1" x14ac:dyDescent="0.2">
      <c r="A27" s="422" t="s">
        <v>387</v>
      </c>
      <c r="B27" s="115">
        <v>36367</v>
      </c>
      <c r="C27" s="114">
        <v>16375</v>
      </c>
      <c r="D27" s="114">
        <v>19992</v>
      </c>
      <c r="E27" s="114">
        <v>25919</v>
      </c>
      <c r="F27" s="114">
        <v>9595</v>
      </c>
      <c r="G27" s="114">
        <v>2945</v>
      </c>
      <c r="H27" s="114">
        <v>13424</v>
      </c>
      <c r="I27" s="115">
        <v>4976</v>
      </c>
      <c r="J27" s="114">
        <v>3636</v>
      </c>
      <c r="K27" s="114">
        <v>1340</v>
      </c>
      <c r="L27" s="423">
        <v>2525</v>
      </c>
      <c r="M27" s="424">
        <v>2451</v>
      </c>
    </row>
    <row r="28" spans="1:13" ht="11.1" customHeight="1" x14ac:dyDescent="0.2">
      <c r="A28" s="422" t="s">
        <v>388</v>
      </c>
      <c r="B28" s="115">
        <v>36664</v>
      </c>
      <c r="C28" s="114">
        <v>16465</v>
      </c>
      <c r="D28" s="114">
        <v>20199</v>
      </c>
      <c r="E28" s="114">
        <v>26761</v>
      </c>
      <c r="F28" s="114">
        <v>9796</v>
      </c>
      <c r="G28" s="114">
        <v>3078</v>
      </c>
      <c r="H28" s="114">
        <v>13490</v>
      </c>
      <c r="I28" s="115">
        <v>4800</v>
      </c>
      <c r="J28" s="114">
        <v>3486</v>
      </c>
      <c r="K28" s="114">
        <v>1314</v>
      </c>
      <c r="L28" s="423">
        <v>3424</v>
      </c>
      <c r="M28" s="424">
        <v>3086</v>
      </c>
    </row>
    <row r="29" spans="1:13" s="110" customFormat="1" ht="11.1" customHeight="1" x14ac:dyDescent="0.2">
      <c r="A29" s="422" t="s">
        <v>389</v>
      </c>
      <c r="B29" s="115">
        <v>35942</v>
      </c>
      <c r="C29" s="114">
        <v>15954</v>
      </c>
      <c r="D29" s="114">
        <v>19988</v>
      </c>
      <c r="E29" s="114">
        <v>26190</v>
      </c>
      <c r="F29" s="114">
        <v>9687</v>
      </c>
      <c r="G29" s="114">
        <v>2937</v>
      </c>
      <c r="H29" s="114">
        <v>13286</v>
      </c>
      <c r="I29" s="115">
        <v>4766</v>
      </c>
      <c r="J29" s="114">
        <v>3470</v>
      </c>
      <c r="K29" s="114">
        <v>1296</v>
      </c>
      <c r="L29" s="423">
        <v>2379</v>
      </c>
      <c r="M29" s="424">
        <v>3037</v>
      </c>
    </row>
    <row r="30" spans="1:13" ht="15" customHeight="1" x14ac:dyDescent="0.2">
      <c r="A30" s="422" t="s">
        <v>394</v>
      </c>
      <c r="B30" s="115">
        <v>35747</v>
      </c>
      <c r="C30" s="114">
        <v>15864</v>
      </c>
      <c r="D30" s="114">
        <v>19883</v>
      </c>
      <c r="E30" s="114">
        <v>25915</v>
      </c>
      <c r="F30" s="114">
        <v>9781</v>
      </c>
      <c r="G30" s="114">
        <v>2729</v>
      </c>
      <c r="H30" s="114">
        <v>13270</v>
      </c>
      <c r="I30" s="115">
        <v>4217</v>
      </c>
      <c r="J30" s="114">
        <v>3017</v>
      </c>
      <c r="K30" s="114">
        <v>1200</v>
      </c>
      <c r="L30" s="423">
        <v>3112</v>
      </c>
      <c r="M30" s="424">
        <v>3321</v>
      </c>
    </row>
    <row r="31" spans="1:13" ht="11.1" customHeight="1" x14ac:dyDescent="0.2">
      <c r="A31" s="422" t="s">
        <v>387</v>
      </c>
      <c r="B31" s="115">
        <v>35961</v>
      </c>
      <c r="C31" s="114">
        <v>16054</v>
      </c>
      <c r="D31" s="114">
        <v>19907</v>
      </c>
      <c r="E31" s="114">
        <v>25954</v>
      </c>
      <c r="F31" s="114">
        <v>9961</v>
      </c>
      <c r="G31" s="114">
        <v>2588</v>
      </c>
      <c r="H31" s="114">
        <v>13486</v>
      </c>
      <c r="I31" s="115">
        <v>4205</v>
      </c>
      <c r="J31" s="114">
        <v>2990</v>
      </c>
      <c r="K31" s="114">
        <v>1215</v>
      </c>
      <c r="L31" s="423">
        <v>2461</v>
      </c>
      <c r="M31" s="424">
        <v>2244</v>
      </c>
    </row>
    <row r="32" spans="1:13" ht="11.1" customHeight="1" x14ac:dyDescent="0.2">
      <c r="A32" s="422" t="s">
        <v>388</v>
      </c>
      <c r="B32" s="115">
        <v>36597</v>
      </c>
      <c r="C32" s="114">
        <v>16391</v>
      </c>
      <c r="D32" s="114">
        <v>20206</v>
      </c>
      <c r="E32" s="114">
        <v>26329</v>
      </c>
      <c r="F32" s="114">
        <v>10264</v>
      </c>
      <c r="G32" s="114">
        <v>2806</v>
      </c>
      <c r="H32" s="114">
        <v>13622</v>
      </c>
      <c r="I32" s="115">
        <v>4259</v>
      </c>
      <c r="J32" s="114">
        <v>3050</v>
      </c>
      <c r="K32" s="114">
        <v>1209</v>
      </c>
      <c r="L32" s="423">
        <v>3213</v>
      </c>
      <c r="M32" s="424">
        <v>3008</v>
      </c>
    </row>
    <row r="33" spans="1:13" s="110" customFormat="1" ht="11.1" customHeight="1" x14ac:dyDescent="0.2">
      <c r="A33" s="422" t="s">
        <v>389</v>
      </c>
      <c r="B33" s="115">
        <v>35981</v>
      </c>
      <c r="C33" s="114">
        <v>15917</v>
      </c>
      <c r="D33" s="114">
        <v>20064</v>
      </c>
      <c r="E33" s="114">
        <v>25768</v>
      </c>
      <c r="F33" s="114">
        <v>10210</v>
      </c>
      <c r="G33" s="114">
        <v>2648</v>
      </c>
      <c r="H33" s="114">
        <v>13483</v>
      </c>
      <c r="I33" s="115">
        <v>4221</v>
      </c>
      <c r="J33" s="114">
        <v>3011</v>
      </c>
      <c r="K33" s="114">
        <v>1210</v>
      </c>
      <c r="L33" s="423">
        <v>2200</v>
      </c>
      <c r="M33" s="424">
        <v>2827</v>
      </c>
    </row>
    <row r="34" spans="1:13" ht="15" customHeight="1" x14ac:dyDescent="0.2">
      <c r="A34" s="422" t="s">
        <v>395</v>
      </c>
      <c r="B34" s="115">
        <v>35866</v>
      </c>
      <c r="C34" s="114">
        <v>15861</v>
      </c>
      <c r="D34" s="114">
        <v>20005</v>
      </c>
      <c r="E34" s="114">
        <v>25618</v>
      </c>
      <c r="F34" s="114">
        <v>10247</v>
      </c>
      <c r="G34" s="114">
        <v>2540</v>
      </c>
      <c r="H34" s="114">
        <v>13511</v>
      </c>
      <c r="I34" s="115">
        <v>4157</v>
      </c>
      <c r="J34" s="114">
        <v>2975</v>
      </c>
      <c r="K34" s="114">
        <v>1182</v>
      </c>
      <c r="L34" s="423">
        <v>3165</v>
      </c>
      <c r="M34" s="424">
        <v>3257</v>
      </c>
    </row>
    <row r="35" spans="1:13" ht="11.1" customHeight="1" x14ac:dyDescent="0.2">
      <c r="A35" s="422" t="s">
        <v>387</v>
      </c>
      <c r="B35" s="115">
        <v>35915</v>
      </c>
      <c r="C35" s="114">
        <v>16028</v>
      </c>
      <c r="D35" s="114">
        <v>19887</v>
      </c>
      <c r="E35" s="114">
        <v>25633</v>
      </c>
      <c r="F35" s="114">
        <v>10282</v>
      </c>
      <c r="G35" s="114">
        <v>2439</v>
      </c>
      <c r="H35" s="114">
        <v>13654</v>
      </c>
      <c r="I35" s="115">
        <v>4247</v>
      </c>
      <c r="J35" s="114">
        <v>3035</v>
      </c>
      <c r="K35" s="114">
        <v>1212</v>
      </c>
      <c r="L35" s="423">
        <v>2402</v>
      </c>
      <c r="M35" s="424">
        <v>2347</v>
      </c>
    </row>
    <row r="36" spans="1:13" ht="11.1" customHeight="1" x14ac:dyDescent="0.2">
      <c r="A36" s="422" t="s">
        <v>388</v>
      </c>
      <c r="B36" s="115">
        <v>36327</v>
      </c>
      <c r="C36" s="114">
        <v>16228</v>
      </c>
      <c r="D36" s="114">
        <v>20099</v>
      </c>
      <c r="E36" s="114">
        <v>25779</v>
      </c>
      <c r="F36" s="114">
        <v>10548</v>
      </c>
      <c r="G36" s="114">
        <v>2774</v>
      </c>
      <c r="H36" s="114">
        <v>13666</v>
      </c>
      <c r="I36" s="115">
        <v>4269</v>
      </c>
      <c r="J36" s="114">
        <v>3001</v>
      </c>
      <c r="K36" s="114">
        <v>1268</v>
      </c>
      <c r="L36" s="423">
        <v>3136</v>
      </c>
      <c r="M36" s="424">
        <v>2656</v>
      </c>
    </row>
    <row r="37" spans="1:13" s="110" customFormat="1" ht="11.1" customHeight="1" x14ac:dyDescent="0.2">
      <c r="A37" s="422" t="s">
        <v>389</v>
      </c>
      <c r="B37" s="115">
        <v>36046</v>
      </c>
      <c r="C37" s="114">
        <v>15954</v>
      </c>
      <c r="D37" s="114">
        <v>20092</v>
      </c>
      <c r="E37" s="114">
        <v>25486</v>
      </c>
      <c r="F37" s="114">
        <v>10560</v>
      </c>
      <c r="G37" s="114">
        <v>2730</v>
      </c>
      <c r="H37" s="114">
        <v>13619</v>
      </c>
      <c r="I37" s="115">
        <v>4298</v>
      </c>
      <c r="J37" s="114">
        <v>3032</v>
      </c>
      <c r="K37" s="114">
        <v>1266</v>
      </c>
      <c r="L37" s="423">
        <v>2314</v>
      </c>
      <c r="M37" s="424">
        <v>2571</v>
      </c>
    </row>
    <row r="38" spans="1:13" ht="15" customHeight="1" x14ac:dyDescent="0.2">
      <c r="A38" s="425" t="s">
        <v>396</v>
      </c>
      <c r="B38" s="115">
        <v>36105</v>
      </c>
      <c r="C38" s="114">
        <v>16032</v>
      </c>
      <c r="D38" s="114">
        <v>20073</v>
      </c>
      <c r="E38" s="114">
        <v>25540</v>
      </c>
      <c r="F38" s="114">
        <v>10565</v>
      </c>
      <c r="G38" s="114">
        <v>2692</v>
      </c>
      <c r="H38" s="114">
        <v>13624</v>
      </c>
      <c r="I38" s="115">
        <v>4268</v>
      </c>
      <c r="J38" s="114">
        <v>2977</v>
      </c>
      <c r="K38" s="114">
        <v>1291</v>
      </c>
      <c r="L38" s="423">
        <v>2678</v>
      </c>
      <c r="M38" s="424">
        <v>2662</v>
      </c>
    </row>
    <row r="39" spans="1:13" ht="11.1" customHeight="1" x14ac:dyDescent="0.2">
      <c r="A39" s="422" t="s">
        <v>387</v>
      </c>
      <c r="B39" s="115">
        <v>36401</v>
      </c>
      <c r="C39" s="114">
        <v>16256</v>
      </c>
      <c r="D39" s="114">
        <v>20145</v>
      </c>
      <c r="E39" s="114">
        <v>25716</v>
      </c>
      <c r="F39" s="114">
        <v>10685</v>
      </c>
      <c r="G39" s="114">
        <v>2657</v>
      </c>
      <c r="H39" s="114">
        <v>13810</v>
      </c>
      <c r="I39" s="115">
        <v>4261</v>
      </c>
      <c r="J39" s="114">
        <v>3008</v>
      </c>
      <c r="K39" s="114">
        <v>1253</v>
      </c>
      <c r="L39" s="423">
        <v>2959</v>
      </c>
      <c r="M39" s="424">
        <v>2679</v>
      </c>
    </row>
    <row r="40" spans="1:13" ht="11.1" customHeight="1" x14ac:dyDescent="0.2">
      <c r="A40" s="425" t="s">
        <v>388</v>
      </c>
      <c r="B40" s="115">
        <v>36866</v>
      </c>
      <c r="C40" s="114">
        <v>16584</v>
      </c>
      <c r="D40" s="114">
        <v>20282</v>
      </c>
      <c r="E40" s="114">
        <v>25993</v>
      </c>
      <c r="F40" s="114">
        <v>10873</v>
      </c>
      <c r="G40" s="114">
        <v>3037</v>
      </c>
      <c r="H40" s="114">
        <v>13867</v>
      </c>
      <c r="I40" s="115">
        <v>4327</v>
      </c>
      <c r="J40" s="114">
        <v>3001</v>
      </c>
      <c r="K40" s="114">
        <v>1326</v>
      </c>
      <c r="L40" s="423">
        <v>3531</v>
      </c>
      <c r="M40" s="424">
        <v>3104</v>
      </c>
    </row>
    <row r="41" spans="1:13" s="110" customFormat="1" ht="11.1" customHeight="1" x14ac:dyDescent="0.2">
      <c r="A41" s="422" t="s">
        <v>389</v>
      </c>
      <c r="B41" s="115">
        <v>36679</v>
      </c>
      <c r="C41" s="114">
        <v>16374</v>
      </c>
      <c r="D41" s="114">
        <v>20305</v>
      </c>
      <c r="E41" s="114">
        <v>25712</v>
      </c>
      <c r="F41" s="114">
        <v>10967</v>
      </c>
      <c r="G41" s="114">
        <v>3062</v>
      </c>
      <c r="H41" s="114">
        <v>13855</v>
      </c>
      <c r="I41" s="115">
        <v>4422</v>
      </c>
      <c r="J41" s="114">
        <v>3057</v>
      </c>
      <c r="K41" s="114">
        <v>1365</v>
      </c>
      <c r="L41" s="423">
        <v>2132</v>
      </c>
      <c r="M41" s="424">
        <v>2355</v>
      </c>
    </row>
    <row r="42" spans="1:13" ht="15" customHeight="1" x14ac:dyDescent="0.2">
      <c r="A42" s="422" t="s">
        <v>397</v>
      </c>
      <c r="B42" s="115">
        <v>36436</v>
      </c>
      <c r="C42" s="114">
        <v>16236</v>
      </c>
      <c r="D42" s="114">
        <v>20200</v>
      </c>
      <c r="E42" s="114">
        <v>25449</v>
      </c>
      <c r="F42" s="114">
        <v>10987</v>
      </c>
      <c r="G42" s="114">
        <v>3041</v>
      </c>
      <c r="H42" s="114">
        <v>13782</v>
      </c>
      <c r="I42" s="115">
        <v>4392</v>
      </c>
      <c r="J42" s="114">
        <v>3056</v>
      </c>
      <c r="K42" s="114">
        <v>1336</v>
      </c>
      <c r="L42" s="423">
        <v>2636</v>
      </c>
      <c r="M42" s="424">
        <v>2850</v>
      </c>
    </row>
    <row r="43" spans="1:13" ht="11.1" customHeight="1" x14ac:dyDescent="0.2">
      <c r="A43" s="422" t="s">
        <v>387</v>
      </c>
      <c r="B43" s="115">
        <v>36640</v>
      </c>
      <c r="C43" s="114">
        <v>16463</v>
      </c>
      <c r="D43" s="114">
        <v>20177</v>
      </c>
      <c r="E43" s="114">
        <v>25537</v>
      </c>
      <c r="F43" s="114">
        <v>11103</v>
      </c>
      <c r="G43" s="114">
        <v>2999</v>
      </c>
      <c r="H43" s="114">
        <v>13908</v>
      </c>
      <c r="I43" s="115">
        <v>4426</v>
      </c>
      <c r="J43" s="114">
        <v>3062</v>
      </c>
      <c r="K43" s="114">
        <v>1364</v>
      </c>
      <c r="L43" s="423">
        <v>2599</v>
      </c>
      <c r="M43" s="424">
        <v>2442</v>
      </c>
    </row>
    <row r="44" spans="1:13" ht="11.1" customHeight="1" x14ac:dyDescent="0.2">
      <c r="A44" s="422" t="s">
        <v>388</v>
      </c>
      <c r="B44" s="115">
        <v>37173</v>
      </c>
      <c r="C44" s="114">
        <v>16723</v>
      </c>
      <c r="D44" s="114">
        <v>20450</v>
      </c>
      <c r="E44" s="114">
        <v>25867</v>
      </c>
      <c r="F44" s="114">
        <v>11306</v>
      </c>
      <c r="G44" s="114">
        <v>3305</v>
      </c>
      <c r="H44" s="114">
        <v>14060</v>
      </c>
      <c r="I44" s="115">
        <v>4375</v>
      </c>
      <c r="J44" s="114">
        <v>2965</v>
      </c>
      <c r="K44" s="114">
        <v>1410</v>
      </c>
      <c r="L44" s="423">
        <v>3317</v>
      </c>
      <c r="M44" s="424">
        <v>3005</v>
      </c>
    </row>
    <row r="45" spans="1:13" s="110" customFormat="1" ht="11.1" customHeight="1" x14ac:dyDescent="0.2">
      <c r="A45" s="422" t="s">
        <v>389</v>
      </c>
      <c r="B45" s="115">
        <v>36851</v>
      </c>
      <c r="C45" s="114">
        <v>16504</v>
      </c>
      <c r="D45" s="114">
        <v>20347</v>
      </c>
      <c r="E45" s="114">
        <v>25520</v>
      </c>
      <c r="F45" s="114">
        <v>11331</v>
      </c>
      <c r="G45" s="114">
        <v>3292</v>
      </c>
      <c r="H45" s="114">
        <v>13975</v>
      </c>
      <c r="I45" s="115">
        <v>4441</v>
      </c>
      <c r="J45" s="114">
        <v>2992</v>
      </c>
      <c r="K45" s="114">
        <v>1449</v>
      </c>
      <c r="L45" s="423">
        <v>2326</v>
      </c>
      <c r="M45" s="424">
        <v>2653</v>
      </c>
    </row>
    <row r="46" spans="1:13" ht="15" customHeight="1" x14ac:dyDescent="0.2">
      <c r="A46" s="422" t="s">
        <v>398</v>
      </c>
      <c r="B46" s="115">
        <v>36647</v>
      </c>
      <c r="C46" s="114">
        <v>16405</v>
      </c>
      <c r="D46" s="114">
        <v>20242</v>
      </c>
      <c r="E46" s="114">
        <v>25241</v>
      </c>
      <c r="F46" s="114">
        <v>11406</v>
      </c>
      <c r="G46" s="114">
        <v>3244</v>
      </c>
      <c r="H46" s="114">
        <v>13815</v>
      </c>
      <c r="I46" s="115">
        <v>4458</v>
      </c>
      <c r="J46" s="114">
        <v>3001</v>
      </c>
      <c r="K46" s="114">
        <v>1457</v>
      </c>
      <c r="L46" s="423">
        <v>2709</v>
      </c>
      <c r="M46" s="424">
        <v>2738</v>
      </c>
    </row>
    <row r="47" spans="1:13" ht="11.1" customHeight="1" x14ac:dyDescent="0.2">
      <c r="A47" s="422" t="s">
        <v>387</v>
      </c>
      <c r="B47" s="115">
        <v>36721</v>
      </c>
      <c r="C47" s="114">
        <v>16557</v>
      </c>
      <c r="D47" s="114">
        <v>20164</v>
      </c>
      <c r="E47" s="114">
        <v>25224</v>
      </c>
      <c r="F47" s="114">
        <v>11497</v>
      </c>
      <c r="G47" s="114">
        <v>3151</v>
      </c>
      <c r="H47" s="114">
        <v>13938</v>
      </c>
      <c r="I47" s="115">
        <v>4466</v>
      </c>
      <c r="J47" s="114">
        <v>3010</v>
      </c>
      <c r="K47" s="114">
        <v>1456</v>
      </c>
      <c r="L47" s="423">
        <v>2535</v>
      </c>
      <c r="M47" s="424">
        <v>2463</v>
      </c>
    </row>
    <row r="48" spans="1:13" ht="11.1" customHeight="1" x14ac:dyDescent="0.2">
      <c r="A48" s="422" t="s">
        <v>388</v>
      </c>
      <c r="B48" s="115">
        <v>37152</v>
      </c>
      <c r="C48" s="114">
        <v>16788</v>
      </c>
      <c r="D48" s="114">
        <v>20364</v>
      </c>
      <c r="E48" s="114">
        <v>25484</v>
      </c>
      <c r="F48" s="114">
        <v>11668</v>
      </c>
      <c r="G48" s="114">
        <v>3590</v>
      </c>
      <c r="H48" s="114">
        <v>13883</v>
      </c>
      <c r="I48" s="115">
        <v>4443</v>
      </c>
      <c r="J48" s="114">
        <v>2950</v>
      </c>
      <c r="K48" s="114">
        <v>1493</v>
      </c>
      <c r="L48" s="423">
        <v>3594</v>
      </c>
      <c r="M48" s="424">
        <v>3108</v>
      </c>
    </row>
    <row r="49" spans="1:17" s="110" customFormat="1" ht="11.1" customHeight="1" x14ac:dyDescent="0.2">
      <c r="A49" s="422" t="s">
        <v>389</v>
      </c>
      <c r="B49" s="115">
        <v>36914</v>
      </c>
      <c r="C49" s="114">
        <v>16649</v>
      </c>
      <c r="D49" s="114">
        <v>20265</v>
      </c>
      <c r="E49" s="114">
        <v>25249</v>
      </c>
      <c r="F49" s="114">
        <v>11665</v>
      </c>
      <c r="G49" s="114">
        <v>3531</v>
      </c>
      <c r="H49" s="114">
        <v>13868</v>
      </c>
      <c r="I49" s="115">
        <v>4468</v>
      </c>
      <c r="J49" s="114">
        <v>2973</v>
      </c>
      <c r="K49" s="114">
        <v>1495</v>
      </c>
      <c r="L49" s="423">
        <v>2170</v>
      </c>
      <c r="M49" s="424">
        <v>2399</v>
      </c>
    </row>
    <row r="50" spans="1:17" ht="15" customHeight="1" x14ac:dyDescent="0.2">
      <c r="A50" s="422" t="s">
        <v>399</v>
      </c>
      <c r="B50" s="143">
        <v>36794</v>
      </c>
      <c r="C50" s="144">
        <v>16638</v>
      </c>
      <c r="D50" s="144">
        <v>20156</v>
      </c>
      <c r="E50" s="144">
        <v>25154</v>
      </c>
      <c r="F50" s="144">
        <v>11640</v>
      </c>
      <c r="G50" s="144">
        <v>3484</v>
      </c>
      <c r="H50" s="144">
        <v>13793</v>
      </c>
      <c r="I50" s="143">
        <v>4252</v>
      </c>
      <c r="J50" s="144">
        <v>2836</v>
      </c>
      <c r="K50" s="144">
        <v>1416</v>
      </c>
      <c r="L50" s="426">
        <v>2948</v>
      </c>
      <c r="M50" s="427">
        <v>3102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0.40112423936475017</v>
      </c>
      <c r="C6" s="480">
        <f>'Tabelle 3.3'!J11</f>
        <v>-4.62090623598026</v>
      </c>
      <c r="D6" s="481">
        <f t="shared" ref="D6:E9" si="0">IF(OR(AND(B6&gt;=-50,B6&lt;=50),ISNUMBER(B6)=FALSE),B6,"")</f>
        <v>0.40112423936475017</v>
      </c>
      <c r="E6" s="481">
        <f t="shared" si="0"/>
        <v>-4.62090623598026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-0.4752160751981519</v>
      </c>
      <c r="C7" s="480">
        <f>'Tabelle 3.1'!J23</f>
        <v>-3.3695878434637803</v>
      </c>
      <c r="D7" s="481">
        <f t="shared" si="0"/>
        <v>-0.4752160751981519</v>
      </c>
      <c r="E7" s="481">
        <f>IF(OR(AND(C7&gt;=-50,C7&lt;=50),ISNUMBER(C7)=FALSE),C7,"")</f>
        <v>-3.3695878434637803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0.40112423936475017</v>
      </c>
      <c r="C14" s="480">
        <f>'Tabelle 3.3'!J11</f>
        <v>-4.62090623598026</v>
      </c>
      <c r="D14" s="481">
        <f>IF(OR(AND(B14&gt;=-50,B14&lt;=50),ISNUMBER(B14)=FALSE),B14,"")</f>
        <v>0.40112423936475017</v>
      </c>
      <c r="E14" s="481">
        <f>IF(OR(AND(C14&gt;=-50,C14&lt;=50),ISNUMBER(C14)=FALSE),C14,"")</f>
        <v>-4.62090623598026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-26.5625</v>
      </c>
      <c r="C15" s="480">
        <f>'Tabelle 3.3'!J12</f>
        <v>-8</v>
      </c>
      <c r="D15" s="481">
        <f t="shared" ref="D15:E45" si="3">IF(OR(AND(B15&gt;=-50,B15&lt;=50),ISNUMBER(B15)=FALSE),B15,"")</f>
        <v>-26.5625</v>
      </c>
      <c r="E15" s="481">
        <f t="shared" si="3"/>
        <v>-8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-4.896142433234421</v>
      </c>
      <c r="C16" s="480">
        <f>'Tabelle 3.3'!J13</f>
        <v>5.882352941176471</v>
      </c>
      <c r="D16" s="481">
        <f t="shared" si="3"/>
        <v>-4.896142433234421</v>
      </c>
      <c r="E16" s="481">
        <f t="shared" si="3"/>
        <v>5.882352941176471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1.7100192678227359</v>
      </c>
      <c r="C17" s="480">
        <f>'Tabelle 3.3'!J14</f>
        <v>-2.9411764705882355</v>
      </c>
      <c r="D17" s="481">
        <f t="shared" si="3"/>
        <v>1.7100192678227359</v>
      </c>
      <c r="E17" s="481">
        <f t="shared" si="3"/>
        <v>-2.9411764705882355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2.5763358778625953</v>
      </c>
      <c r="C18" s="480">
        <f>'Tabelle 3.3'!J15</f>
        <v>4.166666666666667</v>
      </c>
      <c r="D18" s="481">
        <f t="shared" si="3"/>
        <v>2.5763358778625953</v>
      </c>
      <c r="E18" s="481">
        <f t="shared" si="3"/>
        <v>4.166666666666667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2.0028612303290414</v>
      </c>
      <c r="C19" s="480">
        <f>'Tabelle 3.3'!J16</f>
        <v>-10.280373831775702</v>
      </c>
      <c r="D19" s="481">
        <f t="shared" si="3"/>
        <v>2.0028612303290414</v>
      </c>
      <c r="E19" s="481">
        <f t="shared" si="3"/>
        <v>-10.280373831775702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-3.8961038961038961</v>
      </c>
      <c r="C20" s="480">
        <f>'Tabelle 3.3'!J17</f>
        <v>26.666666666666668</v>
      </c>
      <c r="D20" s="481">
        <f t="shared" si="3"/>
        <v>-3.8961038961038961</v>
      </c>
      <c r="E20" s="481">
        <f t="shared" si="3"/>
        <v>26.666666666666668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5.3790983606557381</v>
      </c>
      <c r="C21" s="480">
        <f>'Tabelle 3.3'!J18</f>
        <v>-4.1095890410958908</v>
      </c>
      <c r="D21" s="481">
        <f t="shared" si="3"/>
        <v>5.3790983606557381</v>
      </c>
      <c r="E21" s="481">
        <f t="shared" si="3"/>
        <v>-4.1095890410958908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-0.75126903553299496</v>
      </c>
      <c r="C22" s="480">
        <f>'Tabelle 3.3'!J19</f>
        <v>-2.3622047244094486</v>
      </c>
      <c r="D22" s="481">
        <f t="shared" si="3"/>
        <v>-0.75126903553299496</v>
      </c>
      <c r="E22" s="481">
        <f t="shared" si="3"/>
        <v>-2.3622047244094486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0.76297049847405896</v>
      </c>
      <c r="C23" s="480">
        <f>'Tabelle 3.3'!J20</f>
        <v>-14.917127071823204</v>
      </c>
      <c r="D23" s="481">
        <f t="shared" si="3"/>
        <v>0.76297049847405896</v>
      </c>
      <c r="E23" s="481">
        <f t="shared" si="3"/>
        <v>-14.917127071823204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-1.075268817204301</v>
      </c>
      <c r="C24" s="480">
        <f>'Tabelle 3.3'!J21</f>
        <v>-8.9506172839506171</v>
      </c>
      <c r="D24" s="481">
        <f t="shared" si="3"/>
        <v>-1.075268817204301</v>
      </c>
      <c r="E24" s="481">
        <f t="shared" si="3"/>
        <v>-8.9506172839506171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-6.6251415628539068</v>
      </c>
      <c r="C25" s="480">
        <f>'Tabelle 3.3'!J22</f>
        <v>-13.953488372093023</v>
      </c>
      <c r="D25" s="481">
        <f t="shared" si="3"/>
        <v>-6.6251415628539068</v>
      </c>
      <c r="E25" s="481">
        <f t="shared" si="3"/>
        <v>-13.953488372093023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-0.26490066225165565</v>
      </c>
      <c r="C26" s="480">
        <f>'Tabelle 3.3'!J23</f>
        <v>15.517241379310345</v>
      </c>
      <c r="D26" s="481">
        <f t="shared" si="3"/>
        <v>-0.26490066225165565</v>
      </c>
      <c r="E26" s="481">
        <f t="shared" si="3"/>
        <v>15.517241379310345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1.4103129131776113</v>
      </c>
      <c r="C27" s="480">
        <f>'Tabelle 3.3'!J24</f>
        <v>5.3811659192825116</v>
      </c>
      <c r="D27" s="481">
        <f t="shared" si="3"/>
        <v>1.4103129131776113</v>
      </c>
      <c r="E27" s="481">
        <f t="shared" si="3"/>
        <v>5.3811659192825116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4.5002922267679724</v>
      </c>
      <c r="C28" s="480">
        <f>'Tabelle 3.3'!J25</f>
        <v>-6.0453400503778338</v>
      </c>
      <c r="D28" s="481">
        <f t="shared" si="3"/>
        <v>4.5002922267679724</v>
      </c>
      <c r="E28" s="481">
        <f t="shared" si="3"/>
        <v>-6.0453400503778338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-7.5417386298215314</v>
      </c>
      <c r="C29" s="480">
        <f>'Tabelle 3.3'!J26</f>
        <v>4.5454545454545459</v>
      </c>
      <c r="D29" s="481">
        <f t="shared" si="3"/>
        <v>-7.5417386298215314</v>
      </c>
      <c r="E29" s="481">
        <f t="shared" si="3"/>
        <v>4.5454545454545459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-1.2385726924211147</v>
      </c>
      <c r="C30" s="480">
        <f>'Tabelle 3.3'!J27</f>
        <v>6.0606060606060606</v>
      </c>
      <c r="D30" s="481">
        <f t="shared" si="3"/>
        <v>-1.2385726924211147</v>
      </c>
      <c r="E30" s="481">
        <f t="shared" si="3"/>
        <v>6.0606060606060606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4.6406338426711944</v>
      </c>
      <c r="C31" s="480">
        <f>'Tabelle 3.3'!J28</f>
        <v>-1.6949152542372881</v>
      </c>
      <c r="D31" s="481">
        <f t="shared" si="3"/>
        <v>4.6406338426711944</v>
      </c>
      <c r="E31" s="481">
        <f t="shared" si="3"/>
        <v>-1.6949152542372881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4.753199268738574</v>
      </c>
      <c r="C32" s="480">
        <f>'Tabelle 3.3'!J29</f>
        <v>1.4534883720930232</v>
      </c>
      <c r="D32" s="481">
        <f t="shared" si="3"/>
        <v>4.753199268738574</v>
      </c>
      <c r="E32" s="481">
        <f t="shared" si="3"/>
        <v>1.4534883720930232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-0.18153526970954356</v>
      </c>
      <c r="C33" s="480">
        <f>'Tabelle 3.3'!J30</f>
        <v>-12.244897959183673</v>
      </c>
      <c r="D33" s="481">
        <f t="shared" si="3"/>
        <v>-0.18153526970954356</v>
      </c>
      <c r="E33" s="481">
        <f t="shared" si="3"/>
        <v>-12.244897959183673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1.5884476534296028</v>
      </c>
      <c r="C34" s="480">
        <f>'Tabelle 3.3'!J31</f>
        <v>-6.666666666666667</v>
      </c>
      <c r="D34" s="481">
        <f t="shared" si="3"/>
        <v>1.5884476534296028</v>
      </c>
      <c r="E34" s="481">
        <f t="shared" si="3"/>
        <v>-6.666666666666667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-26.5625</v>
      </c>
      <c r="C37" s="480">
        <f>'Tabelle 3.3'!J34</f>
        <v>-8</v>
      </c>
      <c r="D37" s="481">
        <f t="shared" si="3"/>
        <v>-26.5625</v>
      </c>
      <c r="E37" s="481">
        <f t="shared" si="3"/>
        <v>-8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2.1097668928887576</v>
      </c>
      <c r="C38" s="480">
        <f>'Tabelle 3.3'!J35</f>
        <v>-3.2019704433497536</v>
      </c>
      <c r="D38" s="481">
        <f t="shared" si="3"/>
        <v>2.1097668928887576</v>
      </c>
      <c r="E38" s="481">
        <f t="shared" si="3"/>
        <v>-3.2019704433497536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0.12777404169468728</v>
      </c>
      <c r="C39" s="480">
        <f>'Tabelle 3.3'!J36</f>
        <v>-4.7429848522473304</v>
      </c>
      <c r="D39" s="481">
        <f t="shared" si="3"/>
        <v>0.12777404169468728</v>
      </c>
      <c r="E39" s="481">
        <f t="shared" si="3"/>
        <v>-4.7429848522473304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0.12777404169468728</v>
      </c>
      <c r="C45" s="480">
        <f>'Tabelle 3.3'!J36</f>
        <v>-4.7429848522473304</v>
      </c>
      <c r="D45" s="481">
        <f t="shared" si="3"/>
        <v>0.12777404169468728</v>
      </c>
      <c r="E45" s="481">
        <f t="shared" si="3"/>
        <v>-4.7429848522473304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36273</v>
      </c>
      <c r="C51" s="487">
        <v>3646</v>
      </c>
      <c r="D51" s="487">
        <v>1263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36367</v>
      </c>
      <c r="C52" s="487">
        <v>3636</v>
      </c>
      <c r="D52" s="487">
        <v>1340</v>
      </c>
      <c r="E52" s="488">
        <f t="shared" ref="E52:G70" si="11">IF($A$51=37802,IF(COUNTBLANK(B$51:B$70)&gt;0,#N/A,B52/B$51*100),IF(COUNTBLANK(B$51:B$75)&gt;0,#N/A,B52/B$51*100))</f>
        <v>100.25914592120861</v>
      </c>
      <c r="F52" s="488">
        <f t="shared" si="11"/>
        <v>99.725726823916617</v>
      </c>
      <c r="G52" s="488">
        <f t="shared" si="11"/>
        <v>106.09659540775931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36664</v>
      </c>
      <c r="C53" s="487">
        <v>3486</v>
      </c>
      <c r="D53" s="487">
        <v>1314</v>
      </c>
      <c r="E53" s="488">
        <f t="shared" si="11"/>
        <v>101.07793675736774</v>
      </c>
      <c r="F53" s="488">
        <f t="shared" si="11"/>
        <v>95.611629182665936</v>
      </c>
      <c r="G53" s="488">
        <f t="shared" si="11"/>
        <v>104.03800475059381</v>
      </c>
      <c r="H53" s="489">
        <f>IF(ISERROR(L53)=TRUE,IF(MONTH(A53)=MONTH(MAX(A$51:A$75)),A53,""),"")</f>
        <v>41883</v>
      </c>
      <c r="I53" s="488">
        <f t="shared" si="12"/>
        <v>101.07793675736774</v>
      </c>
      <c r="J53" s="488">
        <f t="shared" si="10"/>
        <v>95.611629182665936</v>
      </c>
      <c r="K53" s="488">
        <f t="shared" si="10"/>
        <v>104.03800475059381</v>
      </c>
      <c r="L53" s="488" t="e">
        <f t="shared" si="13"/>
        <v>#N/A</v>
      </c>
    </row>
    <row r="54" spans="1:14" ht="15" customHeight="1" x14ac:dyDescent="0.2">
      <c r="A54" s="490" t="s">
        <v>462</v>
      </c>
      <c r="B54" s="487">
        <v>35942</v>
      </c>
      <c r="C54" s="487">
        <v>3470</v>
      </c>
      <c r="D54" s="487">
        <v>1296</v>
      </c>
      <c r="E54" s="488">
        <f t="shared" si="11"/>
        <v>99.087475532765424</v>
      </c>
      <c r="F54" s="488">
        <f t="shared" si="11"/>
        <v>95.172792100932526</v>
      </c>
      <c r="G54" s="488">
        <f t="shared" si="11"/>
        <v>102.61282660332543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35747</v>
      </c>
      <c r="C55" s="487">
        <v>3017</v>
      </c>
      <c r="D55" s="487">
        <v>1200</v>
      </c>
      <c r="E55" s="488">
        <f t="shared" si="11"/>
        <v>98.549885589832655</v>
      </c>
      <c r="F55" s="488">
        <f t="shared" si="11"/>
        <v>82.748217224355457</v>
      </c>
      <c r="G55" s="488">
        <f t="shared" si="11"/>
        <v>95.01187648456056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35961</v>
      </c>
      <c r="C56" s="487">
        <v>2990</v>
      </c>
      <c r="D56" s="487">
        <v>1215</v>
      </c>
      <c r="E56" s="488">
        <f t="shared" si="11"/>
        <v>99.139856091307593</v>
      </c>
      <c r="F56" s="488">
        <f t="shared" si="11"/>
        <v>82.007679648930335</v>
      </c>
      <c r="G56" s="488">
        <f t="shared" si="11"/>
        <v>96.199524940617579</v>
      </c>
      <c r="H56" s="489" t="str">
        <f t="shared" si="14"/>
        <v/>
      </c>
      <c r="I56" s="488" t="str">
        <f t="shared" si="12"/>
        <v/>
      </c>
      <c r="J56" s="488" t="str">
        <f t="shared" si="10"/>
        <v/>
      </c>
      <c r="K56" s="488" t="str">
        <f t="shared" si="10"/>
        <v/>
      </c>
      <c r="L56" s="488" t="e">
        <f t="shared" si="13"/>
        <v>#N/A</v>
      </c>
    </row>
    <row r="57" spans="1:14" ht="15" customHeight="1" x14ac:dyDescent="0.2">
      <c r="A57" s="490">
        <v>42248</v>
      </c>
      <c r="B57" s="487">
        <v>36597</v>
      </c>
      <c r="C57" s="487">
        <v>3050</v>
      </c>
      <c r="D57" s="487">
        <v>1209</v>
      </c>
      <c r="E57" s="488">
        <f t="shared" si="11"/>
        <v>100.89322636671905</v>
      </c>
      <c r="F57" s="488">
        <f t="shared" si="11"/>
        <v>83.653318705430607</v>
      </c>
      <c r="G57" s="488">
        <f t="shared" si="11"/>
        <v>95.724465558194765</v>
      </c>
      <c r="H57" s="489">
        <f t="shared" si="14"/>
        <v>42248</v>
      </c>
      <c r="I57" s="488">
        <f t="shared" si="12"/>
        <v>100.89322636671905</v>
      </c>
      <c r="J57" s="488">
        <f t="shared" si="10"/>
        <v>83.653318705430607</v>
      </c>
      <c r="K57" s="488">
        <f t="shared" si="10"/>
        <v>95.724465558194765</v>
      </c>
      <c r="L57" s="488" t="e">
        <f t="shared" si="13"/>
        <v>#N/A</v>
      </c>
    </row>
    <row r="58" spans="1:14" ht="15" customHeight="1" x14ac:dyDescent="0.2">
      <c r="A58" s="490" t="s">
        <v>465</v>
      </c>
      <c r="B58" s="487">
        <v>35981</v>
      </c>
      <c r="C58" s="487">
        <v>3011</v>
      </c>
      <c r="D58" s="487">
        <v>1210</v>
      </c>
      <c r="E58" s="488">
        <f t="shared" si="11"/>
        <v>99.194993521351975</v>
      </c>
      <c r="F58" s="488">
        <f t="shared" si="11"/>
        <v>82.58365331870543</v>
      </c>
      <c r="G58" s="488">
        <f t="shared" si="11"/>
        <v>95.803642121931915</v>
      </c>
      <c r="H58" s="489" t="str">
        <f t="shared" si="14"/>
        <v/>
      </c>
      <c r="I58" s="488" t="str">
        <f t="shared" si="12"/>
        <v/>
      </c>
      <c r="J58" s="488" t="str">
        <f t="shared" si="10"/>
        <v/>
      </c>
      <c r="K58" s="488" t="str">
        <f t="shared" si="10"/>
        <v/>
      </c>
      <c r="L58" s="488" t="e">
        <f t="shared" si="13"/>
        <v>#N/A</v>
      </c>
    </row>
    <row r="59" spans="1:14" ht="15" customHeight="1" x14ac:dyDescent="0.2">
      <c r="A59" s="490" t="s">
        <v>466</v>
      </c>
      <c r="B59" s="487">
        <v>35866</v>
      </c>
      <c r="C59" s="487">
        <v>2975</v>
      </c>
      <c r="D59" s="487">
        <v>1182</v>
      </c>
      <c r="E59" s="488">
        <f t="shared" si="11"/>
        <v>98.877953298596751</v>
      </c>
      <c r="F59" s="488">
        <f t="shared" si="11"/>
        <v>81.596269884805267</v>
      </c>
      <c r="G59" s="488">
        <f t="shared" si="11"/>
        <v>93.586698337292162</v>
      </c>
      <c r="H59" s="489" t="str">
        <f t="shared" si="14"/>
        <v/>
      </c>
      <c r="I59" s="488" t="str">
        <f t="shared" si="12"/>
        <v/>
      </c>
      <c r="J59" s="488" t="str">
        <f t="shared" si="10"/>
        <v/>
      </c>
      <c r="K59" s="488" t="str">
        <f t="shared" si="10"/>
        <v/>
      </c>
      <c r="L59" s="488" t="e">
        <f t="shared" si="13"/>
        <v>#N/A</v>
      </c>
    </row>
    <row r="60" spans="1:14" ht="15" customHeight="1" x14ac:dyDescent="0.2">
      <c r="A60" s="490" t="s">
        <v>467</v>
      </c>
      <c r="B60" s="487">
        <v>35915</v>
      </c>
      <c r="C60" s="487">
        <v>3035</v>
      </c>
      <c r="D60" s="487">
        <v>1212</v>
      </c>
      <c r="E60" s="488">
        <f t="shared" si="11"/>
        <v>99.0130400022055</v>
      </c>
      <c r="F60" s="488">
        <f t="shared" si="11"/>
        <v>83.241908941305539</v>
      </c>
      <c r="G60" s="488">
        <f t="shared" si="11"/>
        <v>95.961995249406172</v>
      </c>
      <c r="H60" s="489" t="str">
        <f t="shared" si="14"/>
        <v/>
      </c>
      <c r="I60" s="488" t="str">
        <f t="shared" si="12"/>
        <v/>
      </c>
      <c r="J60" s="488" t="str">
        <f t="shared" si="10"/>
        <v/>
      </c>
      <c r="K60" s="488" t="str">
        <f t="shared" si="10"/>
        <v/>
      </c>
      <c r="L60" s="488" t="e">
        <f t="shared" si="13"/>
        <v>#N/A</v>
      </c>
    </row>
    <row r="61" spans="1:14" ht="15" customHeight="1" x14ac:dyDescent="0.2">
      <c r="A61" s="490">
        <v>42614</v>
      </c>
      <c r="B61" s="487">
        <v>36327</v>
      </c>
      <c r="C61" s="487">
        <v>3001</v>
      </c>
      <c r="D61" s="487">
        <v>1268</v>
      </c>
      <c r="E61" s="488">
        <f t="shared" si="11"/>
        <v>100.14887106111985</v>
      </c>
      <c r="F61" s="488">
        <f t="shared" si="11"/>
        <v>82.309380142622047</v>
      </c>
      <c r="G61" s="488">
        <f t="shared" si="11"/>
        <v>100.39588281868568</v>
      </c>
      <c r="H61" s="489">
        <f t="shared" si="14"/>
        <v>42614</v>
      </c>
      <c r="I61" s="488">
        <f t="shared" si="12"/>
        <v>100.14887106111985</v>
      </c>
      <c r="J61" s="488">
        <f t="shared" si="10"/>
        <v>82.309380142622047</v>
      </c>
      <c r="K61" s="488">
        <f t="shared" si="10"/>
        <v>100.39588281868568</v>
      </c>
      <c r="L61" s="488" t="e">
        <f t="shared" si="13"/>
        <v>#N/A</v>
      </c>
    </row>
    <row r="62" spans="1:14" ht="15" customHeight="1" x14ac:dyDescent="0.2">
      <c r="A62" s="490" t="s">
        <v>468</v>
      </c>
      <c r="B62" s="487">
        <v>36046</v>
      </c>
      <c r="C62" s="487">
        <v>3032</v>
      </c>
      <c r="D62" s="487">
        <v>1266</v>
      </c>
      <c r="E62" s="488">
        <f t="shared" si="11"/>
        <v>99.374190168996222</v>
      </c>
      <c r="F62" s="488">
        <f t="shared" si="11"/>
        <v>83.159626988480525</v>
      </c>
      <c r="G62" s="488">
        <f t="shared" si="11"/>
        <v>100.23752969121141</v>
      </c>
      <c r="H62" s="489" t="str">
        <f t="shared" si="14"/>
        <v/>
      </c>
      <c r="I62" s="488" t="str">
        <f t="shared" si="12"/>
        <v/>
      </c>
      <c r="J62" s="488" t="str">
        <f t="shared" si="10"/>
        <v/>
      </c>
      <c r="K62" s="488" t="str">
        <f t="shared" si="10"/>
        <v/>
      </c>
      <c r="L62" s="488" t="e">
        <f t="shared" si="13"/>
        <v>#N/A</v>
      </c>
    </row>
    <row r="63" spans="1:14" ht="15" customHeight="1" x14ac:dyDescent="0.2">
      <c r="A63" s="490" t="s">
        <v>469</v>
      </c>
      <c r="B63" s="487">
        <v>36105</v>
      </c>
      <c r="C63" s="487">
        <v>2977</v>
      </c>
      <c r="D63" s="487">
        <v>1291</v>
      </c>
      <c r="E63" s="488">
        <f t="shared" si="11"/>
        <v>99.53684558762717</v>
      </c>
      <c r="F63" s="488">
        <f t="shared" si="11"/>
        <v>81.651124520021938</v>
      </c>
      <c r="G63" s="488">
        <f t="shared" si="11"/>
        <v>102.21694378463975</v>
      </c>
      <c r="H63" s="489" t="str">
        <f t="shared" si="14"/>
        <v/>
      </c>
      <c r="I63" s="488" t="str">
        <f t="shared" si="12"/>
        <v/>
      </c>
      <c r="J63" s="488" t="str">
        <f t="shared" si="10"/>
        <v/>
      </c>
      <c r="K63" s="488" t="str">
        <f t="shared" si="10"/>
        <v/>
      </c>
      <c r="L63" s="488" t="e">
        <f t="shared" si="13"/>
        <v>#N/A</v>
      </c>
    </row>
    <row r="64" spans="1:14" ht="15" customHeight="1" x14ac:dyDescent="0.2">
      <c r="A64" s="490" t="s">
        <v>470</v>
      </c>
      <c r="B64" s="487">
        <v>36401</v>
      </c>
      <c r="C64" s="487">
        <v>3008</v>
      </c>
      <c r="D64" s="487">
        <v>1253</v>
      </c>
      <c r="E64" s="488">
        <f t="shared" si="11"/>
        <v>100.35287955228407</v>
      </c>
      <c r="F64" s="488">
        <f t="shared" si="11"/>
        <v>82.501371365880416</v>
      </c>
      <c r="G64" s="488">
        <f t="shared" si="11"/>
        <v>99.208234362628673</v>
      </c>
      <c r="H64" s="489" t="str">
        <f t="shared" si="14"/>
        <v/>
      </c>
      <c r="I64" s="488" t="str">
        <f t="shared" si="12"/>
        <v/>
      </c>
      <c r="J64" s="488" t="str">
        <f t="shared" si="10"/>
        <v/>
      </c>
      <c r="K64" s="488" t="str">
        <f t="shared" si="10"/>
        <v/>
      </c>
      <c r="L64" s="488" t="e">
        <f t="shared" si="13"/>
        <v>#N/A</v>
      </c>
    </row>
    <row r="65" spans="1:12" ht="15" customHeight="1" x14ac:dyDescent="0.2">
      <c r="A65" s="490">
        <v>42979</v>
      </c>
      <c r="B65" s="487">
        <v>36866</v>
      </c>
      <c r="C65" s="487">
        <v>3001</v>
      </c>
      <c r="D65" s="487">
        <v>1326</v>
      </c>
      <c r="E65" s="488">
        <f t="shared" si="11"/>
        <v>101.63482480081602</v>
      </c>
      <c r="F65" s="488">
        <f t="shared" si="11"/>
        <v>82.309380142622047</v>
      </c>
      <c r="G65" s="488">
        <f t="shared" si="11"/>
        <v>104.98812351543943</v>
      </c>
      <c r="H65" s="489">
        <f t="shared" si="14"/>
        <v>42979</v>
      </c>
      <c r="I65" s="488">
        <f t="shared" si="12"/>
        <v>101.63482480081602</v>
      </c>
      <c r="J65" s="488">
        <f t="shared" si="10"/>
        <v>82.309380142622047</v>
      </c>
      <c r="K65" s="488">
        <f t="shared" si="10"/>
        <v>104.98812351543943</v>
      </c>
      <c r="L65" s="488" t="e">
        <f t="shared" si="13"/>
        <v>#N/A</v>
      </c>
    </row>
    <row r="66" spans="1:12" ht="15" customHeight="1" x14ac:dyDescent="0.2">
      <c r="A66" s="490" t="s">
        <v>471</v>
      </c>
      <c r="B66" s="487">
        <v>36679</v>
      </c>
      <c r="C66" s="487">
        <v>3057</v>
      </c>
      <c r="D66" s="487">
        <v>1365</v>
      </c>
      <c r="E66" s="488">
        <f t="shared" si="11"/>
        <v>101.11928982990104</v>
      </c>
      <c r="F66" s="488">
        <f t="shared" si="11"/>
        <v>83.845309928688977</v>
      </c>
      <c r="G66" s="488">
        <f t="shared" si="11"/>
        <v>108.07600950118766</v>
      </c>
      <c r="H66" s="489" t="str">
        <f t="shared" si="14"/>
        <v/>
      </c>
      <c r="I66" s="488" t="str">
        <f t="shared" si="12"/>
        <v/>
      </c>
      <c r="J66" s="488" t="str">
        <f t="shared" si="10"/>
        <v/>
      </c>
      <c r="K66" s="488" t="str">
        <f t="shared" si="10"/>
        <v/>
      </c>
      <c r="L66" s="488" t="e">
        <f t="shared" si="13"/>
        <v>#N/A</v>
      </c>
    </row>
    <row r="67" spans="1:12" ht="15" customHeight="1" x14ac:dyDescent="0.2">
      <c r="A67" s="490" t="s">
        <v>472</v>
      </c>
      <c r="B67" s="487">
        <v>36436</v>
      </c>
      <c r="C67" s="487">
        <v>3056</v>
      </c>
      <c r="D67" s="487">
        <v>1336</v>
      </c>
      <c r="E67" s="488">
        <f t="shared" si="11"/>
        <v>100.44937005486175</v>
      </c>
      <c r="F67" s="488">
        <f t="shared" si="11"/>
        <v>83.817882611080634</v>
      </c>
      <c r="G67" s="488">
        <f t="shared" si="11"/>
        <v>105.77988915281075</v>
      </c>
      <c r="H67" s="489" t="str">
        <f t="shared" si="14"/>
        <v/>
      </c>
      <c r="I67" s="488" t="str">
        <f t="shared" si="12"/>
        <v/>
      </c>
      <c r="J67" s="488" t="str">
        <f t="shared" si="12"/>
        <v/>
      </c>
      <c r="K67" s="488" t="str">
        <f t="shared" si="12"/>
        <v/>
      </c>
      <c r="L67" s="488" t="e">
        <f t="shared" si="13"/>
        <v>#N/A</v>
      </c>
    </row>
    <row r="68" spans="1:12" ht="15" customHeight="1" x14ac:dyDescent="0.2">
      <c r="A68" s="490" t="s">
        <v>473</v>
      </c>
      <c r="B68" s="487">
        <v>36640</v>
      </c>
      <c r="C68" s="487">
        <v>3062</v>
      </c>
      <c r="D68" s="487">
        <v>1364</v>
      </c>
      <c r="E68" s="488">
        <f t="shared" si="11"/>
        <v>101.01177184131447</v>
      </c>
      <c r="F68" s="488">
        <f t="shared" si="11"/>
        <v>83.982446516730676</v>
      </c>
      <c r="G68" s="488">
        <f t="shared" si="11"/>
        <v>107.99683293745051</v>
      </c>
      <c r="H68" s="489" t="str">
        <f t="shared" si="14"/>
        <v/>
      </c>
      <c r="I68" s="488" t="str">
        <f t="shared" si="12"/>
        <v/>
      </c>
      <c r="J68" s="488" t="str">
        <f t="shared" si="12"/>
        <v/>
      </c>
      <c r="K68" s="488" t="str">
        <f t="shared" si="12"/>
        <v/>
      </c>
      <c r="L68" s="488" t="e">
        <f t="shared" si="13"/>
        <v>#N/A</v>
      </c>
    </row>
    <row r="69" spans="1:12" ht="15" customHeight="1" x14ac:dyDescent="0.2">
      <c r="A69" s="490">
        <v>43344</v>
      </c>
      <c r="B69" s="487">
        <v>37173</v>
      </c>
      <c r="C69" s="487">
        <v>2965</v>
      </c>
      <c r="D69" s="487">
        <v>1410</v>
      </c>
      <c r="E69" s="488">
        <f t="shared" si="11"/>
        <v>102.48118435199736</v>
      </c>
      <c r="F69" s="488">
        <f t="shared" si="11"/>
        <v>81.321996708721883</v>
      </c>
      <c r="G69" s="488">
        <f t="shared" si="11"/>
        <v>111.63895486935867</v>
      </c>
      <c r="H69" s="489">
        <f t="shared" si="14"/>
        <v>43344</v>
      </c>
      <c r="I69" s="488">
        <f t="shared" si="12"/>
        <v>102.48118435199736</v>
      </c>
      <c r="J69" s="488">
        <f t="shared" si="12"/>
        <v>81.321996708721883</v>
      </c>
      <c r="K69" s="488">
        <f t="shared" si="12"/>
        <v>111.63895486935867</v>
      </c>
      <c r="L69" s="488" t="e">
        <f t="shared" si="13"/>
        <v>#N/A</v>
      </c>
    </row>
    <row r="70" spans="1:12" ht="15" customHeight="1" x14ac:dyDescent="0.2">
      <c r="A70" s="490" t="s">
        <v>474</v>
      </c>
      <c r="B70" s="487">
        <v>36851</v>
      </c>
      <c r="C70" s="487">
        <v>2992</v>
      </c>
      <c r="D70" s="487">
        <v>1449</v>
      </c>
      <c r="E70" s="488">
        <f t="shared" si="11"/>
        <v>101.59347172828275</v>
      </c>
      <c r="F70" s="488">
        <f t="shared" si="11"/>
        <v>82.06253428414702</v>
      </c>
      <c r="G70" s="488">
        <f t="shared" si="11"/>
        <v>114.7268408551069</v>
      </c>
      <c r="H70" s="489" t="str">
        <f t="shared" si="14"/>
        <v/>
      </c>
      <c r="I70" s="488" t="str">
        <f t="shared" si="12"/>
        <v/>
      </c>
      <c r="J70" s="488" t="str">
        <f t="shared" si="12"/>
        <v/>
      </c>
      <c r="K70" s="488" t="str">
        <f t="shared" si="12"/>
        <v/>
      </c>
      <c r="L70" s="488" t="e">
        <f t="shared" si="13"/>
        <v>#N/A</v>
      </c>
    </row>
    <row r="71" spans="1:12" ht="15" customHeight="1" x14ac:dyDescent="0.2">
      <c r="A71" s="490" t="s">
        <v>475</v>
      </c>
      <c r="B71" s="487">
        <v>36647</v>
      </c>
      <c r="C71" s="487">
        <v>3001</v>
      </c>
      <c r="D71" s="487">
        <v>1457</v>
      </c>
      <c r="E71" s="491">
        <f t="shared" ref="E71:G75" si="15">IF($A$51=37802,IF(COUNTBLANK(B$51:B$70)&gt;0,#N/A,IF(ISBLANK(B71)=FALSE,B71/B$51*100,#N/A)),IF(COUNTBLANK(B$51:B$75)&gt;0,#N/A,B71/B$51*100))</f>
        <v>101.03106994183003</v>
      </c>
      <c r="F71" s="491">
        <f t="shared" si="15"/>
        <v>82.309380142622047</v>
      </c>
      <c r="G71" s="491">
        <f t="shared" si="15"/>
        <v>115.36025336500396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36721</v>
      </c>
      <c r="C72" s="487">
        <v>3010</v>
      </c>
      <c r="D72" s="487">
        <v>1456</v>
      </c>
      <c r="E72" s="491">
        <f t="shared" si="15"/>
        <v>101.23507843299424</v>
      </c>
      <c r="F72" s="491">
        <f t="shared" si="15"/>
        <v>82.556226001097087</v>
      </c>
      <c r="G72" s="491">
        <f t="shared" si="15"/>
        <v>115.28107680126682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37152</v>
      </c>
      <c r="C73" s="487">
        <v>2950</v>
      </c>
      <c r="D73" s="487">
        <v>1493</v>
      </c>
      <c r="E73" s="491">
        <f t="shared" si="15"/>
        <v>102.42329005045075</v>
      </c>
      <c r="F73" s="491">
        <f t="shared" si="15"/>
        <v>80.910586944596815</v>
      </c>
      <c r="G73" s="491">
        <f t="shared" si="15"/>
        <v>118.21060965954078</v>
      </c>
      <c r="H73" s="492">
        <f>IF(A$51=37802,IF(ISERROR(L73)=TRUE,IF(ISBLANK(A73)=FALSE,IF(MONTH(A73)=MONTH(MAX(A$51:A$75)),A73,""),""),""),IF(ISERROR(L73)=TRUE,IF(MONTH(A73)=MONTH(MAX(A$51:A$75)),A73,""),""))</f>
        <v>43709</v>
      </c>
      <c r="I73" s="488">
        <f t="shared" si="12"/>
        <v>102.42329005045075</v>
      </c>
      <c r="J73" s="488">
        <f t="shared" si="12"/>
        <v>80.910586944596815</v>
      </c>
      <c r="K73" s="488">
        <f t="shared" si="12"/>
        <v>118.21060965954078</v>
      </c>
      <c r="L73" s="488" t="e">
        <f t="shared" si="13"/>
        <v>#N/A</v>
      </c>
    </row>
    <row r="74" spans="1:12" ht="15" customHeight="1" x14ac:dyDescent="0.2">
      <c r="A74" s="490" t="s">
        <v>477</v>
      </c>
      <c r="B74" s="487">
        <v>36914</v>
      </c>
      <c r="C74" s="487">
        <v>2973</v>
      </c>
      <c r="D74" s="487">
        <v>1495</v>
      </c>
      <c r="E74" s="491">
        <f t="shared" si="15"/>
        <v>101.76715463292257</v>
      </c>
      <c r="F74" s="491">
        <f t="shared" si="15"/>
        <v>81.541415249588596</v>
      </c>
      <c r="G74" s="491">
        <f t="shared" si="15"/>
        <v>118.36896278701505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36794</v>
      </c>
      <c r="C75" s="493">
        <v>2836</v>
      </c>
      <c r="D75" s="493">
        <v>1416</v>
      </c>
      <c r="E75" s="491">
        <f t="shared" si="15"/>
        <v>101.43633005265625</v>
      </c>
      <c r="F75" s="491">
        <f t="shared" si="15"/>
        <v>77.783872737246298</v>
      </c>
      <c r="G75" s="491">
        <f t="shared" si="15"/>
        <v>112.11401425178147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102.42329005045075</v>
      </c>
      <c r="J77" s="488">
        <f>IF(J75&lt;&gt;"",J75,IF(J74&lt;&gt;"",J74,IF(J73&lt;&gt;"",J73,IF(J72&lt;&gt;"",J72,IF(J71&lt;&gt;"",J71,IF(J70&lt;&gt;"",J70,""))))))</f>
        <v>80.910586944596815</v>
      </c>
      <c r="K77" s="488">
        <f>IF(K75&lt;&gt;"",K75,IF(K74&lt;&gt;"",K74,IF(K73&lt;&gt;"",K73,IF(K72&lt;&gt;"",K72,IF(K71&lt;&gt;"",K71,IF(K70&lt;&gt;"",K70,""))))))</f>
        <v>118.21060965954078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+2,4%</v>
      </c>
      <c r="J79" s="488" t="str">
        <f>"GeB - ausschließlich: "&amp;IF(J77&gt;100,"+","")&amp;TEXT(J77-100,"0,0")&amp;"%"</f>
        <v>GeB - ausschließlich: -19,1%</v>
      </c>
      <c r="K79" s="488" t="str">
        <f>"GeB - im Nebenjob: "&amp;IF(K77&gt;100,"+","")&amp;TEXT(K77-100,"0,0")&amp;"%"</f>
        <v>GeB - im Nebenjob: +18,2%</v>
      </c>
    </row>
    <row r="81" spans="9:9" ht="15" customHeight="1" x14ac:dyDescent="0.2">
      <c r="I81" s="488" t="str">
        <f>IF(ISERROR(HLOOKUP(1,I$78:K$79,2,FALSE)),"",HLOOKUP(1,I$78:K$79,2,FALSE))</f>
        <v>GeB - im Nebenjob: +18,2%</v>
      </c>
    </row>
    <row r="82" spans="9:9" ht="15" customHeight="1" x14ac:dyDescent="0.2">
      <c r="I82" s="488" t="str">
        <f>IF(ISERROR(HLOOKUP(2,I$78:K$79,2,FALSE)),"",HLOOKUP(2,I$78:K$79,2,FALSE))</f>
        <v>SvB: +2,4%</v>
      </c>
    </row>
    <row r="83" spans="9:9" ht="15" customHeight="1" x14ac:dyDescent="0.2">
      <c r="I83" s="488" t="str">
        <f>IF(ISERROR(HLOOKUP(3,I$78:K$79,2,FALSE)),"",HLOOKUP(3,I$78:K$79,2,FALSE))</f>
        <v>GeB - ausschließlich: -19,1%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36794</v>
      </c>
      <c r="E12" s="114">
        <v>36914</v>
      </c>
      <c r="F12" s="114">
        <v>37152</v>
      </c>
      <c r="G12" s="114">
        <v>36721</v>
      </c>
      <c r="H12" s="114">
        <v>36647</v>
      </c>
      <c r="I12" s="115">
        <v>147</v>
      </c>
      <c r="J12" s="116">
        <v>0.40112423936475017</v>
      </c>
      <c r="N12" s="117"/>
    </row>
    <row r="13" spans="1:15" s="110" customFormat="1" ht="13.5" customHeight="1" x14ac:dyDescent="0.2">
      <c r="A13" s="118" t="s">
        <v>105</v>
      </c>
      <c r="B13" s="119" t="s">
        <v>106</v>
      </c>
      <c r="C13" s="113">
        <v>45.219329238462791</v>
      </c>
      <c r="D13" s="114">
        <v>16638</v>
      </c>
      <c r="E13" s="114">
        <v>16649</v>
      </c>
      <c r="F13" s="114">
        <v>16788</v>
      </c>
      <c r="G13" s="114">
        <v>16557</v>
      </c>
      <c r="H13" s="114">
        <v>16405</v>
      </c>
      <c r="I13" s="115">
        <v>233</v>
      </c>
      <c r="J13" s="116">
        <v>1.4202986894239562</v>
      </c>
    </row>
    <row r="14" spans="1:15" s="110" customFormat="1" ht="13.5" customHeight="1" x14ac:dyDescent="0.2">
      <c r="A14" s="120"/>
      <c r="B14" s="119" t="s">
        <v>107</v>
      </c>
      <c r="C14" s="113">
        <v>54.780670761537209</v>
      </c>
      <c r="D14" s="114">
        <v>20156</v>
      </c>
      <c r="E14" s="114">
        <v>20265</v>
      </c>
      <c r="F14" s="114">
        <v>20364</v>
      </c>
      <c r="G14" s="114">
        <v>20164</v>
      </c>
      <c r="H14" s="114">
        <v>20242</v>
      </c>
      <c r="I14" s="115">
        <v>-86</v>
      </c>
      <c r="J14" s="116">
        <v>-0.42485920363600432</v>
      </c>
    </row>
    <row r="15" spans="1:15" s="110" customFormat="1" ht="13.5" customHeight="1" x14ac:dyDescent="0.2">
      <c r="A15" s="118" t="s">
        <v>105</v>
      </c>
      <c r="B15" s="121" t="s">
        <v>108</v>
      </c>
      <c r="C15" s="113">
        <v>9.468935152470511</v>
      </c>
      <c r="D15" s="114">
        <v>3484</v>
      </c>
      <c r="E15" s="114">
        <v>3531</v>
      </c>
      <c r="F15" s="114">
        <v>3590</v>
      </c>
      <c r="G15" s="114">
        <v>3151</v>
      </c>
      <c r="H15" s="114">
        <v>3244</v>
      </c>
      <c r="I15" s="115">
        <v>240</v>
      </c>
      <c r="J15" s="116">
        <v>7.3982737361282371</v>
      </c>
    </row>
    <row r="16" spans="1:15" s="110" customFormat="1" ht="13.5" customHeight="1" x14ac:dyDescent="0.2">
      <c r="A16" s="118"/>
      <c r="B16" s="121" t="s">
        <v>109</v>
      </c>
      <c r="C16" s="113">
        <v>65.325868348100229</v>
      </c>
      <c r="D16" s="114">
        <v>24036</v>
      </c>
      <c r="E16" s="114">
        <v>24059</v>
      </c>
      <c r="F16" s="114">
        <v>24313</v>
      </c>
      <c r="G16" s="114">
        <v>24343</v>
      </c>
      <c r="H16" s="114">
        <v>24308</v>
      </c>
      <c r="I16" s="115">
        <v>-272</v>
      </c>
      <c r="J16" s="116">
        <v>-1.1189731775547145</v>
      </c>
    </row>
    <row r="17" spans="1:10" s="110" customFormat="1" ht="13.5" customHeight="1" x14ac:dyDescent="0.2">
      <c r="A17" s="118"/>
      <c r="B17" s="121" t="s">
        <v>110</v>
      </c>
      <c r="C17" s="113">
        <v>24.278414958960699</v>
      </c>
      <c r="D17" s="114">
        <v>8933</v>
      </c>
      <c r="E17" s="114">
        <v>8990</v>
      </c>
      <c r="F17" s="114">
        <v>8936</v>
      </c>
      <c r="G17" s="114">
        <v>8919</v>
      </c>
      <c r="H17" s="114">
        <v>8793</v>
      </c>
      <c r="I17" s="115">
        <v>140</v>
      </c>
      <c r="J17" s="116">
        <v>1.5921755942226772</v>
      </c>
    </row>
    <row r="18" spans="1:10" s="110" customFormat="1" ht="13.5" customHeight="1" x14ac:dyDescent="0.2">
      <c r="A18" s="120"/>
      <c r="B18" s="121" t="s">
        <v>111</v>
      </c>
      <c r="C18" s="113">
        <v>0.92678154046855465</v>
      </c>
      <c r="D18" s="114">
        <v>341</v>
      </c>
      <c r="E18" s="114">
        <v>334</v>
      </c>
      <c r="F18" s="114">
        <v>313</v>
      </c>
      <c r="G18" s="114">
        <v>308</v>
      </c>
      <c r="H18" s="114">
        <v>302</v>
      </c>
      <c r="I18" s="115">
        <v>39</v>
      </c>
      <c r="J18" s="116">
        <v>12.913907284768213</v>
      </c>
    </row>
    <row r="19" spans="1:10" s="110" customFormat="1" ht="13.5" customHeight="1" x14ac:dyDescent="0.2">
      <c r="A19" s="120"/>
      <c r="B19" s="121" t="s">
        <v>112</v>
      </c>
      <c r="C19" s="113">
        <v>0.32614013154318638</v>
      </c>
      <c r="D19" s="114">
        <v>120</v>
      </c>
      <c r="E19" s="114">
        <v>105</v>
      </c>
      <c r="F19" s="114">
        <v>101</v>
      </c>
      <c r="G19" s="114">
        <v>88</v>
      </c>
      <c r="H19" s="114">
        <v>97</v>
      </c>
      <c r="I19" s="115">
        <v>23</v>
      </c>
      <c r="J19" s="116">
        <v>23.711340206185568</v>
      </c>
    </row>
    <row r="20" spans="1:10" s="110" customFormat="1" ht="13.5" customHeight="1" x14ac:dyDescent="0.2">
      <c r="A20" s="118" t="s">
        <v>113</v>
      </c>
      <c r="B20" s="122" t="s">
        <v>114</v>
      </c>
      <c r="C20" s="113">
        <v>68.364407240310925</v>
      </c>
      <c r="D20" s="114">
        <v>25154</v>
      </c>
      <c r="E20" s="114">
        <v>25249</v>
      </c>
      <c r="F20" s="114">
        <v>25484</v>
      </c>
      <c r="G20" s="114">
        <v>25224</v>
      </c>
      <c r="H20" s="114">
        <v>25241</v>
      </c>
      <c r="I20" s="115">
        <v>-87</v>
      </c>
      <c r="J20" s="116">
        <v>-0.34467731072461472</v>
      </c>
    </row>
    <row r="21" spans="1:10" s="110" customFormat="1" ht="13.5" customHeight="1" x14ac:dyDescent="0.2">
      <c r="A21" s="120"/>
      <c r="B21" s="122" t="s">
        <v>115</v>
      </c>
      <c r="C21" s="113">
        <v>31.635592759689079</v>
      </c>
      <c r="D21" s="114">
        <v>11640</v>
      </c>
      <c r="E21" s="114">
        <v>11665</v>
      </c>
      <c r="F21" s="114">
        <v>11668</v>
      </c>
      <c r="G21" s="114">
        <v>11497</v>
      </c>
      <c r="H21" s="114">
        <v>11406</v>
      </c>
      <c r="I21" s="115">
        <v>234</v>
      </c>
      <c r="J21" s="116">
        <v>2.0515518148342977</v>
      </c>
    </row>
    <row r="22" spans="1:10" s="110" customFormat="1" ht="13.5" customHeight="1" x14ac:dyDescent="0.2">
      <c r="A22" s="118" t="s">
        <v>113</v>
      </c>
      <c r="B22" s="122" t="s">
        <v>116</v>
      </c>
      <c r="C22" s="113">
        <v>94.7083763657118</v>
      </c>
      <c r="D22" s="114">
        <v>34847</v>
      </c>
      <c r="E22" s="114">
        <v>35021</v>
      </c>
      <c r="F22" s="114">
        <v>35248</v>
      </c>
      <c r="G22" s="114">
        <v>34975</v>
      </c>
      <c r="H22" s="114">
        <v>34934</v>
      </c>
      <c r="I22" s="115">
        <v>-87</v>
      </c>
      <c r="J22" s="116">
        <v>-0.24904104883494591</v>
      </c>
    </row>
    <row r="23" spans="1:10" s="110" customFormat="1" ht="13.5" customHeight="1" x14ac:dyDescent="0.2">
      <c r="A23" s="123"/>
      <c r="B23" s="124" t="s">
        <v>117</v>
      </c>
      <c r="C23" s="125">
        <v>5.261727455563407</v>
      </c>
      <c r="D23" s="114">
        <v>1936</v>
      </c>
      <c r="E23" s="114">
        <v>1879</v>
      </c>
      <c r="F23" s="114">
        <v>1891</v>
      </c>
      <c r="G23" s="114">
        <v>1736</v>
      </c>
      <c r="H23" s="114">
        <v>1705</v>
      </c>
      <c r="I23" s="115">
        <v>231</v>
      </c>
      <c r="J23" s="116">
        <v>13.548387096774194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4252</v>
      </c>
      <c r="E26" s="114">
        <v>4468</v>
      </c>
      <c r="F26" s="114">
        <v>4443</v>
      </c>
      <c r="G26" s="114">
        <v>4466</v>
      </c>
      <c r="H26" s="140">
        <v>4458</v>
      </c>
      <c r="I26" s="115">
        <v>-206</v>
      </c>
      <c r="J26" s="116">
        <v>-4.62090623598026</v>
      </c>
    </row>
    <row r="27" spans="1:10" s="110" customFormat="1" ht="13.5" customHeight="1" x14ac:dyDescent="0.2">
      <c r="A27" s="118" t="s">
        <v>105</v>
      </c>
      <c r="B27" s="119" t="s">
        <v>106</v>
      </c>
      <c r="C27" s="113">
        <v>42.615239887111947</v>
      </c>
      <c r="D27" s="115">
        <v>1812</v>
      </c>
      <c r="E27" s="114">
        <v>1868</v>
      </c>
      <c r="F27" s="114">
        <v>1836</v>
      </c>
      <c r="G27" s="114">
        <v>1865</v>
      </c>
      <c r="H27" s="140">
        <v>1905</v>
      </c>
      <c r="I27" s="115">
        <v>-93</v>
      </c>
      <c r="J27" s="116">
        <v>-4.8818897637795278</v>
      </c>
    </row>
    <row r="28" spans="1:10" s="110" customFormat="1" ht="13.5" customHeight="1" x14ac:dyDescent="0.2">
      <c r="A28" s="120"/>
      <c r="B28" s="119" t="s">
        <v>107</v>
      </c>
      <c r="C28" s="113">
        <v>57.384760112888053</v>
      </c>
      <c r="D28" s="115">
        <v>2440</v>
      </c>
      <c r="E28" s="114">
        <v>2600</v>
      </c>
      <c r="F28" s="114">
        <v>2607</v>
      </c>
      <c r="G28" s="114">
        <v>2601</v>
      </c>
      <c r="H28" s="140">
        <v>2553</v>
      </c>
      <c r="I28" s="115">
        <v>-113</v>
      </c>
      <c r="J28" s="116">
        <v>-4.4261652957305131</v>
      </c>
    </row>
    <row r="29" spans="1:10" s="110" customFormat="1" ht="13.5" customHeight="1" x14ac:dyDescent="0.2">
      <c r="A29" s="118" t="s">
        <v>105</v>
      </c>
      <c r="B29" s="121" t="s">
        <v>108</v>
      </c>
      <c r="C29" s="113">
        <v>14.275634995296331</v>
      </c>
      <c r="D29" s="115">
        <v>607</v>
      </c>
      <c r="E29" s="114">
        <v>631</v>
      </c>
      <c r="F29" s="114">
        <v>615</v>
      </c>
      <c r="G29" s="114">
        <v>601</v>
      </c>
      <c r="H29" s="140">
        <v>602</v>
      </c>
      <c r="I29" s="115">
        <v>5</v>
      </c>
      <c r="J29" s="116">
        <v>0.83056478405315615</v>
      </c>
    </row>
    <row r="30" spans="1:10" s="110" customFormat="1" ht="13.5" customHeight="1" x14ac:dyDescent="0.2">
      <c r="A30" s="118"/>
      <c r="B30" s="121" t="s">
        <v>109</v>
      </c>
      <c r="C30" s="113">
        <v>38.311382878645347</v>
      </c>
      <c r="D30" s="115">
        <v>1629</v>
      </c>
      <c r="E30" s="114">
        <v>1762</v>
      </c>
      <c r="F30" s="114">
        <v>1766</v>
      </c>
      <c r="G30" s="114">
        <v>1798</v>
      </c>
      <c r="H30" s="140">
        <v>1833</v>
      </c>
      <c r="I30" s="115">
        <v>-204</v>
      </c>
      <c r="J30" s="116">
        <v>-11.129296235679215</v>
      </c>
    </row>
    <row r="31" spans="1:10" s="110" customFormat="1" ht="13.5" customHeight="1" x14ac:dyDescent="0.2">
      <c r="A31" s="118"/>
      <c r="B31" s="121" t="s">
        <v>110</v>
      </c>
      <c r="C31" s="113">
        <v>21.683913452492945</v>
      </c>
      <c r="D31" s="115">
        <v>922</v>
      </c>
      <c r="E31" s="114">
        <v>948</v>
      </c>
      <c r="F31" s="114">
        <v>965</v>
      </c>
      <c r="G31" s="114">
        <v>973</v>
      </c>
      <c r="H31" s="140">
        <v>972</v>
      </c>
      <c r="I31" s="115">
        <v>-50</v>
      </c>
      <c r="J31" s="116">
        <v>-5.1440329218106999</v>
      </c>
    </row>
    <row r="32" spans="1:10" s="110" customFormat="1" ht="13.5" customHeight="1" x14ac:dyDescent="0.2">
      <c r="A32" s="120"/>
      <c r="B32" s="121" t="s">
        <v>111</v>
      </c>
      <c r="C32" s="113">
        <v>25.729068673565379</v>
      </c>
      <c r="D32" s="115">
        <v>1094</v>
      </c>
      <c r="E32" s="114">
        <v>1127</v>
      </c>
      <c r="F32" s="114">
        <v>1097</v>
      </c>
      <c r="G32" s="114">
        <v>1094</v>
      </c>
      <c r="H32" s="140">
        <v>1051</v>
      </c>
      <c r="I32" s="115">
        <v>43</v>
      </c>
      <c r="J32" s="116">
        <v>4.0913415794481445</v>
      </c>
    </row>
    <row r="33" spans="1:10" s="110" customFormat="1" ht="13.5" customHeight="1" x14ac:dyDescent="0.2">
      <c r="A33" s="120"/>
      <c r="B33" s="121" t="s">
        <v>112</v>
      </c>
      <c r="C33" s="113">
        <v>3.2455315145813737</v>
      </c>
      <c r="D33" s="115">
        <v>138</v>
      </c>
      <c r="E33" s="114">
        <v>145</v>
      </c>
      <c r="F33" s="114">
        <v>138</v>
      </c>
      <c r="G33" s="114">
        <v>126</v>
      </c>
      <c r="H33" s="140">
        <v>115</v>
      </c>
      <c r="I33" s="115">
        <v>23</v>
      </c>
      <c r="J33" s="116">
        <v>20</v>
      </c>
    </row>
    <row r="34" spans="1:10" s="110" customFormat="1" ht="13.5" customHeight="1" x14ac:dyDescent="0.2">
      <c r="A34" s="118" t="s">
        <v>113</v>
      </c>
      <c r="B34" s="122" t="s">
        <v>116</v>
      </c>
      <c r="C34" s="113">
        <v>95.696142991533392</v>
      </c>
      <c r="D34" s="115">
        <v>4069</v>
      </c>
      <c r="E34" s="114">
        <v>4256</v>
      </c>
      <c r="F34" s="114">
        <v>4247</v>
      </c>
      <c r="G34" s="114">
        <v>4272</v>
      </c>
      <c r="H34" s="140">
        <v>4250</v>
      </c>
      <c r="I34" s="115">
        <v>-181</v>
      </c>
      <c r="J34" s="116">
        <v>-4.2588235294117647</v>
      </c>
    </row>
    <row r="35" spans="1:10" s="110" customFormat="1" ht="13.5" customHeight="1" x14ac:dyDescent="0.2">
      <c r="A35" s="118"/>
      <c r="B35" s="119" t="s">
        <v>117</v>
      </c>
      <c r="C35" s="113">
        <v>4.2568203198494823</v>
      </c>
      <c r="D35" s="115">
        <v>181</v>
      </c>
      <c r="E35" s="114">
        <v>209</v>
      </c>
      <c r="F35" s="114">
        <v>193</v>
      </c>
      <c r="G35" s="114">
        <v>191</v>
      </c>
      <c r="H35" s="140">
        <v>202</v>
      </c>
      <c r="I35" s="115">
        <v>-21</v>
      </c>
      <c r="J35" s="116">
        <v>-10.396039603960396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2836</v>
      </c>
      <c r="E37" s="114">
        <v>2973</v>
      </c>
      <c r="F37" s="114">
        <v>2950</v>
      </c>
      <c r="G37" s="114">
        <v>3010</v>
      </c>
      <c r="H37" s="140">
        <v>3001</v>
      </c>
      <c r="I37" s="115">
        <v>-165</v>
      </c>
      <c r="J37" s="116">
        <v>-5.4981672775741419</v>
      </c>
    </row>
    <row r="38" spans="1:10" s="110" customFormat="1" ht="13.5" customHeight="1" x14ac:dyDescent="0.2">
      <c r="A38" s="118" t="s">
        <v>105</v>
      </c>
      <c r="B38" s="119" t="s">
        <v>106</v>
      </c>
      <c r="C38" s="113">
        <v>45.557122708039493</v>
      </c>
      <c r="D38" s="115">
        <v>1292</v>
      </c>
      <c r="E38" s="114">
        <v>1320</v>
      </c>
      <c r="F38" s="114">
        <v>1281</v>
      </c>
      <c r="G38" s="114">
        <v>1311</v>
      </c>
      <c r="H38" s="140">
        <v>1359</v>
      </c>
      <c r="I38" s="115">
        <v>-67</v>
      </c>
      <c r="J38" s="116">
        <v>-4.9300956585724798</v>
      </c>
    </row>
    <row r="39" spans="1:10" s="110" customFormat="1" ht="13.5" customHeight="1" x14ac:dyDescent="0.2">
      <c r="A39" s="120"/>
      <c r="B39" s="119" t="s">
        <v>107</v>
      </c>
      <c r="C39" s="113">
        <v>54.442877291960507</v>
      </c>
      <c r="D39" s="115">
        <v>1544</v>
      </c>
      <c r="E39" s="114">
        <v>1653</v>
      </c>
      <c r="F39" s="114">
        <v>1669</v>
      </c>
      <c r="G39" s="114">
        <v>1699</v>
      </c>
      <c r="H39" s="140">
        <v>1642</v>
      </c>
      <c r="I39" s="115">
        <v>-98</v>
      </c>
      <c r="J39" s="116">
        <v>-5.9683313032886725</v>
      </c>
    </row>
    <row r="40" spans="1:10" s="110" customFormat="1" ht="13.5" customHeight="1" x14ac:dyDescent="0.2">
      <c r="A40" s="118" t="s">
        <v>105</v>
      </c>
      <c r="B40" s="121" t="s">
        <v>108</v>
      </c>
      <c r="C40" s="113">
        <v>16.290550070521864</v>
      </c>
      <c r="D40" s="115">
        <v>462</v>
      </c>
      <c r="E40" s="114">
        <v>474</v>
      </c>
      <c r="F40" s="114">
        <v>467</v>
      </c>
      <c r="G40" s="114">
        <v>479</v>
      </c>
      <c r="H40" s="140">
        <v>477</v>
      </c>
      <c r="I40" s="115">
        <v>-15</v>
      </c>
      <c r="J40" s="116">
        <v>-3.1446540880503147</v>
      </c>
    </row>
    <row r="41" spans="1:10" s="110" customFormat="1" ht="13.5" customHeight="1" x14ac:dyDescent="0.2">
      <c r="A41" s="118"/>
      <c r="B41" s="121" t="s">
        <v>109</v>
      </c>
      <c r="C41" s="113">
        <v>22.743300423131171</v>
      </c>
      <c r="D41" s="115">
        <v>645</v>
      </c>
      <c r="E41" s="114">
        <v>711</v>
      </c>
      <c r="F41" s="114">
        <v>724</v>
      </c>
      <c r="G41" s="114">
        <v>744</v>
      </c>
      <c r="H41" s="140">
        <v>766</v>
      </c>
      <c r="I41" s="115">
        <v>-121</v>
      </c>
      <c r="J41" s="116">
        <v>-15.796344647519582</v>
      </c>
    </row>
    <row r="42" spans="1:10" s="110" customFormat="1" ht="13.5" customHeight="1" x14ac:dyDescent="0.2">
      <c r="A42" s="118"/>
      <c r="B42" s="121" t="s">
        <v>110</v>
      </c>
      <c r="C42" s="113">
        <v>23.307475317348377</v>
      </c>
      <c r="D42" s="115">
        <v>661</v>
      </c>
      <c r="E42" s="114">
        <v>686</v>
      </c>
      <c r="F42" s="114">
        <v>683</v>
      </c>
      <c r="G42" s="114">
        <v>712</v>
      </c>
      <c r="H42" s="140">
        <v>725</v>
      </c>
      <c r="I42" s="115">
        <v>-64</v>
      </c>
      <c r="J42" s="116">
        <v>-8.8275862068965516</v>
      </c>
    </row>
    <row r="43" spans="1:10" s="110" customFormat="1" ht="13.5" customHeight="1" x14ac:dyDescent="0.2">
      <c r="A43" s="120"/>
      <c r="B43" s="121" t="s">
        <v>111</v>
      </c>
      <c r="C43" s="113">
        <v>37.658674188998589</v>
      </c>
      <c r="D43" s="115">
        <v>1068</v>
      </c>
      <c r="E43" s="114">
        <v>1102</v>
      </c>
      <c r="F43" s="114">
        <v>1076</v>
      </c>
      <c r="G43" s="114">
        <v>1075</v>
      </c>
      <c r="H43" s="140">
        <v>1033</v>
      </c>
      <c r="I43" s="115">
        <v>35</v>
      </c>
      <c r="J43" s="116">
        <v>3.3881897386253632</v>
      </c>
    </row>
    <row r="44" spans="1:10" s="110" customFormat="1" ht="13.5" customHeight="1" x14ac:dyDescent="0.2">
      <c r="A44" s="120"/>
      <c r="B44" s="121" t="s">
        <v>112</v>
      </c>
      <c r="C44" s="113">
        <v>4.6544428772919604</v>
      </c>
      <c r="D44" s="115">
        <v>132</v>
      </c>
      <c r="E44" s="114">
        <v>139</v>
      </c>
      <c r="F44" s="114" t="s">
        <v>513</v>
      </c>
      <c r="G44" s="114" t="s">
        <v>513</v>
      </c>
      <c r="H44" s="140" t="s">
        <v>513</v>
      </c>
      <c r="I44" s="115" t="s">
        <v>513</v>
      </c>
      <c r="J44" s="116" t="s">
        <v>513</v>
      </c>
    </row>
    <row r="45" spans="1:10" s="110" customFormat="1" ht="13.5" customHeight="1" x14ac:dyDescent="0.2">
      <c r="A45" s="118" t="s">
        <v>113</v>
      </c>
      <c r="B45" s="122" t="s">
        <v>116</v>
      </c>
      <c r="C45" s="113">
        <v>95.521861777150917</v>
      </c>
      <c r="D45" s="115">
        <v>2709</v>
      </c>
      <c r="E45" s="114">
        <v>2825</v>
      </c>
      <c r="F45" s="114">
        <v>2816</v>
      </c>
      <c r="G45" s="114">
        <v>2875</v>
      </c>
      <c r="H45" s="140">
        <v>2848</v>
      </c>
      <c r="I45" s="115">
        <v>-139</v>
      </c>
      <c r="J45" s="116">
        <v>-4.8806179775280896</v>
      </c>
    </row>
    <row r="46" spans="1:10" s="110" customFormat="1" ht="13.5" customHeight="1" x14ac:dyDescent="0.2">
      <c r="A46" s="118"/>
      <c r="B46" s="119" t="s">
        <v>117</v>
      </c>
      <c r="C46" s="113">
        <v>4.4076163610719323</v>
      </c>
      <c r="D46" s="115">
        <v>125</v>
      </c>
      <c r="E46" s="114">
        <v>145</v>
      </c>
      <c r="F46" s="114">
        <v>131</v>
      </c>
      <c r="G46" s="114">
        <v>132</v>
      </c>
      <c r="H46" s="140">
        <v>147</v>
      </c>
      <c r="I46" s="115">
        <v>-22</v>
      </c>
      <c r="J46" s="116">
        <v>-14.965986394557824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1416</v>
      </c>
      <c r="E48" s="114">
        <v>1495</v>
      </c>
      <c r="F48" s="114">
        <v>1493</v>
      </c>
      <c r="G48" s="114">
        <v>1456</v>
      </c>
      <c r="H48" s="140">
        <v>1457</v>
      </c>
      <c r="I48" s="115">
        <v>-41</v>
      </c>
      <c r="J48" s="116">
        <v>-2.8140013726835966</v>
      </c>
    </row>
    <row r="49" spans="1:12" s="110" customFormat="1" ht="13.5" customHeight="1" x14ac:dyDescent="0.2">
      <c r="A49" s="118" t="s">
        <v>105</v>
      </c>
      <c r="B49" s="119" t="s">
        <v>106</v>
      </c>
      <c r="C49" s="113">
        <v>36.72316384180791</v>
      </c>
      <c r="D49" s="115">
        <v>520</v>
      </c>
      <c r="E49" s="114">
        <v>548</v>
      </c>
      <c r="F49" s="114">
        <v>555</v>
      </c>
      <c r="G49" s="114">
        <v>554</v>
      </c>
      <c r="H49" s="140">
        <v>546</v>
      </c>
      <c r="I49" s="115">
        <v>-26</v>
      </c>
      <c r="J49" s="116">
        <v>-4.7619047619047619</v>
      </c>
    </row>
    <row r="50" spans="1:12" s="110" customFormat="1" ht="13.5" customHeight="1" x14ac:dyDescent="0.2">
      <c r="A50" s="120"/>
      <c r="B50" s="119" t="s">
        <v>107</v>
      </c>
      <c r="C50" s="113">
        <v>63.27683615819209</v>
      </c>
      <c r="D50" s="115">
        <v>896</v>
      </c>
      <c r="E50" s="114">
        <v>947</v>
      </c>
      <c r="F50" s="114">
        <v>938</v>
      </c>
      <c r="G50" s="114">
        <v>902</v>
      </c>
      <c r="H50" s="140">
        <v>911</v>
      </c>
      <c r="I50" s="115">
        <v>-15</v>
      </c>
      <c r="J50" s="116">
        <v>-1.646542261251372</v>
      </c>
    </row>
    <row r="51" spans="1:12" s="110" customFormat="1" ht="13.5" customHeight="1" x14ac:dyDescent="0.2">
      <c r="A51" s="118" t="s">
        <v>105</v>
      </c>
      <c r="B51" s="121" t="s">
        <v>108</v>
      </c>
      <c r="C51" s="113">
        <v>10.240112994350282</v>
      </c>
      <c r="D51" s="115">
        <v>145</v>
      </c>
      <c r="E51" s="114">
        <v>157</v>
      </c>
      <c r="F51" s="114">
        <v>148</v>
      </c>
      <c r="G51" s="114">
        <v>122</v>
      </c>
      <c r="H51" s="140">
        <v>125</v>
      </c>
      <c r="I51" s="115">
        <v>20</v>
      </c>
      <c r="J51" s="116">
        <v>16</v>
      </c>
    </row>
    <row r="52" spans="1:12" s="110" customFormat="1" ht="13.5" customHeight="1" x14ac:dyDescent="0.2">
      <c r="A52" s="118"/>
      <c r="B52" s="121" t="s">
        <v>109</v>
      </c>
      <c r="C52" s="113">
        <v>69.491525423728817</v>
      </c>
      <c r="D52" s="115">
        <v>984</v>
      </c>
      <c r="E52" s="114">
        <v>1051</v>
      </c>
      <c r="F52" s="114">
        <v>1042</v>
      </c>
      <c r="G52" s="114">
        <v>1054</v>
      </c>
      <c r="H52" s="140">
        <v>1067</v>
      </c>
      <c r="I52" s="115">
        <v>-83</v>
      </c>
      <c r="J52" s="116">
        <v>-7.7788191190253047</v>
      </c>
    </row>
    <row r="53" spans="1:12" s="110" customFormat="1" ht="13.5" customHeight="1" x14ac:dyDescent="0.2">
      <c r="A53" s="118"/>
      <c r="B53" s="121" t="s">
        <v>110</v>
      </c>
      <c r="C53" s="113">
        <v>18.432203389830509</v>
      </c>
      <c r="D53" s="115">
        <v>261</v>
      </c>
      <c r="E53" s="114">
        <v>262</v>
      </c>
      <c r="F53" s="114">
        <v>282</v>
      </c>
      <c r="G53" s="114">
        <v>261</v>
      </c>
      <c r="H53" s="140">
        <v>247</v>
      </c>
      <c r="I53" s="115">
        <v>14</v>
      </c>
      <c r="J53" s="116">
        <v>5.668016194331984</v>
      </c>
    </row>
    <row r="54" spans="1:12" s="110" customFormat="1" ht="13.5" customHeight="1" x14ac:dyDescent="0.2">
      <c r="A54" s="120"/>
      <c r="B54" s="121" t="s">
        <v>111</v>
      </c>
      <c r="C54" s="113">
        <v>1.8361581920903955</v>
      </c>
      <c r="D54" s="115">
        <v>26</v>
      </c>
      <c r="E54" s="114">
        <v>25</v>
      </c>
      <c r="F54" s="114">
        <v>21</v>
      </c>
      <c r="G54" s="114">
        <v>19</v>
      </c>
      <c r="H54" s="140">
        <v>18</v>
      </c>
      <c r="I54" s="115">
        <v>8</v>
      </c>
      <c r="J54" s="116">
        <v>44.444444444444443</v>
      </c>
    </row>
    <row r="55" spans="1:12" s="110" customFormat="1" ht="13.5" customHeight="1" x14ac:dyDescent="0.2">
      <c r="A55" s="120"/>
      <c r="B55" s="121" t="s">
        <v>112</v>
      </c>
      <c r="C55" s="113">
        <v>0.42372881355932202</v>
      </c>
      <c r="D55" s="115">
        <v>6</v>
      </c>
      <c r="E55" s="114">
        <v>6</v>
      </c>
      <c r="F55" s="114" t="s">
        <v>513</v>
      </c>
      <c r="G55" s="114" t="s">
        <v>513</v>
      </c>
      <c r="H55" s="140" t="s">
        <v>513</v>
      </c>
      <c r="I55" s="115" t="s">
        <v>513</v>
      </c>
      <c r="J55" s="116" t="s">
        <v>513</v>
      </c>
    </row>
    <row r="56" spans="1:12" s="110" customFormat="1" ht="13.5" customHeight="1" x14ac:dyDescent="0.2">
      <c r="A56" s="118" t="s">
        <v>113</v>
      </c>
      <c r="B56" s="122" t="s">
        <v>116</v>
      </c>
      <c r="C56" s="113">
        <v>96.045197740112997</v>
      </c>
      <c r="D56" s="115">
        <v>1360</v>
      </c>
      <c r="E56" s="114">
        <v>1431</v>
      </c>
      <c r="F56" s="114">
        <v>1431</v>
      </c>
      <c r="G56" s="114">
        <v>1397</v>
      </c>
      <c r="H56" s="140">
        <v>1402</v>
      </c>
      <c r="I56" s="115">
        <v>-42</v>
      </c>
      <c r="J56" s="116">
        <v>-2.9957203994293864</v>
      </c>
    </row>
    <row r="57" spans="1:12" s="110" customFormat="1" ht="13.5" customHeight="1" x14ac:dyDescent="0.2">
      <c r="A57" s="142"/>
      <c r="B57" s="124" t="s">
        <v>117</v>
      </c>
      <c r="C57" s="125">
        <v>3.9548022598870056</v>
      </c>
      <c r="D57" s="143">
        <v>56</v>
      </c>
      <c r="E57" s="144">
        <v>64</v>
      </c>
      <c r="F57" s="144">
        <v>62</v>
      </c>
      <c r="G57" s="144">
        <v>59</v>
      </c>
      <c r="H57" s="145">
        <v>55</v>
      </c>
      <c r="I57" s="143">
        <v>1</v>
      </c>
      <c r="J57" s="146">
        <v>1.8181818181818181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36794</v>
      </c>
      <c r="E12" s="236">
        <v>36914</v>
      </c>
      <c r="F12" s="114">
        <v>37152</v>
      </c>
      <c r="G12" s="114">
        <v>36721</v>
      </c>
      <c r="H12" s="140">
        <v>36647</v>
      </c>
      <c r="I12" s="115">
        <v>147</v>
      </c>
      <c r="J12" s="116">
        <v>0.40112423936475017</v>
      </c>
    </row>
    <row r="13" spans="1:15" s="110" customFormat="1" ht="12" customHeight="1" x14ac:dyDescent="0.2">
      <c r="A13" s="118" t="s">
        <v>105</v>
      </c>
      <c r="B13" s="119" t="s">
        <v>106</v>
      </c>
      <c r="C13" s="113">
        <v>45.219329238462791</v>
      </c>
      <c r="D13" s="115">
        <v>16638</v>
      </c>
      <c r="E13" s="114">
        <v>16649</v>
      </c>
      <c r="F13" s="114">
        <v>16788</v>
      </c>
      <c r="G13" s="114">
        <v>16557</v>
      </c>
      <c r="H13" s="140">
        <v>16405</v>
      </c>
      <c r="I13" s="115">
        <v>233</v>
      </c>
      <c r="J13" s="116">
        <v>1.4202986894239562</v>
      </c>
    </row>
    <row r="14" spans="1:15" s="110" customFormat="1" ht="12" customHeight="1" x14ac:dyDescent="0.2">
      <c r="A14" s="118"/>
      <c r="B14" s="119" t="s">
        <v>107</v>
      </c>
      <c r="C14" s="113">
        <v>54.780670761537209</v>
      </c>
      <c r="D14" s="115">
        <v>20156</v>
      </c>
      <c r="E14" s="114">
        <v>20265</v>
      </c>
      <c r="F14" s="114">
        <v>20364</v>
      </c>
      <c r="G14" s="114">
        <v>20164</v>
      </c>
      <c r="H14" s="140">
        <v>20242</v>
      </c>
      <c r="I14" s="115">
        <v>-86</v>
      </c>
      <c r="J14" s="116">
        <v>-0.42485920363600432</v>
      </c>
    </row>
    <row r="15" spans="1:15" s="110" customFormat="1" ht="12" customHeight="1" x14ac:dyDescent="0.2">
      <c r="A15" s="118" t="s">
        <v>105</v>
      </c>
      <c r="B15" s="121" t="s">
        <v>108</v>
      </c>
      <c r="C15" s="113">
        <v>9.468935152470511</v>
      </c>
      <c r="D15" s="115">
        <v>3484</v>
      </c>
      <c r="E15" s="114">
        <v>3531</v>
      </c>
      <c r="F15" s="114">
        <v>3590</v>
      </c>
      <c r="G15" s="114">
        <v>3151</v>
      </c>
      <c r="H15" s="140">
        <v>3244</v>
      </c>
      <c r="I15" s="115">
        <v>240</v>
      </c>
      <c r="J15" s="116">
        <v>7.3982737361282371</v>
      </c>
    </row>
    <row r="16" spans="1:15" s="110" customFormat="1" ht="12" customHeight="1" x14ac:dyDescent="0.2">
      <c r="A16" s="118"/>
      <c r="B16" s="121" t="s">
        <v>109</v>
      </c>
      <c r="C16" s="113">
        <v>65.325868348100229</v>
      </c>
      <c r="D16" s="115">
        <v>24036</v>
      </c>
      <c r="E16" s="114">
        <v>24059</v>
      </c>
      <c r="F16" s="114">
        <v>24313</v>
      </c>
      <c r="G16" s="114">
        <v>24343</v>
      </c>
      <c r="H16" s="140">
        <v>24308</v>
      </c>
      <c r="I16" s="115">
        <v>-272</v>
      </c>
      <c r="J16" s="116">
        <v>-1.1189731775547145</v>
      </c>
    </row>
    <row r="17" spans="1:10" s="110" customFormat="1" ht="12" customHeight="1" x14ac:dyDescent="0.2">
      <c r="A17" s="118"/>
      <c r="B17" s="121" t="s">
        <v>110</v>
      </c>
      <c r="C17" s="113">
        <v>24.278414958960699</v>
      </c>
      <c r="D17" s="115">
        <v>8933</v>
      </c>
      <c r="E17" s="114">
        <v>8990</v>
      </c>
      <c r="F17" s="114">
        <v>8936</v>
      </c>
      <c r="G17" s="114">
        <v>8919</v>
      </c>
      <c r="H17" s="140">
        <v>8793</v>
      </c>
      <c r="I17" s="115">
        <v>140</v>
      </c>
      <c r="J17" s="116">
        <v>1.5921755942226772</v>
      </c>
    </row>
    <row r="18" spans="1:10" s="110" customFormat="1" ht="12" customHeight="1" x14ac:dyDescent="0.2">
      <c r="A18" s="120"/>
      <c r="B18" s="121" t="s">
        <v>111</v>
      </c>
      <c r="C18" s="113">
        <v>0.92678154046855465</v>
      </c>
      <c r="D18" s="115">
        <v>341</v>
      </c>
      <c r="E18" s="114">
        <v>334</v>
      </c>
      <c r="F18" s="114">
        <v>313</v>
      </c>
      <c r="G18" s="114">
        <v>308</v>
      </c>
      <c r="H18" s="140">
        <v>302</v>
      </c>
      <c r="I18" s="115">
        <v>39</v>
      </c>
      <c r="J18" s="116">
        <v>12.913907284768213</v>
      </c>
    </row>
    <row r="19" spans="1:10" s="110" customFormat="1" ht="12" customHeight="1" x14ac:dyDescent="0.2">
      <c r="A19" s="120"/>
      <c r="B19" s="121" t="s">
        <v>112</v>
      </c>
      <c r="C19" s="113">
        <v>0.32614013154318638</v>
      </c>
      <c r="D19" s="115">
        <v>120</v>
      </c>
      <c r="E19" s="114">
        <v>105</v>
      </c>
      <c r="F19" s="114">
        <v>101</v>
      </c>
      <c r="G19" s="114">
        <v>88</v>
      </c>
      <c r="H19" s="140">
        <v>97</v>
      </c>
      <c r="I19" s="115">
        <v>23</v>
      </c>
      <c r="J19" s="116">
        <v>23.711340206185568</v>
      </c>
    </row>
    <row r="20" spans="1:10" s="110" customFormat="1" ht="12" customHeight="1" x14ac:dyDescent="0.2">
      <c r="A20" s="118" t="s">
        <v>113</v>
      </c>
      <c r="B20" s="119" t="s">
        <v>181</v>
      </c>
      <c r="C20" s="113">
        <v>68.364407240310925</v>
      </c>
      <c r="D20" s="115">
        <v>25154</v>
      </c>
      <c r="E20" s="114">
        <v>25249</v>
      </c>
      <c r="F20" s="114">
        <v>25484</v>
      </c>
      <c r="G20" s="114">
        <v>25224</v>
      </c>
      <c r="H20" s="140">
        <v>25241</v>
      </c>
      <c r="I20" s="115">
        <v>-87</v>
      </c>
      <c r="J20" s="116">
        <v>-0.34467731072461472</v>
      </c>
    </row>
    <row r="21" spans="1:10" s="110" customFormat="1" ht="12" customHeight="1" x14ac:dyDescent="0.2">
      <c r="A21" s="118"/>
      <c r="B21" s="119" t="s">
        <v>182</v>
      </c>
      <c r="C21" s="113">
        <v>31.635592759689079</v>
      </c>
      <c r="D21" s="115">
        <v>11640</v>
      </c>
      <c r="E21" s="114">
        <v>11665</v>
      </c>
      <c r="F21" s="114">
        <v>11668</v>
      </c>
      <c r="G21" s="114">
        <v>11497</v>
      </c>
      <c r="H21" s="140">
        <v>11406</v>
      </c>
      <c r="I21" s="115">
        <v>234</v>
      </c>
      <c r="J21" s="116">
        <v>2.0515518148342977</v>
      </c>
    </row>
    <row r="22" spans="1:10" s="110" customFormat="1" ht="12" customHeight="1" x14ac:dyDescent="0.2">
      <c r="A22" s="118" t="s">
        <v>113</v>
      </c>
      <c r="B22" s="119" t="s">
        <v>116</v>
      </c>
      <c r="C22" s="113">
        <v>94.7083763657118</v>
      </c>
      <c r="D22" s="115">
        <v>34847</v>
      </c>
      <c r="E22" s="114">
        <v>35021</v>
      </c>
      <c r="F22" s="114">
        <v>35248</v>
      </c>
      <c r="G22" s="114">
        <v>34975</v>
      </c>
      <c r="H22" s="140">
        <v>34934</v>
      </c>
      <c r="I22" s="115">
        <v>-87</v>
      </c>
      <c r="J22" s="116">
        <v>-0.24904104883494591</v>
      </c>
    </row>
    <row r="23" spans="1:10" s="110" customFormat="1" ht="12" customHeight="1" x14ac:dyDescent="0.2">
      <c r="A23" s="118"/>
      <c r="B23" s="119" t="s">
        <v>117</v>
      </c>
      <c r="C23" s="113">
        <v>5.261727455563407</v>
      </c>
      <c r="D23" s="115">
        <v>1936</v>
      </c>
      <c r="E23" s="114">
        <v>1879</v>
      </c>
      <c r="F23" s="114">
        <v>1891</v>
      </c>
      <c r="G23" s="114">
        <v>1736</v>
      </c>
      <c r="H23" s="140">
        <v>1705</v>
      </c>
      <c r="I23" s="115">
        <v>231</v>
      </c>
      <c r="J23" s="116">
        <v>13.548387096774194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799606</v>
      </c>
      <c r="E25" s="236">
        <v>804186</v>
      </c>
      <c r="F25" s="236">
        <v>813199</v>
      </c>
      <c r="G25" s="236">
        <v>804770</v>
      </c>
      <c r="H25" s="241">
        <v>803424</v>
      </c>
      <c r="I25" s="235">
        <v>-3818</v>
      </c>
      <c r="J25" s="116">
        <v>-0.4752160751981519</v>
      </c>
    </row>
    <row r="26" spans="1:10" s="110" customFormat="1" ht="12" customHeight="1" x14ac:dyDescent="0.2">
      <c r="A26" s="118" t="s">
        <v>105</v>
      </c>
      <c r="B26" s="119" t="s">
        <v>106</v>
      </c>
      <c r="C26" s="113">
        <v>51.70709074219053</v>
      </c>
      <c r="D26" s="115">
        <v>413453</v>
      </c>
      <c r="E26" s="114">
        <v>415120</v>
      </c>
      <c r="F26" s="114">
        <v>421909</v>
      </c>
      <c r="G26" s="114">
        <v>416836</v>
      </c>
      <c r="H26" s="140">
        <v>414841</v>
      </c>
      <c r="I26" s="115">
        <v>-1388</v>
      </c>
      <c r="J26" s="116">
        <v>-0.33458602211449689</v>
      </c>
    </row>
    <row r="27" spans="1:10" s="110" customFormat="1" ht="12" customHeight="1" x14ac:dyDescent="0.2">
      <c r="A27" s="118"/>
      <c r="B27" s="119" t="s">
        <v>107</v>
      </c>
      <c r="C27" s="113">
        <v>48.29290925780947</v>
      </c>
      <c r="D27" s="115">
        <v>386153</v>
      </c>
      <c r="E27" s="114">
        <v>389066</v>
      </c>
      <c r="F27" s="114">
        <v>391290</v>
      </c>
      <c r="G27" s="114">
        <v>387934</v>
      </c>
      <c r="H27" s="140">
        <v>388583</v>
      </c>
      <c r="I27" s="115">
        <v>-2430</v>
      </c>
      <c r="J27" s="116">
        <v>-0.62534902453272534</v>
      </c>
    </row>
    <row r="28" spans="1:10" s="110" customFormat="1" ht="12" customHeight="1" x14ac:dyDescent="0.2">
      <c r="A28" s="118" t="s">
        <v>105</v>
      </c>
      <c r="B28" s="121" t="s">
        <v>108</v>
      </c>
      <c r="C28" s="113">
        <v>8.3681212997401229</v>
      </c>
      <c r="D28" s="115">
        <v>66912</v>
      </c>
      <c r="E28" s="114">
        <v>68470</v>
      </c>
      <c r="F28" s="114">
        <v>70212</v>
      </c>
      <c r="G28" s="114">
        <v>62374</v>
      </c>
      <c r="H28" s="140">
        <v>63598</v>
      </c>
      <c r="I28" s="115">
        <v>3314</v>
      </c>
      <c r="J28" s="116">
        <v>5.2108556872857639</v>
      </c>
    </row>
    <row r="29" spans="1:10" s="110" customFormat="1" ht="12" customHeight="1" x14ac:dyDescent="0.2">
      <c r="A29" s="118"/>
      <c r="B29" s="121" t="s">
        <v>109</v>
      </c>
      <c r="C29" s="113">
        <v>66.830914225255938</v>
      </c>
      <c r="D29" s="115">
        <v>534384</v>
      </c>
      <c r="E29" s="114">
        <v>536850</v>
      </c>
      <c r="F29" s="114">
        <v>543971</v>
      </c>
      <c r="G29" s="114">
        <v>545125</v>
      </c>
      <c r="H29" s="140">
        <v>545530</v>
      </c>
      <c r="I29" s="115">
        <v>-11146</v>
      </c>
      <c r="J29" s="116">
        <v>-2.0431506974868476</v>
      </c>
    </row>
    <row r="30" spans="1:10" s="110" customFormat="1" ht="12" customHeight="1" x14ac:dyDescent="0.2">
      <c r="A30" s="118"/>
      <c r="B30" s="121" t="s">
        <v>110</v>
      </c>
      <c r="C30" s="113">
        <v>23.861501789631394</v>
      </c>
      <c r="D30" s="115">
        <v>190798</v>
      </c>
      <c r="E30" s="114">
        <v>191182</v>
      </c>
      <c r="F30" s="114">
        <v>191625</v>
      </c>
      <c r="G30" s="114">
        <v>190070</v>
      </c>
      <c r="H30" s="140">
        <v>187471</v>
      </c>
      <c r="I30" s="115">
        <v>3327</v>
      </c>
      <c r="J30" s="116">
        <v>1.7746744829867021</v>
      </c>
    </row>
    <row r="31" spans="1:10" s="110" customFormat="1" ht="12" customHeight="1" x14ac:dyDescent="0.2">
      <c r="A31" s="120"/>
      <c r="B31" s="121" t="s">
        <v>111</v>
      </c>
      <c r="C31" s="113">
        <v>0.93946268537254596</v>
      </c>
      <c r="D31" s="115">
        <v>7512</v>
      </c>
      <c r="E31" s="114">
        <v>7684</v>
      </c>
      <c r="F31" s="114">
        <v>7391</v>
      </c>
      <c r="G31" s="114">
        <v>7201</v>
      </c>
      <c r="H31" s="140">
        <v>6825</v>
      </c>
      <c r="I31" s="115">
        <v>687</v>
      </c>
      <c r="J31" s="116">
        <v>10.065934065934066</v>
      </c>
    </row>
    <row r="32" spans="1:10" s="110" customFormat="1" ht="12" customHeight="1" x14ac:dyDescent="0.2">
      <c r="A32" s="120"/>
      <c r="B32" s="121" t="s">
        <v>112</v>
      </c>
      <c r="C32" s="113">
        <v>0.28163870706322863</v>
      </c>
      <c r="D32" s="115">
        <v>2252</v>
      </c>
      <c r="E32" s="114">
        <v>2283</v>
      </c>
      <c r="F32" s="114">
        <v>2241</v>
      </c>
      <c r="G32" s="114">
        <v>2035</v>
      </c>
      <c r="H32" s="140">
        <v>1876</v>
      </c>
      <c r="I32" s="115">
        <v>376</v>
      </c>
      <c r="J32" s="116">
        <v>20.042643923240938</v>
      </c>
    </row>
    <row r="33" spans="1:10" s="110" customFormat="1" ht="12" customHeight="1" x14ac:dyDescent="0.2">
      <c r="A33" s="118" t="s">
        <v>113</v>
      </c>
      <c r="B33" s="119" t="s">
        <v>181</v>
      </c>
      <c r="C33" s="113">
        <v>71.693434016253008</v>
      </c>
      <c r="D33" s="115">
        <v>573265</v>
      </c>
      <c r="E33" s="114">
        <v>577321</v>
      </c>
      <c r="F33" s="114">
        <v>586617</v>
      </c>
      <c r="G33" s="114">
        <v>581137</v>
      </c>
      <c r="H33" s="140">
        <v>582266</v>
      </c>
      <c r="I33" s="115">
        <v>-9001</v>
      </c>
      <c r="J33" s="116">
        <v>-1.5458570481532496</v>
      </c>
    </row>
    <row r="34" spans="1:10" s="110" customFormat="1" ht="12" customHeight="1" x14ac:dyDescent="0.2">
      <c r="A34" s="118"/>
      <c r="B34" s="119" t="s">
        <v>182</v>
      </c>
      <c r="C34" s="113">
        <v>28.306565983746996</v>
      </c>
      <c r="D34" s="115">
        <v>226341</v>
      </c>
      <c r="E34" s="114">
        <v>226865</v>
      </c>
      <c r="F34" s="114">
        <v>226582</v>
      </c>
      <c r="G34" s="114">
        <v>223633</v>
      </c>
      <c r="H34" s="140">
        <v>221158</v>
      </c>
      <c r="I34" s="115">
        <v>5183</v>
      </c>
      <c r="J34" s="116">
        <v>2.3435733728827355</v>
      </c>
    </row>
    <row r="35" spans="1:10" s="110" customFormat="1" ht="12" customHeight="1" x14ac:dyDescent="0.2">
      <c r="A35" s="118" t="s">
        <v>113</v>
      </c>
      <c r="B35" s="119" t="s">
        <v>116</v>
      </c>
      <c r="C35" s="113">
        <v>94.184010625232929</v>
      </c>
      <c r="D35" s="115">
        <v>753101</v>
      </c>
      <c r="E35" s="114">
        <v>758513</v>
      </c>
      <c r="F35" s="114">
        <v>766260</v>
      </c>
      <c r="G35" s="114">
        <v>760324</v>
      </c>
      <c r="H35" s="140">
        <v>760644</v>
      </c>
      <c r="I35" s="115">
        <v>-7543</v>
      </c>
      <c r="J35" s="116">
        <v>-0.99165969888673278</v>
      </c>
    </row>
    <row r="36" spans="1:10" s="110" customFormat="1" ht="12" customHeight="1" x14ac:dyDescent="0.2">
      <c r="A36" s="118"/>
      <c r="B36" s="119" t="s">
        <v>117</v>
      </c>
      <c r="C36" s="113">
        <v>5.8013571684054392</v>
      </c>
      <c r="D36" s="115">
        <v>46388</v>
      </c>
      <c r="E36" s="114">
        <v>45539</v>
      </c>
      <c r="F36" s="114">
        <v>46807</v>
      </c>
      <c r="G36" s="114">
        <v>44313</v>
      </c>
      <c r="H36" s="140">
        <v>42653</v>
      </c>
      <c r="I36" s="115">
        <v>3735</v>
      </c>
      <c r="J36" s="116">
        <v>8.75671113403512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34423</v>
      </c>
      <c r="E64" s="236">
        <v>34740</v>
      </c>
      <c r="F64" s="236">
        <v>34943</v>
      </c>
      <c r="G64" s="236">
        <v>34636</v>
      </c>
      <c r="H64" s="140">
        <v>34597</v>
      </c>
      <c r="I64" s="115">
        <v>-174</v>
      </c>
      <c r="J64" s="116">
        <v>-0.50293378038558256</v>
      </c>
    </row>
    <row r="65" spans="1:12" s="110" customFormat="1" ht="12" customHeight="1" x14ac:dyDescent="0.2">
      <c r="A65" s="118" t="s">
        <v>105</v>
      </c>
      <c r="B65" s="119" t="s">
        <v>106</v>
      </c>
      <c r="C65" s="113">
        <v>51.924585306335878</v>
      </c>
      <c r="D65" s="235">
        <v>17874</v>
      </c>
      <c r="E65" s="236">
        <v>17990</v>
      </c>
      <c r="F65" s="236">
        <v>18147</v>
      </c>
      <c r="G65" s="236">
        <v>17987</v>
      </c>
      <c r="H65" s="140">
        <v>17882</v>
      </c>
      <c r="I65" s="115">
        <v>-8</v>
      </c>
      <c r="J65" s="116">
        <v>-4.4737725086679343E-2</v>
      </c>
    </row>
    <row r="66" spans="1:12" s="110" customFormat="1" ht="12" customHeight="1" x14ac:dyDescent="0.2">
      <c r="A66" s="118"/>
      <c r="B66" s="119" t="s">
        <v>107</v>
      </c>
      <c r="C66" s="113">
        <v>48.075414693664122</v>
      </c>
      <c r="D66" s="235">
        <v>16549</v>
      </c>
      <c r="E66" s="236">
        <v>16750</v>
      </c>
      <c r="F66" s="236">
        <v>16796</v>
      </c>
      <c r="G66" s="236">
        <v>16649</v>
      </c>
      <c r="H66" s="140">
        <v>16715</v>
      </c>
      <c r="I66" s="115">
        <v>-166</v>
      </c>
      <c r="J66" s="116">
        <v>-0.99311995213879745</v>
      </c>
    </row>
    <row r="67" spans="1:12" s="110" customFormat="1" ht="12" customHeight="1" x14ac:dyDescent="0.2">
      <c r="A67" s="118" t="s">
        <v>105</v>
      </c>
      <c r="B67" s="121" t="s">
        <v>108</v>
      </c>
      <c r="C67" s="113">
        <v>8.3723092118641613</v>
      </c>
      <c r="D67" s="235">
        <v>2882</v>
      </c>
      <c r="E67" s="236">
        <v>2960</v>
      </c>
      <c r="F67" s="236">
        <v>2990</v>
      </c>
      <c r="G67" s="236">
        <v>2674</v>
      </c>
      <c r="H67" s="140">
        <v>2714</v>
      </c>
      <c r="I67" s="115">
        <v>168</v>
      </c>
      <c r="J67" s="116">
        <v>6.1901252763448786</v>
      </c>
    </row>
    <row r="68" spans="1:12" s="110" customFormat="1" ht="12" customHeight="1" x14ac:dyDescent="0.2">
      <c r="A68" s="118"/>
      <c r="B68" s="121" t="s">
        <v>109</v>
      </c>
      <c r="C68" s="113">
        <v>65.113441594282889</v>
      </c>
      <c r="D68" s="235">
        <v>22414</v>
      </c>
      <c r="E68" s="236">
        <v>22601</v>
      </c>
      <c r="F68" s="236">
        <v>22824</v>
      </c>
      <c r="G68" s="236">
        <v>22896</v>
      </c>
      <c r="H68" s="140">
        <v>22907</v>
      </c>
      <c r="I68" s="115">
        <v>-493</v>
      </c>
      <c r="J68" s="116">
        <v>-2.1521805561618721</v>
      </c>
    </row>
    <row r="69" spans="1:12" s="110" customFormat="1" ht="12" customHeight="1" x14ac:dyDescent="0.2">
      <c r="A69" s="118"/>
      <c r="B69" s="121" t="s">
        <v>110</v>
      </c>
      <c r="C69" s="113">
        <v>25.453911628852801</v>
      </c>
      <c r="D69" s="235">
        <v>8762</v>
      </c>
      <c r="E69" s="236">
        <v>8808</v>
      </c>
      <c r="F69" s="236">
        <v>8784</v>
      </c>
      <c r="G69" s="236">
        <v>8732</v>
      </c>
      <c r="H69" s="140">
        <v>8640</v>
      </c>
      <c r="I69" s="115">
        <v>122</v>
      </c>
      <c r="J69" s="116">
        <v>1.412037037037037</v>
      </c>
    </row>
    <row r="70" spans="1:12" s="110" customFormat="1" ht="12" customHeight="1" x14ac:dyDescent="0.2">
      <c r="A70" s="120"/>
      <c r="B70" s="121" t="s">
        <v>111</v>
      </c>
      <c r="C70" s="113">
        <v>1.0603375650001452</v>
      </c>
      <c r="D70" s="235">
        <v>365</v>
      </c>
      <c r="E70" s="236">
        <v>371</v>
      </c>
      <c r="F70" s="236">
        <v>345</v>
      </c>
      <c r="G70" s="236">
        <v>334</v>
      </c>
      <c r="H70" s="140">
        <v>336</v>
      </c>
      <c r="I70" s="115">
        <v>29</v>
      </c>
      <c r="J70" s="116">
        <v>8.6309523809523814</v>
      </c>
    </row>
    <row r="71" spans="1:12" s="110" customFormat="1" ht="12" customHeight="1" x14ac:dyDescent="0.2">
      <c r="A71" s="120"/>
      <c r="B71" s="121" t="s">
        <v>112</v>
      </c>
      <c r="C71" s="113">
        <v>0.36603433750689945</v>
      </c>
      <c r="D71" s="235">
        <v>126</v>
      </c>
      <c r="E71" s="236">
        <v>114</v>
      </c>
      <c r="F71" s="236">
        <v>102</v>
      </c>
      <c r="G71" s="236">
        <v>93</v>
      </c>
      <c r="H71" s="140">
        <v>113</v>
      </c>
      <c r="I71" s="115">
        <v>13</v>
      </c>
      <c r="J71" s="116">
        <v>11.504424778761061</v>
      </c>
    </row>
    <row r="72" spans="1:12" s="110" customFormat="1" ht="12" customHeight="1" x14ac:dyDescent="0.2">
      <c r="A72" s="118" t="s">
        <v>113</v>
      </c>
      <c r="B72" s="119" t="s">
        <v>181</v>
      </c>
      <c r="C72" s="113">
        <v>71.074572233680968</v>
      </c>
      <c r="D72" s="235">
        <v>24466</v>
      </c>
      <c r="E72" s="236">
        <v>24685</v>
      </c>
      <c r="F72" s="236">
        <v>24887</v>
      </c>
      <c r="G72" s="236">
        <v>24707</v>
      </c>
      <c r="H72" s="140">
        <v>24757</v>
      </c>
      <c r="I72" s="115">
        <v>-291</v>
      </c>
      <c r="J72" s="116">
        <v>-1.1754251322858182</v>
      </c>
    </row>
    <row r="73" spans="1:12" s="110" customFormat="1" ht="12" customHeight="1" x14ac:dyDescent="0.2">
      <c r="A73" s="118"/>
      <c r="B73" s="119" t="s">
        <v>182</v>
      </c>
      <c r="C73" s="113">
        <v>28.925427766319032</v>
      </c>
      <c r="D73" s="115">
        <v>9957</v>
      </c>
      <c r="E73" s="114">
        <v>10055</v>
      </c>
      <c r="F73" s="114">
        <v>10056</v>
      </c>
      <c r="G73" s="114">
        <v>9929</v>
      </c>
      <c r="H73" s="140">
        <v>9840</v>
      </c>
      <c r="I73" s="115">
        <v>117</v>
      </c>
      <c r="J73" s="116">
        <v>1.1890243902439024</v>
      </c>
    </row>
    <row r="74" spans="1:12" s="110" customFormat="1" ht="12" customHeight="1" x14ac:dyDescent="0.2">
      <c r="A74" s="118" t="s">
        <v>113</v>
      </c>
      <c r="B74" s="119" t="s">
        <v>116</v>
      </c>
      <c r="C74" s="113">
        <v>94.826133689684227</v>
      </c>
      <c r="D74" s="115">
        <v>32642</v>
      </c>
      <c r="E74" s="114">
        <v>32973</v>
      </c>
      <c r="F74" s="114">
        <v>33211</v>
      </c>
      <c r="G74" s="114">
        <v>33022</v>
      </c>
      <c r="H74" s="140">
        <v>33085</v>
      </c>
      <c r="I74" s="115">
        <v>-443</v>
      </c>
      <c r="J74" s="116">
        <v>-1.3389753664802782</v>
      </c>
    </row>
    <row r="75" spans="1:12" s="110" customFormat="1" ht="12" customHeight="1" x14ac:dyDescent="0.2">
      <c r="A75" s="142"/>
      <c r="B75" s="124" t="s">
        <v>117</v>
      </c>
      <c r="C75" s="125">
        <v>5.1390058972198824</v>
      </c>
      <c r="D75" s="143">
        <v>1769</v>
      </c>
      <c r="E75" s="144">
        <v>1752</v>
      </c>
      <c r="F75" s="144">
        <v>1715</v>
      </c>
      <c r="G75" s="144">
        <v>1602</v>
      </c>
      <c r="H75" s="145">
        <v>1505</v>
      </c>
      <c r="I75" s="143">
        <v>264</v>
      </c>
      <c r="J75" s="146">
        <v>17.541528239202659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36794</v>
      </c>
      <c r="G11" s="114">
        <v>36914</v>
      </c>
      <c r="H11" s="114">
        <v>37152</v>
      </c>
      <c r="I11" s="114">
        <v>36721</v>
      </c>
      <c r="J11" s="140">
        <v>36647</v>
      </c>
      <c r="K11" s="114">
        <v>147</v>
      </c>
      <c r="L11" s="116">
        <v>0.40112423936475017</v>
      </c>
    </row>
    <row r="12" spans="1:17" s="110" customFormat="1" ht="24.95" customHeight="1" x14ac:dyDescent="0.2">
      <c r="A12" s="604" t="s">
        <v>185</v>
      </c>
      <c r="B12" s="605"/>
      <c r="C12" s="605"/>
      <c r="D12" s="606"/>
      <c r="E12" s="113">
        <v>45.219329238462791</v>
      </c>
      <c r="F12" s="115">
        <v>16638</v>
      </c>
      <c r="G12" s="114">
        <v>16649</v>
      </c>
      <c r="H12" s="114">
        <v>16788</v>
      </c>
      <c r="I12" s="114">
        <v>16557</v>
      </c>
      <c r="J12" s="140">
        <v>16405</v>
      </c>
      <c r="K12" s="114">
        <v>233</v>
      </c>
      <c r="L12" s="116">
        <v>1.4202986894239562</v>
      </c>
    </row>
    <row r="13" spans="1:17" s="110" customFormat="1" ht="15" customHeight="1" x14ac:dyDescent="0.2">
      <c r="A13" s="120"/>
      <c r="B13" s="612" t="s">
        <v>107</v>
      </c>
      <c r="C13" s="612"/>
      <c r="E13" s="113">
        <v>54.780670761537209</v>
      </c>
      <c r="F13" s="115">
        <v>20156</v>
      </c>
      <c r="G13" s="114">
        <v>20265</v>
      </c>
      <c r="H13" s="114">
        <v>20364</v>
      </c>
      <c r="I13" s="114">
        <v>20164</v>
      </c>
      <c r="J13" s="140">
        <v>20242</v>
      </c>
      <c r="K13" s="114">
        <v>-86</v>
      </c>
      <c r="L13" s="116">
        <v>-0.42485920363600432</v>
      </c>
    </row>
    <row r="14" spans="1:17" s="110" customFormat="1" ht="24.95" customHeight="1" x14ac:dyDescent="0.2">
      <c r="A14" s="604" t="s">
        <v>186</v>
      </c>
      <c r="B14" s="605"/>
      <c r="C14" s="605"/>
      <c r="D14" s="606"/>
      <c r="E14" s="113">
        <v>9.468935152470511</v>
      </c>
      <c r="F14" s="115">
        <v>3484</v>
      </c>
      <c r="G14" s="114">
        <v>3531</v>
      </c>
      <c r="H14" s="114">
        <v>3590</v>
      </c>
      <c r="I14" s="114">
        <v>3151</v>
      </c>
      <c r="J14" s="140">
        <v>3244</v>
      </c>
      <c r="K14" s="114">
        <v>240</v>
      </c>
      <c r="L14" s="116">
        <v>7.3982737361282371</v>
      </c>
    </row>
    <row r="15" spans="1:17" s="110" customFormat="1" ht="15" customHeight="1" x14ac:dyDescent="0.2">
      <c r="A15" s="120"/>
      <c r="B15" s="119"/>
      <c r="C15" s="258" t="s">
        <v>106</v>
      </c>
      <c r="E15" s="113">
        <v>54.965556831228476</v>
      </c>
      <c r="F15" s="115">
        <v>1915</v>
      </c>
      <c r="G15" s="114">
        <v>1955</v>
      </c>
      <c r="H15" s="114">
        <v>1980</v>
      </c>
      <c r="I15" s="114">
        <v>1755</v>
      </c>
      <c r="J15" s="140">
        <v>1803</v>
      </c>
      <c r="K15" s="114">
        <v>112</v>
      </c>
      <c r="L15" s="116">
        <v>6.2118691070438157</v>
      </c>
    </row>
    <row r="16" spans="1:17" s="110" customFormat="1" ht="15" customHeight="1" x14ac:dyDescent="0.2">
      <c r="A16" s="120"/>
      <c r="B16" s="119"/>
      <c r="C16" s="258" t="s">
        <v>107</v>
      </c>
      <c r="E16" s="113">
        <v>45.034443168771524</v>
      </c>
      <c r="F16" s="115">
        <v>1569</v>
      </c>
      <c r="G16" s="114">
        <v>1576</v>
      </c>
      <c r="H16" s="114">
        <v>1610</v>
      </c>
      <c r="I16" s="114">
        <v>1396</v>
      </c>
      <c r="J16" s="140">
        <v>1441</v>
      </c>
      <c r="K16" s="114">
        <v>128</v>
      </c>
      <c r="L16" s="116">
        <v>8.8827203331020126</v>
      </c>
    </row>
    <row r="17" spans="1:12" s="110" customFormat="1" ht="15" customHeight="1" x14ac:dyDescent="0.2">
      <c r="A17" s="120"/>
      <c r="B17" s="121" t="s">
        <v>109</v>
      </c>
      <c r="C17" s="258"/>
      <c r="E17" s="113">
        <v>65.325868348100229</v>
      </c>
      <c r="F17" s="115">
        <v>24036</v>
      </c>
      <c r="G17" s="114">
        <v>24059</v>
      </c>
      <c r="H17" s="114">
        <v>24313</v>
      </c>
      <c r="I17" s="114">
        <v>24343</v>
      </c>
      <c r="J17" s="140">
        <v>24308</v>
      </c>
      <c r="K17" s="114">
        <v>-272</v>
      </c>
      <c r="L17" s="116">
        <v>-1.1189731775547145</v>
      </c>
    </row>
    <row r="18" spans="1:12" s="110" customFormat="1" ht="15" customHeight="1" x14ac:dyDescent="0.2">
      <c r="A18" s="120"/>
      <c r="B18" s="119"/>
      <c r="C18" s="258" t="s">
        <v>106</v>
      </c>
      <c r="E18" s="113">
        <v>45.244633050424362</v>
      </c>
      <c r="F18" s="115">
        <v>10875</v>
      </c>
      <c r="G18" s="114">
        <v>10822</v>
      </c>
      <c r="H18" s="114">
        <v>10924</v>
      </c>
      <c r="I18" s="114">
        <v>10910</v>
      </c>
      <c r="J18" s="140">
        <v>10796</v>
      </c>
      <c r="K18" s="114">
        <v>79</v>
      </c>
      <c r="L18" s="116">
        <v>0.73175250092626898</v>
      </c>
    </row>
    <row r="19" spans="1:12" s="110" customFormat="1" ht="15" customHeight="1" x14ac:dyDescent="0.2">
      <c r="A19" s="120"/>
      <c r="B19" s="119"/>
      <c r="C19" s="258" t="s">
        <v>107</v>
      </c>
      <c r="E19" s="113">
        <v>54.755366949575638</v>
      </c>
      <c r="F19" s="115">
        <v>13161</v>
      </c>
      <c r="G19" s="114">
        <v>13237</v>
      </c>
      <c r="H19" s="114">
        <v>13389</v>
      </c>
      <c r="I19" s="114">
        <v>13433</v>
      </c>
      <c r="J19" s="140">
        <v>13512</v>
      </c>
      <c r="K19" s="114">
        <v>-351</v>
      </c>
      <c r="L19" s="116">
        <v>-2.597690941385435</v>
      </c>
    </row>
    <row r="20" spans="1:12" s="110" customFormat="1" ht="15" customHeight="1" x14ac:dyDescent="0.2">
      <c r="A20" s="120"/>
      <c r="B20" s="121" t="s">
        <v>110</v>
      </c>
      <c r="C20" s="258"/>
      <c r="E20" s="113">
        <v>24.278414958960699</v>
      </c>
      <c r="F20" s="115">
        <v>8933</v>
      </c>
      <c r="G20" s="114">
        <v>8990</v>
      </c>
      <c r="H20" s="114">
        <v>8936</v>
      </c>
      <c r="I20" s="114">
        <v>8919</v>
      </c>
      <c r="J20" s="140">
        <v>8793</v>
      </c>
      <c r="K20" s="114">
        <v>140</v>
      </c>
      <c r="L20" s="116">
        <v>1.5921755942226772</v>
      </c>
    </row>
    <row r="21" spans="1:12" s="110" customFormat="1" ht="15" customHeight="1" x14ac:dyDescent="0.2">
      <c r="A21" s="120"/>
      <c r="B21" s="119"/>
      <c r="C21" s="258" t="s">
        <v>106</v>
      </c>
      <c r="E21" s="113">
        <v>40.870928019702227</v>
      </c>
      <c r="F21" s="115">
        <v>3651</v>
      </c>
      <c r="G21" s="114">
        <v>3684</v>
      </c>
      <c r="H21" s="114">
        <v>3695</v>
      </c>
      <c r="I21" s="114">
        <v>3711</v>
      </c>
      <c r="J21" s="140">
        <v>3637</v>
      </c>
      <c r="K21" s="114">
        <v>14</v>
      </c>
      <c r="L21" s="116">
        <v>0.38493263678856199</v>
      </c>
    </row>
    <row r="22" spans="1:12" s="110" customFormat="1" ht="15" customHeight="1" x14ac:dyDescent="0.2">
      <c r="A22" s="120"/>
      <c r="B22" s="119"/>
      <c r="C22" s="258" t="s">
        <v>107</v>
      </c>
      <c r="E22" s="113">
        <v>59.129071980297773</v>
      </c>
      <c r="F22" s="115">
        <v>5282</v>
      </c>
      <c r="G22" s="114">
        <v>5306</v>
      </c>
      <c r="H22" s="114">
        <v>5241</v>
      </c>
      <c r="I22" s="114">
        <v>5208</v>
      </c>
      <c r="J22" s="140">
        <v>5156</v>
      </c>
      <c r="K22" s="114">
        <v>126</v>
      </c>
      <c r="L22" s="116">
        <v>2.4437548487199381</v>
      </c>
    </row>
    <row r="23" spans="1:12" s="110" customFormat="1" ht="15" customHeight="1" x14ac:dyDescent="0.2">
      <c r="A23" s="120"/>
      <c r="B23" s="121" t="s">
        <v>111</v>
      </c>
      <c r="C23" s="258"/>
      <c r="E23" s="113">
        <v>0.92678154046855465</v>
      </c>
      <c r="F23" s="115">
        <v>341</v>
      </c>
      <c r="G23" s="114">
        <v>334</v>
      </c>
      <c r="H23" s="114">
        <v>313</v>
      </c>
      <c r="I23" s="114">
        <v>308</v>
      </c>
      <c r="J23" s="140">
        <v>302</v>
      </c>
      <c r="K23" s="114">
        <v>39</v>
      </c>
      <c r="L23" s="116">
        <v>12.913907284768213</v>
      </c>
    </row>
    <row r="24" spans="1:12" s="110" customFormat="1" ht="15" customHeight="1" x14ac:dyDescent="0.2">
      <c r="A24" s="120"/>
      <c r="B24" s="119"/>
      <c r="C24" s="258" t="s">
        <v>106</v>
      </c>
      <c r="E24" s="113">
        <v>57.771260997067451</v>
      </c>
      <c r="F24" s="115">
        <v>197</v>
      </c>
      <c r="G24" s="114">
        <v>188</v>
      </c>
      <c r="H24" s="114">
        <v>189</v>
      </c>
      <c r="I24" s="114">
        <v>181</v>
      </c>
      <c r="J24" s="140">
        <v>169</v>
      </c>
      <c r="K24" s="114">
        <v>28</v>
      </c>
      <c r="L24" s="116">
        <v>16.568047337278106</v>
      </c>
    </row>
    <row r="25" spans="1:12" s="110" customFormat="1" ht="15" customHeight="1" x14ac:dyDescent="0.2">
      <c r="A25" s="120"/>
      <c r="B25" s="119"/>
      <c r="C25" s="258" t="s">
        <v>107</v>
      </c>
      <c r="E25" s="113">
        <v>42.228739002932549</v>
      </c>
      <c r="F25" s="115">
        <v>144</v>
      </c>
      <c r="G25" s="114">
        <v>146</v>
      </c>
      <c r="H25" s="114">
        <v>124</v>
      </c>
      <c r="I25" s="114">
        <v>127</v>
      </c>
      <c r="J25" s="140">
        <v>133</v>
      </c>
      <c r="K25" s="114">
        <v>11</v>
      </c>
      <c r="L25" s="116">
        <v>8.2706766917293226</v>
      </c>
    </row>
    <row r="26" spans="1:12" s="110" customFormat="1" ht="15" customHeight="1" x14ac:dyDescent="0.2">
      <c r="A26" s="120"/>
      <c r="C26" s="121" t="s">
        <v>187</v>
      </c>
      <c r="D26" s="110" t="s">
        <v>188</v>
      </c>
      <c r="E26" s="113">
        <v>0.32614013154318638</v>
      </c>
      <c r="F26" s="115">
        <v>120</v>
      </c>
      <c r="G26" s="114">
        <v>105</v>
      </c>
      <c r="H26" s="114">
        <v>101</v>
      </c>
      <c r="I26" s="114">
        <v>88</v>
      </c>
      <c r="J26" s="140">
        <v>97</v>
      </c>
      <c r="K26" s="114">
        <v>23</v>
      </c>
      <c r="L26" s="116">
        <v>23.711340206185568</v>
      </c>
    </row>
    <row r="27" spans="1:12" s="110" customFormat="1" ht="15" customHeight="1" x14ac:dyDescent="0.2">
      <c r="A27" s="120"/>
      <c r="B27" s="119"/>
      <c r="D27" s="259" t="s">
        <v>106</v>
      </c>
      <c r="E27" s="113">
        <v>52.5</v>
      </c>
      <c r="F27" s="115">
        <v>63</v>
      </c>
      <c r="G27" s="114">
        <v>53</v>
      </c>
      <c r="H27" s="114">
        <v>57</v>
      </c>
      <c r="I27" s="114">
        <v>42</v>
      </c>
      <c r="J27" s="140">
        <v>43</v>
      </c>
      <c r="K27" s="114">
        <v>20</v>
      </c>
      <c r="L27" s="116">
        <v>46.511627906976742</v>
      </c>
    </row>
    <row r="28" spans="1:12" s="110" customFormat="1" ht="15" customHeight="1" x14ac:dyDescent="0.2">
      <c r="A28" s="120"/>
      <c r="B28" s="119"/>
      <c r="D28" s="259" t="s">
        <v>107</v>
      </c>
      <c r="E28" s="113">
        <v>47.5</v>
      </c>
      <c r="F28" s="115">
        <v>57</v>
      </c>
      <c r="G28" s="114">
        <v>52</v>
      </c>
      <c r="H28" s="114">
        <v>44</v>
      </c>
      <c r="I28" s="114">
        <v>46</v>
      </c>
      <c r="J28" s="140">
        <v>54</v>
      </c>
      <c r="K28" s="114">
        <v>3</v>
      </c>
      <c r="L28" s="116">
        <v>5.5555555555555554</v>
      </c>
    </row>
    <row r="29" spans="1:12" s="110" customFormat="1" ht="24.95" customHeight="1" x14ac:dyDescent="0.2">
      <c r="A29" s="604" t="s">
        <v>189</v>
      </c>
      <c r="B29" s="605"/>
      <c r="C29" s="605"/>
      <c r="D29" s="606"/>
      <c r="E29" s="113">
        <v>94.7083763657118</v>
      </c>
      <c r="F29" s="115">
        <v>34847</v>
      </c>
      <c r="G29" s="114">
        <v>35021</v>
      </c>
      <c r="H29" s="114">
        <v>35248</v>
      </c>
      <c r="I29" s="114">
        <v>34975</v>
      </c>
      <c r="J29" s="140">
        <v>34934</v>
      </c>
      <c r="K29" s="114">
        <v>-87</v>
      </c>
      <c r="L29" s="116">
        <v>-0.24904104883494591</v>
      </c>
    </row>
    <row r="30" spans="1:12" s="110" customFormat="1" ht="15" customHeight="1" x14ac:dyDescent="0.2">
      <c r="A30" s="120"/>
      <c r="B30" s="119"/>
      <c r="C30" s="258" t="s">
        <v>106</v>
      </c>
      <c r="E30" s="113">
        <v>43.504462364048557</v>
      </c>
      <c r="F30" s="115">
        <v>15160</v>
      </c>
      <c r="G30" s="114">
        <v>15220</v>
      </c>
      <c r="H30" s="114">
        <v>15354</v>
      </c>
      <c r="I30" s="114">
        <v>15239</v>
      </c>
      <c r="J30" s="140">
        <v>15109</v>
      </c>
      <c r="K30" s="114">
        <v>51</v>
      </c>
      <c r="L30" s="116">
        <v>0.33754715732344959</v>
      </c>
    </row>
    <row r="31" spans="1:12" s="110" customFormat="1" ht="15" customHeight="1" x14ac:dyDescent="0.2">
      <c r="A31" s="120"/>
      <c r="B31" s="119"/>
      <c r="C31" s="258" t="s">
        <v>107</v>
      </c>
      <c r="E31" s="113">
        <v>56.495537635951443</v>
      </c>
      <c r="F31" s="115">
        <v>19687</v>
      </c>
      <c r="G31" s="114">
        <v>19801</v>
      </c>
      <c r="H31" s="114">
        <v>19894</v>
      </c>
      <c r="I31" s="114">
        <v>19736</v>
      </c>
      <c r="J31" s="140">
        <v>19825</v>
      </c>
      <c r="K31" s="114">
        <v>-138</v>
      </c>
      <c r="L31" s="116">
        <v>-0.69609079445145017</v>
      </c>
    </row>
    <row r="32" spans="1:12" s="110" customFormat="1" ht="15" customHeight="1" x14ac:dyDescent="0.2">
      <c r="A32" s="120"/>
      <c r="B32" s="119" t="s">
        <v>117</v>
      </c>
      <c r="C32" s="258"/>
      <c r="E32" s="113">
        <v>5.261727455563407</v>
      </c>
      <c r="F32" s="115">
        <v>1936</v>
      </c>
      <c r="G32" s="114">
        <v>1879</v>
      </c>
      <c r="H32" s="114">
        <v>1891</v>
      </c>
      <c r="I32" s="114">
        <v>1736</v>
      </c>
      <c r="J32" s="140">
        <v>1705</v>
      </c>
      <c r="K32" s="114">
        <v>231</v>
      </c>
      <c r="L32" s="116">
        <v>13.548387096774194</v>
      </c>
    </row>
    <row r="33" spans="1:12" s="110" customFormat="1" ht="15" customHeight="1" x14ac:dyDescent="0.2">
      <c r="A33" s="120"/>
      <c r="B33" s="119"/>
      <c r="C33" s="258" t="s">
        <v>106</v>
      </c>
      <c r="E33" s="113">
        <v>75.826446280991732</v>
      </c>
      <c r="F33" s="115">
        <v>1468</v>
      </c>
      <c r="G33" s="114">
        <v>1416</v>
      </c>
      <c r="H33" s="114">
        <v>1422</v>
      </c>
      <c r="I33" s="114">
        <v>1308</v>
      </c>
      <c r="J33" s="140">
        <v>1288</v>
      </c>
      <c r="K33" s="114">
        <v>180</v>
      </c>
      <c r="L33" s="116">
        <v>13.975155279503106</v>
      </c>
    </row>
    <row r="34" spans="1:12" s="110" customFormat="1" ht="15" customHeight="1" x14ac:dyDescent="0.2">
      <c r="A34" s="120"/>
      <c r="B34" s="119"/>
      <c r="C34" s="258" t="s">
        <v>107</v>
      </c>
      <c r="E34" s="113">
        <v>24.173553719008265</v>
      </c>
      <c r="F34" s="115">
        <v>468</v>
      </c>
      <c r="G34" s="114">
        <v>463</v>
      </c>
      <c r="H34" s="114">
        <v>469</v>
      </c>
      <c r="I34" s="114">
        <v>428</v>
      </c>
      <c r="J34" s="140">
        <v>417</v>
      </c>
      <c r="K34" s="114">
        <v>51</v>
      </c>
      <c r="L34" s="116">
        <v>12.23021582733813</v>
      </c>
    </row>
    <row r="35" spans="1:12" s="110" customFormat="1" ht="24.95" customHeight="1" x14ac:dyDescent="0.2">
      <c r="A35" s="604" t="s">
        <v>190</v>
      </c>
      <c r="B35" s="605"/>
      <c r="C35" s="605"/>
      <c r="D35" s="606"/>
      <c r="E35" s="113">
        <v>68.364407240310925</v>
      </c>
      <c r="F35" s="115">
        <v>25154</v>
      </c>
      <c r="G35" s="114">
        <v>25249</v>
      </c>
      <c r="H35" s="114">
        <v>25484</v>
      </c>
      <c r="I35" s="114">
        <v>25224</v>
      </c>
      <c r="J35" s="140">
        <v>25241</v>
      </c>
      <c r="K35" s="114">
        <v>-87</v>
      </c>
      <c r="L35" s="116">
        <v>-0.34467731072461472</v>
      </c>
    </row>
    <row r="36" spans="1:12" s="110" customFormat="1" ht="15" customHeight="1" x14ac:dyDescent="0.2">
      <c r="A36" s="120"/>
      <c r="B36" s="119"/>
      <c r="C36" s="258" t="s">
        <v>106</v>
      </c>
      <c r="E36" s="113">
        <v>56.833903156555614</v>
      </c>
      <c r="F36" s="115">
        <v>14296</v>
      </c>
      <c r="G36" s="114">
        <v>14332</v>
      </c>
      <c r="H36" s="114">
        <v>14442</v>
      </c>
      <c r="I36" s="114">
        <v>14252</v>
      </c>
      <c r="J36" s="140">
        <v>14198</v>
      </c>
      <c r="K36" s="114">
        <v>98</v>
      </c>
      <c r="L36" s="116">
        <v>0.69023806169883084</v>
      </c>
    </row>
    <row r="37" spans="1:12" s="110" customFormat="1" ht="15" customHeight="1" x14ac:dyDescent="0.2">
      <c r="A37" s="120"/>
      <c r="B37" s="119"/>
      <c r="C37" s="258" t="s">
        <v>107</v>
      </c>
      <c r="E37" s="113">
        <v>43.166096843444386</v>
      </c>
      <c r="F37" s="115">
        <v>10858</v>
      </c>
      <c r="G37" s="114">
        <v>10917</v>
      </c>
      <c r="H37" s="114">
        <v>11042</v>
      </c>
      <c r="I37" s="114">
        <v>10972</v>
      </c>
      <c r="J37" s="140">
        <v>11043</v>
      </c>
      <c r="K37" s="114">
        <v>-185</v>
      </c>
      <c r="L37" s="116">
        <v>-1.6752694014307705</v>
      </c>
    </row>
    <row r="38" spans="1:12" s="110" customFormat="1" ht="15" customHeight="1" x14ac:dyDescent="0.2">
      <c r="A38" s="120"/>
      <c r="B38" s="119" t="s">
        <v>182</v>
      </c>
      <c r="C38" s="258"/>
      <c r="E38" s="113">
        <v>31.635592759689079</v>
      </c>
      <c r="F38" s="115">
        <v>11640</v>
      </c>
      <c r="G38" s="114">
        <v>11665</v>
      </c>
      <c r="H38" s="114">
        <v>11668</v>
      </c>
      <c r="I38" s="114">
        <v>11497</v>
      </c>
      <c r="J38" s="140">
        <v>11406</v>
      </c>
      <c r="K38" s="114">
        <v>234</v>
      </c>
      <c r="L38" s="116">
        <v>2.0515518148342977</v>
      </c>
    </row>
    <row r="39" spans="1:12" s="110" customFormat="1" ht="15" customHeight="1" x14ac:dyDescent="0.2">
      <c r="A39" s="120"/>
      <c r="B39" s="119"/>
      <c r="C39" s="258" t="s">
        <v>106</v>
      </c>
      <c r="E39" s="113">
        <v>20.120274914089347</v>
      </c>
      <c r="F39" s="115">
        <v>2342</v>
      </c>
      <c r="G39" s="114">
        <v>2317</v>
      </c>
      <c r="H39" s="114">
        <v>2346</v>
      </c>
      <c r="I39" s="114">
        <v>2305</v>
      </c>
      <c r="J39" s="140">
        <v>2207</v>
      </c>
      <c r="K39" s="114">
        <v>135</v>
      </c>
      <c r="L39" s="116">
        <v>6.1169007702763931</v>
      </c>
    </row>
    <row r="40" spans="1:12" s="110" customFormat="1" ht="15" customHeight="1" x14ac:dyDescent="0.2">
      <c r="A40" s="120"/>
      <c r="B40" s="119"/>
      <c r="C40" s="258" t="s">
        <v>107</v>
      </c>
      <c r="E40" s="113">
        <v>79.87972508591065</v>
      </c>
      <c r="F40" s="115">
        <v>9298</v>
      </c>
      <c r="G40" s="114">
        <v>9348</v>
      </c>
      <c r="H40" s="114">
        <v>9322</v>
      </c>
      <c r="I40" s="114">
        <v>9192</v>
      </c>
      <c r="J40" s="140">
        <v>9199</v>
      </c>
      <c r="K40" s="114">
        <v>99</v>
      </c>
      <c r="L40" s="116">
        <v>1.076203935210349</v>
      </c>
    </row>
    <row r="41" spans="1:12" s="110" customFormat="1" ht="24.75" customHeight="1" x14ac:dyDescent="0.2">
      <c r="A41" s="604" t="s">
        <v>519</v>
      </c>
      <c r="B41" s="605"/>
      <c r="C41" s="605"/>
      <c r="D41" s="606"/>
      <c r="E41" s="113">
        <v>3.6663586454313202</v>
      </c>
      <c r="F41" s="115">
        <v>1349</v>
      </c>
      <c r="G41" s="114">
        <v>1451</v>
      </c>
      <c r="H41" s="114">
        <v>1481</v>
      </c>
      <c r="I41" s="114">
        <v>1203</v>
      </c>
      <c r="J41" s="140">
        <v>1301</v>
      </c>
      <c r="K41" s="114">
        <v>48</v>
      </c>
      <c r="L41" s="116">
        <v>3.689469638739431</v>
      </c>
    </row>
    <row r="42" spans="1:12" s="110" customFormat="1" ht="15" customHeight="1" x14ac:dyDescent="0.2">
      <c r="A42" s="120"/>
      <c r="B42" s="119"/>
      <c r="C42" s="258" t="s">
        <v>106</v>
      </c>
      <c r="E42" s="113">
        <v>50.926612305411417</v>
      </c>
      <c r="F42" s="115">
        <v>687</v>
      </c>
      <c r="G42" s="114">
        <v>762</v>
      </c>
      <c r="H42" s="114">
        <v>780</v>
      </c>
      <c r="I42" s="114">
        <v>625</v>
      </c>
      <c r="J42" s="140">
        <v>675</v>
      </c>
      <c r="K42" s="114">
        <v>12</v>
      </c>
      <c r="L42" s="116">
        <v>1.7777777777777777</v>
      </c>
    </row>
    <row r="43" spans="1:12" s="110" customFormat="1" ht="15" customHeight="1" x14ac:dyDescent="0.2">
      <c r="A43" s="123"/>
      <c r="B43" s="124"/>
      <c r="C43" s="260" t="s">
        <v>107</v>
      </c>
      <c r="D43" s="261"/>
      <c r="E43" s="125">
        <v>49.073387694588583</v>
      </c>
      <c r="F43" s="143">
        <v>662</v>
      </c>
      <c r="G43" s="144">
        <v>689</v>
      </c>
      <c r="H43" s="144">
        <v>701</v>
      </c>
      <c r="I43" s="144">
        <v>578</v>
      </c>
      <c r="J43" s="145">
        <v>626</v>
      </c>
      <c r="K43" s="144">
        <v>36</v>
      </c>
      <c r="L43" s="146">
        <v>5.7507987220447285</v>
      </c>
    </row>
    <row r="44" spans="1:12" s="110" customFormat="1" ht="45.75" customHeight="1" x14ac:dyDescent="0.2">
      <c r="A44" s="604" t="s">
        <v>191</v>
      </c>
      <c r="B44" s="605"/>
      <c r="C44" s="605"/>
      <c r="D44" s="606"/>
      <c r="E44" s="113">
        <v>2.3808229602652609</v>
      </c>
      <c r="F44" s="115">
        <v>876</v>
      </c>
      <c r="G44" s="114">
        <v>900</v>
      </c>
      <c r="H44" s="114">
        <v>909</v>
      </c>
      <c r="I44" s="114">
        <v>850</v>
      </c>
      <c r="J44" s="140">
        <v>870</v>
      </c>
      <c r="K44" s="114">
        <v>6</v>
      </c>
      <c r="L44" s="116">
        <v>0.68965517241379315</v>
      </c>
    </row>
    <row r="45" spans="1:12" s="110" customFormat="1" ht="15" customHeight="1" x14ac:dyDescent="0.2">
      <c r="A45" s="120"/>
      <c r="B45" s="119"/>
      <c r="C45" s="258" t="s">
        <v>106</v>
      </c>
      <c r="E45" s="113">
        <v>61.529680365296805</v>
      </c>
      <c r="F45" s="115">
        <v>539</v>
      </c>
      <c r="G45" s="114">
        <v>551</v>
      </c>
      <c r="H45" s="114">
        <v>556</v>
      </c>
      <c r="I45" s="114">
        <v>523</v>
      </c>
      <c r="J45" s="140">
        <v>535</v>
      </c>
      <c r="K45" s="114">
        <v>4</v>
      </c>
      <c r="L45" s="116">
        <v>0.74766355140186913</v>
      </c>
    </row>
    <row r="46" spans="1:12" s="110" customFormat="1" ht="15" customHeight="1" x14ac:dyDescent="0.2">
      <c r="A46" s="123"/>
      <c r="B46" s="124"/>
      <c r="C46" s="260" t="s">
        <v>107</v>
      </c>
      <c r="D46" s="261"/>
      <c r="E46" s="125">
        <v>38.470319634703195</v>
      </c>
      <c r="F46" s="143">
        <v>337</v>
      </c>
      <c r="G46" s="144">
        <v>349</v>
      </c>
      <c r="H46" s="144">
        <v>353</v>
      </c>
      <c r="I46" s="144">
        <v>327</v>
      </c>
      <c r="J46" s="145">
        <v>335</v>
      </c>
      <c r="K46" s="144">
        <v>2</v>
      </c>
      <c r="L46" s="146">
        <v>0.59701492537313428</v>
      </c>
    </row>
    <row r="47" spans="1:12" s="110" customFormat="1" ht="39" customHeight="1" x14ac:dyDescent="0.2">
      <c r="A47" s="604" t="s">
        <v>520</v>
      </c>
      <c r="B47" s="607"/>
      <c r="C47" s="607"/>
      <c r="D47" s="608"/>
      <c r="E47" s="113">
        <v>0.44844268087188127</v>
      </c>
      <c r="F47" s="115">
        <v>165</v>
      </c>
      <c r="G47" s="114">
        <v>187</v>
      </c>
      <c r="H47" s="114">
        <v>158</v>
      </c>
      <c r="I47" s="114">
        <v>173</v>
      </c>
      <c r="J47" s="140">
        <v>186</v>
      </c>
      <c r="K47" s="114">
        <v>-21</v>
      </c>
      <c r="L47" s="116">
        <v>-11.290322580645162</v>
      </c>
    </row>
    <row r="48" spans="1:12" s="110" customFormat="1" ht="15" customHeight="1" x14ac:dyDescent="0.2">
      <c r="A48" s="120"/>
      <c r="B48" s="119"/>
      <c r="C48" s="258" t="s">
        <v>106</v>
      </c>
      <c r="E48" s="113">
        <v>43.030303030303031</v>
      </c>
      <c r="F48" s="115">
        <v>71</v>
      </c>
      <c r="G48" s="114">
        <v>90</v>
      </c>
      <c r="H48" s="114">
        <v>75</v>
      </c>
      <c r="I48" s="114">
        <v>89</v>
      </c>
      <c r="J48" s="140">
        <v>93</v>
      </c>
      <c r="K48" s="114">
        <v>-22</v>
      </c>
      <c r="L48" s="116">
        <v>-23.655913978494624</v>
      </c>
    </row>
    <row r="49" spans="1:12" s="110" customFormat="1" ht="15" customHeight="1" x14ac:dyDescent="0.2">
      <c r="A49" s="123"/>
      <c r="B49" s="124"/>
      <c r="C49" s="260" t="s">
        <v>107</v>
      </c>
      <c r="D49" s="261"/>
      <c r="E49" s="125">
        <v>56.969696969696969</v>
      </c>
      <c r="F49" s="143">
        <v>94</v>
      </c>
      <c r="G49" s="144">
        <v>97</v>
      </c>
      <c r="H49" s="144">
        <v>83</v>
      </c>
      <c r="I49" s="144">
        <v>84</v>
      </c>
      <c r="J49" s="145">
        <v>93</v>
      </c>
      <c r="K49" s="144">
        <v>1</v>
      </c>
      <c r="L49" s="146">
        <v>1.075268817204301</v>
      </c>
    </row>
    <row r="50" spans="1:12" s="110" customFormat="1" ht="24.95" customHeight="1" x14ac:dyDescent="0.2">
      <c r="A50" s="609" t="s">
        <v>192</v>
      </c>
      <c r="B50" s="610"/>
      <c r="C50" s="610"/>
      <c r="D50" s="611"/>
      <c r="E50" s="262">
        <v>7.7621351307278363</v>
      </c>
      <c r="F50" s="263">
        <v>2856</v>
      </c>
      <c r="G50" s="264">
        <v>2978</v>
      </c>
      <c r="H50" s="264">
        <v>3027</v>
      </c>
      <c r="I50" s="264">
        <v>2703</v>
      </c>
      <c r="J50" s="265">
        <v>2756</v>
      </c>
      <c r="K50" s="263">
        <v>100</v>
      </c>
      <c r="L50" s="266">
        <v>3.6284470246734397</v>
      </c>
    </row>
    <row r="51" spans="1:12" s="110" customFormat="1" ht="15" customHeight="1" x14ac:dyDescent="0.2">
      <c r="A51" s="120"/>
      <c r="B51" s="119"/>
      <c r="C51" s="258" t="s">
        <v>106</v>
      </c>
      <c r="E51" s="113">
        <v>61.064425770308127</v>
      </c>
      <c r="F51" s="115">
        <v>1744</v>
      </c>
      <c r="G51" s="114">
        <v>1808</v>
      </c>
      <c r="H51" s="114">
        <v>1857</v>
      </c>
      <c r="I51" s="114">
        <v>1674</v>
      </c>
      <c r="J51" s="140">
        <v>1674</v>
      </c>
      <c r="K51" s="114">
        <v>70</v>
      </c>
      <c r="L51" s="116">
        <v>4.1816009557945044</v>
      </c>
    </row>
    <row r="52" spans="1:12" s="110" customFormat="1" ht="15" customHeight="1" x14ac:dyDescent="0.2">
      <c r="A52" s="120"/>
      <c r="B52" s="119"/>
      <c r="C52" s="258" t="s">
        <v>107</v>
      </c>
      <c r="E52" s="113">
        <v>38.935574229691873</v>
      </c>
      <c r="F52" s="115">
        <v>1112</v>
      </c>
      <c r="G52" s="114">
        <v>1170</v>
      </c>
      <c r="H52" s="114">
        <v>1170</v>
      </c>
      <c r="I52" s="114">
        <v>1029</v>
      </c>
      <c r="J52" s="140">
        <v>1082</v>
      </c>
      <c r="K52" s="114">
        <v>30</v>
      </c>
      <c r="L52" s="116">
        <v>2.7726432532347505</v>
      </c>
    </row>
    <row r="53" spans="1:12" s="110" customFormat="1" ht="15" customHeight="1" x14ac:dyDescent="0.2">
      <c r="A53" s="120"/>
      <c r="B53" s="119"/>
      <c r="C53" s="258" t="s">
        <v>187</v>
      </c>
      <c r="D53" s="110" t="s">
        <v>193</v>
      </c>
      <c r="E53" s="113">
        <v>33.05322128851541</v>
      </c>
      <c r="F53" s="115">
        <v>944</v>
      </c>
      <c r="G53" s="114">
        <v>1067</v>
      </c>
      <c r="H53" s="114">
        <v>1101</v>
      </c>
      <c r="I53" s="114">
        <v>812</v>
      </c>
      <c r="J53" s="140">
        <v>909</v>
      </c>
      <c r="K53" s="114">
        <v>35</v>
      </c>
      <c r="L53" s="116">
        <v>3.8503850385038505</v>
      </c>
    </row>
    <row r="54" spans="1:12" s="110" customFormat="1" ht="15" customHeight="1" x14ac:dyDescent="0.2">
      <c r="A54" s="120"/>
      <c r="B54" s="119"/>
      <c r="D54" s="267" t="s">
        <v>194</v>
      </c>
      <c r="E54" s="113">
        <v>53.072033898305087</v>
      </c>
      <c r="F54" s="115">
        <v>501</v>
      </c>
      <c r="G54" s="114">
        <v>574</v>
      </c>
      <c r="H54" s="114">
        <v>593</v>
      </c>
      <c r="I54" s="114">
        <v>445</v>
      </c>
      <c r="J54" s="140">
        <v>487</v>
      </c>
      <c r="K54" s="114">
        <v>14</v>
      </c>
      <c r="L54" s="116">
        <v>2.8747433264887063</v>
      </c>
    </row>
    <row r="55" spans="1:12" s="110" customFormat="1" ht="15" customHeight="1" x14ac:dyDescent="0.2">
      <c r="A55" s="120"/>
      <c r="B55" s="119"/>
      <c r="D55" s="267" t="s">
        <v>195</v>
      </c>
      <c r="E55" s="113">
        <v>46.927966101694913</v>
      </c>
      <c r="F55" s="115">
        <v>443</v>
      </c>
      <c r="G55" s="114">
        <v>493</v>
      </c>
      <c r="H55" s="114">
        <v>508</v>
      </c>
      <c r="I55" s="114">
        <v>367</v>
      </c>
      <c r="J55" s="140">
        <v>422</v>
      </c>
      <c r="K55" s="114">
        <v>21</v>
      </c>
      <c r="L55" s="116">
        <v>4.9763033175355451</v>
      </c>
    </row>
    <row r="56" spans="1:12" s="110" customFormat="1" ht="15" customHeight="1" x14ac:dyDescent="0.2">
      <c r="A56" s="120"/>
      <c r="B56" s="119" t="s">
        <v>196</v>
      </c>
      <c r="C56" s="258"/>
      <c r="E56" s="113">
        <v>72.753709843996305</v>
      </c>
      <c r="F56" s="115">
        <v>26769</v>
      </c>
      <c r="G56" s="114">
        <v>26779</v>
      </c>
      <c r="H56" s="114">
        <v>26943</v>
      </c>
      <c r="I56" s="114">
        <v>26978</v>
      </c>
      <c r="J56" s="140">
        <v>26834</v>
      </c>
      <c r="K56" s="114">
        <v>-65</v>
      </c>
      <c r="L56" s="116">
        <v>-0.24223000670790787</v>
      </c>
    </row>
    <row r="57" spans="1:12" s="110" customFormat="1" ht="15" customHeight="1" x14ac:dyDescent="0.2">
      <c r="A57" s="120"/>
      <c r="B57" s="119"/>
      <c r="C57" s="258" t="s">
        <v>106</v>
      </c>
      <c r="E57" s="113">
        <v>43.027382419963388</v>
      </c>
      <c r="F57" s="115">
        <v>11518</v>
      </c>
      <c r="G57" s="114">
        <v>11495</v>
      </c>
      <c r="H57" s="114">
        <v>11601</v>
      </c>
      <c r="I57" s="114">
        <v>11645</v>
      </c>
      <c r="J57" s="140">
        <v>11492</v>
      </c>
      <c r="K57" s="114">
        <v>26</v>
      </c>
      <c r="L57" s="116">
        <v>0.22624434389140272</v>
      </c>
    </row>
    <row r="58" spans="1:12" s="110" customFormat="1" ht="15" customHeight="1" x14ac:dyDescent="0.2">
      <c r="A58" s="120"/>
      <c r="B58" s="119"/>
      <c r="C58" s="258" t="s">
        <v>107</v>
      </c>
      <c r="E58" s="113">
        <v>56.972617580036612</v>
      </c>
      <c r="F58" s="115">
        <v>15251</v>
      </c>
      <c r="G58" s="114">
        <v>15284</v>
      </c>
      <c r="H58" s="114">
        <v>15342</v>
      </c>
      <c r="I58" s="114">
        <v>15333</v>
      </c>
      <c r="J58" s="140">
        <v>15342</v>
      </c>
      <c r="K58" s="114">
        <v>-91</v>
      </c>
      <c r="L58" s="116">
        <v>-0.59314300612697168</v>
      </c>
    </row>
    <row r="59" spans="1:12" s="110" customFormat="1" ht="15" customHeight="1" x14ac:dyDescent="0.2">
      <c r="A59" s="120"/>
      <c r="B59" s="119"/>
      <c r="C59" s="258" t="s">
        <v>105</v>
      </c>
      <c r="D59" s="110" t="s">
        <v>197</v>
      </c>
      <c r="E59" s="113">
        <v>89.461690761701973</v>
      </c>
      <c r="F59" s="115">
        <v>23948</v>
      </c>
      <c r="G59" s="114">
        <v>23957</v>
      </c>
      <c r="H59" s="114">
        <v>24108</v>
      </c>
      <c r="I59" s="114">
        <v>24143</v>
      </c>
      <c r="J59" s="140">
        <v>23982</v>
      </c>
      <c r="K59" s="114">
        <v>-34</v>
      </c>
      <c r="L59" s="116">
        <v>-0.14177299641397714</v>
      </c>
    </row>
    <row r="60" spans="1:12" s="110" customFormat="1" ht="15" customHeight="1" x14ac:dyDescent="0.2">
      <c r="A60" s="120"/>
      <c r="B60" s="119"/>
      <c r="C60" s="258"/>
      <c r="D60" s="267" t="s">
        <v>198</v>
      </c>
      <c r="E60" s="113">
        <v>43.590278937698343</v>
      </c>
      <c r="F60" s="115">
        <v>10439</v>
      </c>
      <c r="G60" s="114">
        <v>10430</v>
      </c>
      <c r="H60" s="114">
        <v>10529</v>
      </c>
      <c r="I60" s="114">
        <v>10573</v>
      </c>
      <c r="J60" s="140">
        <v>10420</v>
      </c>
      <c r="K60" s="114">
        <v>19</v>
      </c>
      <c r="L60" s="116">
        <v>0.18234165067178504</v>
      </c>
    </row>
    <row r="61" spans="1:12" s="110" customFormat="1" ht="15" customHeight="1" x14ac:dyDescent="0.2">
      <c r="A61" s="120"/>
      <c r="B61" s="119"/>
      <c r="C61" s="258"/>
      <c r="D61" s="267" t="s">
        <v>199</v>
      </c>
      <c r="E61" s="113">
        <v>56.409721062301657</v>
      </c>
      <c r="F61" s="115">
        <v>13509</v>
      </c>
      <c r="G61" s="114">
        <v>13527</v>
      </c>
      <c r="H61" s="114">
        <v>13579</v>
      </c>
      <c r="I61" s="114">
        <v>13570</v>
      </c>
      <c r="J61" s="140">
        <v>13562</v>
      </c>
      <c r="K61" s="114">
        <v>-53</v>
      </c>
      <c r="L61" s="116">
        <v>-0.39079781743105735</v>
      </c>
    </row>
    <row r="62" spans="1:12" s="110" customFormat="1" ht="15" customHeight="1" x14ac:dyDescent="0.2">
      <c r="A62" s="120"/>
      <c r="B62" s="119"/>
      <c r="C62" s="258"/>
      <c r="D62" s="258" t="s">
        <v>200</v>
      </c>
      <c r="E62" s="113">
        <v>10.538309238298032</v>
      </c>
      <c r="F62" s="115">
        <v>2821</v>
      </c>
      <c r="G62" s="114">
        <v>2822</v>
      </c>
      <c r="H62" s="114">
        <v>2835</v>
      </c>
      <c r="I62" s="114">
        <v>2835</v>
      </c>
      <c r="J62" s="140">
        <v>2852</v>
      </c>
      <c r="K62" s="114">
        <v>-31</v>
      </c>
      <c r="L62" s="116">
        <v>-1.0869565217391304</v>
      </c>
    </row>
    <row r="63" spans="1:12" s="110" customFormat="1" ht="15" customHeight="1" x14ac:dyDescent="0.2">
      <c r="A63" s="120"/>
      <c r="B63" s="119"/>
      <c r="C63" s="258"/>
      <c r="D63" s="267" t="s">
        <v>198</v>
      </c>
      <c r="E63" s="113">
        <v>38.248847926267281</v>
      </c>
      <c r="F63" s="115">
        <v>1079</v>
      </c>
      <c r="G63" s="114">
        <v>1065</v>
      </c>
      <c r="H63" s="114">
        <v>1072</v>
      </c>
      <c r="I63" s="114">
        <v>1072</v>
      </c>
      <c r="J63" s="140">
        <v>1072</v>
      </c>
      <c r="K63" s="114">
        <v>7</v>
      </c>
      <c r="L63" s="116">
        <v>0.65298507462686572</v>
      </c>
    </row>
    <row r="64" spans="1:12" s="110" customFormat="1" ht="15" customHeight="1" x14ac:dyDescent="0.2">
      <c r="A64" s="120"/>
      <c r="B64" s="119"/>
      <c r="C64" s="258"/>
      <c r="D64" s="267" t="s">
        <v>199</v>
      </c>
      <c r="E64" s="113">
        <v>61.751152073732719</v>
      </c>
      <c r="F64" s="115">
        <v>1742</v>
      </c>
      <c r="G64" s="114">
        <v>1757</v>
      </c>
      <c r="H64" s="114">
        <v>1763</v>
      </c>
      <c r="I64" s="114">
        <v>1763</v>
      </c>
      <c r="J64" s="140">
        <v>1780</v>
      </c>
      <c r="K64" s="114">
        <v>-38</v>
      </c>
      <c r="L64" s="116">
        <v>-2.1348314606741572</v>
      </c>
    </row>
    <row r="65" spans="1:12" s="110" customFormat="1" ht="15" customHeight="1" x14ac:dyDescent="0.2">
      <c r="A65" s="120"/>
      <c r="B65" s="119" t="s">
        <v>201</v>
      </c>
      <c r="C65" s="258"/>
      <c r="E65" s="113">
        <v>12.06446703266837</v>
      </c>
      <c r="F65" s="115">
        <v>4439</v>
      </c>
      <c r="G65" s="114">
        <v>4405</v>
      </c>
      <c r="H65" s="114">
        <v>4423</v>
      </c>
      <c r="I65" s="114">
        <v>4421</v>
      </c>
      <c r="J65" s="140">
        <v>4394</v>
      </c>
      <c r="K65" s="114">
        <v>45</v>
      </c>
      <c r="L65" s="116">
        <v>1.0241238051888939</v>
      </c>
    </row>
    <row r="66" spans="1:12" s="110" customFormat="1" ht="15" customHeight="1" x14ac:dyDescent="0.2">
      <c r="A66" s="120"/>
      <c r="B66" s="119"/>
      <c r="C66" s="258" t="s">
        <v>106</v>
      </c>
      <c r="E66" s="113">
        <v>42.149132687542242</v>
      </c>
      <c r="F66" s="115">
        <v>1871</v>
      </c>
      <c r="G66" s="114">
        <v>1838</v>
      </c>
      <c r="H66" s="114">
        <v>1838</v>
      </c>
      <c r="I66" s="114">
        <v>1845</v>
      </c>
      <c r="J66" s="140">
        <v>1819</v>
      </c>
      <c r="K66" s="114">
        <v>52</v>
      </c>
      <c r="L66" s="116">
        <v>2.8587135788894997</v>
      </c>
    </row>
    <row r="67" spans="1:12" s="110" customFormat="1" ht="15" customHeight="1" x14ac:dyDescent="0.2">
      <c r="A67" s="120"/>
      <c r="B67" s="119"/>
      <c r="C67" s="258" t="s">
        <v>107</v>
      </c>
      <c r="E67" s="113">
        <v>57.850867312457758</v>
      </c>
      <c r="F67" s="115">
        <v>2568</v>
      </c>
      <c r="G67" s="114">
        <v>2567</v>
      </c>
      <c r="H67" s="114">
        <v>2585</v>
      </c>
      <c r="I67" s="114">
        <v>2576</v>
      </c>
      <c r="J67" s="140">
        <v>2575</v>
      </c>
      <c r="K67" s="114">
        <v>-7</v>
      </c>
      <c r="L67" s="116">
        <v>-0.27184466019417475</v>
      </c>
    </row>
    <row r="68" spans="1:12" s="110" customFormat="1" ht="15" customHeight="1" x14ac:dyDescent="0.2">
      <c r="A68" s="120"/>
      <c r="B68" s="119"/>
      <c r="C68" s="258" t="s">
        <v>105</v>
      </c>
      <c r="D68" s="110" t="s">
        <v>202</v>
      </c>
      <c r="E68" s="113">
        <v>14.778103176391079</v>
      </c>
      <c r="F68" s="115">
        <v>656</v>
      </c>
      <c r="G68" s="114">
        <v>630</v>
      </c>
      <c r="H68" s="114">
        <v>627</v>
      </c>
      <c r="I68" s="114">
        <v>628</v>
      </c>
      <c r="J68" s="140">
        <v>625</v>
      </c>
      <c r="K68" s="114">
        <v>31</v>
      </c>
      <c r="L68" s="116">
        <v>4.96</v>
      </c>
    </row>
    <row r="69" spans="1:12" s="110" customFormat="1" ht="15" customHeight="1" x14ac:dyDescent="0.2">
      <c r="A69" s="120"/>
      <c r="B69" s="119"/>
      <c r="C69" s="258"/>
      <c r="D69" s="267" t="s">
        <v>198</v>
      </c>
      <c r="E69" s="113">
        <v>41.615853658536587</v>
      </c>
      <c r="F69" s="115">
        <v>273</v>
      </c>
      <c r="G69" s="114">
        <v>258</v>
      </c>
      <c r="H69" s="114">
        <v>245</v>
      </c>
      <c r="I69" s="114">
        <v>258</v>
      </c>
      <c r="J69" s="140">
        <v>258</v>
      </c>
      <c r="K69" s="114">
        <v>15</v>
      </c>
      <c r="L69" s="116">
        <v>5.8139534883720927</v>
      </c>
    </row>
    <row r="70" spans="1:12" s="110" customFormat="1" ht="15" customHeight="1" x14ac:dyDescent="0.2">
      <c r="A70" s="120"/>
      <c r="B70" s="119"/>
      <c r="C70" s="258"/>
      <c r="D70" s="267" t="s">
        <v>199</v>
      </c>
      <c r="E70" s="113">
        <v>58.384146341463413</v>
      </c>
      <c r="F70" s="115">
        <v>383</v>
      </c>
      <c r="G70" s="114">
        <v>372</v>
      </c>
      <c r="H70" s="114">
        <v>382</v>
      </c>
      <c r="I70" s="114">
        <v>370</v>
      </c>
      <c r="J70" s="140">
        <v>367</v>
      </c>
      <c r="K70" s="114">
        <v>16</v>
      </c>
      <c r="L70" s="116">
        <v>4.3596730245231612</v>
      </c>
    </row>
    <row r="71" spans="1:12" s="110" customFormat="1" ht="15" customHeight="1" x14ac:dyDescent="0.2">
      <c r="A71" s="120"/>
      <c r="B71" s="119"/>
      <c r="C71" s="258"/>
      <c r="D71" s="110" t="s">
        <v>203</v>
      </c>
      <c r="E71" s="113">
        <v>77.585041676053166</v>
      </c>
      <c r="F71" s="115">
        <v>3444</v>
      </c>
      <c r="G71" s="114">
        <v>3437</v>
      </c>
      <c r="H71" s="114">
        <v>3463</v>
      </c>
      <c r="I71" s="114">
        <v>3470</v>
      </c>
      <c r="J71" s="140">
        <v>3452</v>
      </c>
      <c r="K71" s="114">
        <v>-8</v>
      </c>
      <c r="L71" s="116">
        <v>-0.23174971031286212</v>
      </c>
    </row>
    <row r="72" spans="1:12" s="110" customFormat="1" ht="15" customHeight="1" x14ac:dyDescent="0.2">
      <c r="A72" s="120"/>
      <c r="B72" s="119"/>
      <c r="C72" s="258"/>
      <c r="D72" s="267" t="s">
        <v>198</v>
      </c>
      <c r="E72" s="113">
        <v>41.260162601626014</v>
      </c>
      <c r="F72" s="115">
        <v>1421</v>
      </c>
      <c r="G72" s="114">
        <v>1400</v>
      </c>
      <c r="H72" s="114">
        <v>1414</v>
      </c>
      <c r="I72" s="114">
        <v>1416</v>
      </c>
      <c r="J72" s="140">
        <v>1394</v>
      </c>
      <c r="K72" s="114">
        <v>27</v>
      </c>
      <c r="L72" s="116">
        <v>1.9368723098995695</v>
      </c>
    </row>
    <row r="73" spans="1:12" s="110" customFormat="1" ht="15" customHeight="1" x14ac:dyDescent="0.2">
      <c r="A73" s="120"/>
      <c r="B73" s="119"/>
      <c r="C73" s="258"/>
      <c r="D73" s="267" t="s">
        <v>199</v>
      </c>
      <c r="E73" s="113">
        <v>58.739837398373986</v>
      </c>
      <c r="F73" s="115">
        <v>2023</v>
      </c>
      <c r="G73" s="114">
        <v>2037</v>
      </c>
      <c r="H73" s="114">
        <v>2049</v>
      </c>
      <c r="I73" s="114">
        <v>2054</v>
      </c>
      <c r="J73" s="140">
        <v>2058</v>
      </c>
      <c r="K73" s="114">
        <v>-35</v>
      </c>
      <c r="L73" s="116">
        <v>-1.7006802721088434</v>
      </c>
    </row>
    <row r="74" spans="1:12" s="110" customFormat="1" ht="15" customHeight="1" x14ac:dyDescent="0.2">
      <c r="A74" s="120"/>
      <c r="B74" s="119"/>
      <c r="C74" s="258"/>
      <c r="D74" s="110" t="s">
        <v>204</v>
      </c>
      <c r="E74" s="113">
        <v>7.6368551475557558</v>
      </c>
      <c r="F74" s="115">
        <v>339</v>
      </c>
      <c r="G74" s="114">
        <v>338</v>
      </c>
      <c r="H74" s="114">
        <v>333</v>
      </c>
      <c r="I74" s="114">
        <v>323</v>
      </c>
      <c r="J74" s="140">
        <v>317</v>
      </c>
      <c r="K74" s="114">
        <v>22</v>
      </c>
      <c r="L74" s="116">
        <v>6.9400630914826502</v>
      </c>
    </row>
    <row r="75" spans="1:12" s="110" customFormat="1" ht="15" customHeight="1" x14ac:dyDescent="0.2">
      <c r="A75" s="120"/>
      <c r="B75" s="119"/>
      <c r="C75" s="258"/>
      <c r="D75" s="267" t="s">
        <v>198</v>
      </c>
      <c r="E75" s="113">
        <v>52.212389380530972</v>
      </c>
      <c r="F75" s="115">
        <v>177</v>
      </c>
      <c r="G75" s="114">
        <v>180</v>
      </c>
      <c r="H75" s="114">
        <v>179</v>
      </c>
      <c r="I75" s="114">
        <v>171</v>
      </c>
      <c r="J75" s="140">
        <v>167</v>
      </c>
      <c r="K75" s="114">
        <v>10</v>
      </c>
      <c r="L75" s="116">
        <v>5.9880239520958085</v>
      </c>
    </row>
    <row r="76" spans="1:12" s="110" customFormat="1" ht="15" customHeight="1" x14ac:dyDescent="0.2">
      <c r="A76" s="120"/>
      <c r="B76" s="119"/>
      <c r="C76" s="258"/>
      <c r="D76" s="267" t="s">
        <v>199</v>
      </c>
      <c r="E76" s="113">
        <v>47.787610619469028</v>
      </c>
      <c r="F76" s="115">
        <v>162</v>
      </c>
      <c r="G76" s="114">
        <v>158</v>
      </c>
      <c r="H76" s="114">
        <v>154</v>
      </c>
      <c r="I76" s="114">
        <v>152</v>
      </c>
      <c r="J76" s="140">
        <v>150</v>
      </c>
      <c r="K76" s="114">
        <v>12</v>
      </c>
      <c r="L76" s="116">
        <v>8</v>
      </c>
    </row>
    <row r="77" spans="1:12" s="110" customFormat="1" ht="15" customHeight="1" x14ac:dyDescent="0.2">
      <c r="A77" s="534"/>
      <c r="B77" s="119" t="s">
        <v>205</v>
      </c>
      <c r="C77" s="268"/>
      <c r="D77" s="182"/>
      <c r="E77" s="113">
        <v>7.4196879926074901</v>
      </c>
      <c r="F77" s="115">
        <v>2730</v>
      </c>
      <c r="G77" s="114">
        <v>2752</v>
      </c>
      <c r="H77" s="114">
        <v>2759</v>
      </c>
      <c r="I77" s="114">
        <v>2619</v>
      </c>
      <c r="J77" s="140">
        <v>2663</v>
      </c>
      <c r="K77" s="114">
        <v>67</v>
      </c>
      <c r="L77" s="116">
        <v>2.5159594442358242</v>
      </c>
    </row>
    <row r="78" spans="1:12" s="110" customFormat="1" ht="15" customHeight="1" x14ac:dyDescent="0.2">
      <c r="A78" s="120"/>
      <c r="B78" s="119"/>
      <c r="C78" s="268" t="s">
        <v>106</v>
      </c>
      <c r="D78" s="182"/>
      <c r="E78" s="113">
        <v>55.128205128205131</v>
      </c>
      <c r="F78" s="115">
        <v>1505</v>
      </c>
      <c r="G78" s="114">
        <v>1508</v>
      </c>
      <c r="H78" s="114">
        <v>1492</v>
      </c>
      <c r="I78" s="114">
        <v>1393</v>
      </c>
      <c r="J78" s="140">
        <v>1420</v>
      </c>
      <c r="K78" s="114">
        <v>85</v>
      </c>
      <c r="L78" s="116">
        <v>5.9859154929577461</v>
      </c>
    </row>
    <row r="79" spans="1:12" s="110" customFormat="1" ht="15" customHeight="1" x14ac:dyDescent="0.2">
      <c r="A79" s="123"/>
      <c r="B79" s="124"/>
      <c r="C79" s="260" t="s">
        <v>107</v>
      </c>
      <c r="D79" s="261"/>
      <c r="E79" s="125">
        <v>44.871794871794869</v>
      </c>
      <c r="F79" s="143">
        <v>1225</v>
      </c>
      <c r="G79" s="144">
        <v>1244</v>
      </c>
      <c r="H79" s="144">
        <v>1267</v>
      </c>
      <c r="I79" s="144">
        <v>1226</v>
      </c>
      <c r="J79" s="145">
        <v>1243</v>
      </c>
      <c r="K79" s="144">
        <v>-18</v>
      </c>
      <c r="L79" s="146">
        <v>-1.4481094127111827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36794</v>
      </c>
      <c r="E11" s="114">
        <v>36914</v>
      </c>
      <c r="F11" s="114">
        <v>37152</v>
      </c>
      <c r="G11" s="114">
        <v>36721</v>
      </c>
      <c r="H11" s="140">
        <v>36647</v>
      </c>
      <c r="I11" s="115">
        <v>147</v>
      </c>
      <c r="J11" s="116">
        <v>0.40112423936475017</v>
      </c>
    </row>
    <row r="12" spans="1:15" s="110" customFormat="1" ht="24.95" customHeight="1" x14ac:dyDescent="0.2">
      <c r="A12" s="193" t="s">
        <v>132</v>
      </c>
      <c r="B12" s="194" t="s">
        <v>133</v>
      </c>
      <c r="C12" s="113">
        <v>0.255476436375496</v>
      </c>
      <c r="D12" s="115">
        <v>94</v>
      </c>
      <c r="E12" s="114">
        <v>94</v>
      </c>
      <c r="F12" s="114">
        <v>137</v>
      </c>
      <c r="G12" s="114">
        <v>131</v>
      </c>
      <c r="H12" s="140">
        <v>128</v>
      </c>
      <c r="I12" s="115">
        <v>-34</v>
      </c>
      <c r="J12" s="116">
        <v>-26.5625</v>
      </c>
    </row>
    <row r="13" spans="1:15" s="110" customFormat="1" ht="24.95" customHeight="1" x14ac:dyDescent="0.2">
      <c r="A13" s="193" t="s">
        <v>134</v>
      </c>
      <c r="B13" s="199" t="s">
        <v>214</v>
      </c>
      <c r="C13" s="113">
        <v>1.7421318693265206</v>
      </c>
      <c r="D13" s="115">
        <v>641</v>
      </c>
      <c r="E13" s="114">
        <v>655</v>
      </c>
      <c r="F13" s="114">
        <v>678</v>
      </c>
      <c r="G13" s="114">
        <v>687</v>
      </c>
      <c r="H13" s="140">
        <v>674</v>
      </c>
      <c r="I13" s="115">
        <v>-33</v>
      </c>
      <c r="J13" s="116">
        <v>-4.896142433234421</v>
      </c>
    </row>
    <row r="14" spans="1:15" s="287" customFormat="1" ht="24" customHeight="1" x14ac:dyDescent="0.2">
      <c r="A14" s="193" t="s">
        <v>215</v>
      </c>
      <c r="B14" s="199" t="s">
        <v>137</v>
      </c>
      <c r="C14" s="113">
        <v>11.477414795890635</v>
      </c>
      <c r="D14" s="115">
        <v>4223</v>
      </c>
      <c r="E14" s="114">
        <v>4203</v>
      </c>
      <c r="F14" s="114">
        <v>4246</v>
      </c>
      <c r="G14" s="114">
        <v>4183</v>
      </c>
      <c r="H14" s="140">
        <v>4152</v>
      </c>
      <c r="I14" s="115">
        <v>71</v>
      </c>
      <c r="J14" s="116">
        <v>1.7100192678227359</v>
      </c>
      <c r="K14" s="110"/>
      <c r="L14" s="110"/>
      <c r="M14" s="110"/>
      <c r="N14" s="110"/>
      <c r="O14" s="110"/>
    </row>
    <row r="15" spans="1:15" s="110" customFormat="1" ht="24.75" customHeight="1" x14ac:dyDescent="0.2">
      <c r="A15" s="193" t="s">
        <v>216</v>
      </c>
      <c r="B15" s="199" t="s">
        <v>217</v>
      </c>
      <c r="C15" s="113">
        <v>2.9216720117410446</v>
      </c>
      <c r="D15" s="115">
        <v>1075</v>
      </c>
      <c r="E15" s="114">
        <v>1068</v>
      </c>
      <c r="F15" s="114">
        <v>1091</v>
      </c>
      <c r="G15" s="114">
        <v>1069</v>
      </c>
      <c r="H15" s="140">
        <v>1048</v>
      </c>
      <c r="I15" s="115">
        <v>27</v>
      </c>
      <c r="J15" s="116">
        <v>2.5763358778625953</v>
      </c>
    </row>
    <row r="16" spans="1:15" s="287" customFormat="1" ht="24.95" customHeight="1" x14ac:dyDescent="0.2">
      <c r="A16" s="193" t="s">
        <v>218</v>
      </c>
      <c r="B16" s="199" t="s">
        <v>141</v>
      </c>
      <c r="C16" s="113">
        <v>7.7512637930097297</v>
      </c>
      <c r="D16" s="115">
        <v>2852</v>
      </c>
      <c r="E16" s="114">
        <v>2829</v>
      </c>
      <c r="F16" s="114">
        <v>2842</v>
      </c>
      <c r="G16" s="114">
        <v>2800</v>
      </c>
      <c r="H16" s="140">
        <v>2796</v>
      </c>
      <c r="I16" s="115">
        <v>56</v>
      </c>
      <c r="J16" s="116">
        <v>2.0028612303290414</v>
      </c>
      <c r="K16" s="110"/>
      <c r="L16" s="110"/>
      <c r="M16" s="110"/>
      <c r="N16" s="110"/>
      <c r="O16" s="110"/>
    </row>
    <row r="17" spans="1:15" s="110" customFormat="1" ht="24.95" customHeight="1" x14ac:dyDescent="0.2">
      <c r="A17" s="193" t="s">
        <v>219</v>
      </c>
      <c r="B17" s="199" t="s">
        <v>220</v>
      </c>
      <c r="C17" s="113">
        <v>0.80447899113985977</v>
      </c>
      <c r="D17" s="115">
        <v>296</v>
      </c>
      <c r="E17" s="114">
        <v>306</v>
      </c>
      <c r="F17" s="114">
        <v>313</v>
      </c>
      <c r="G17" s="114">
        <v>314</v>
      </c>
      <c r="H17" s="140">
        <v>308</v>
      </c>
      <c r="I17" s="115">
        <v>-12</v>
      </c>
      <c r="J17" s="116">
        <v>-3.8961038961038961</v>
      </c>
    </row>
    <row r="18" spans="1:15" s="287" customFormat="1" ht="24.95" customHeight="1" x14ac:dyDescent="0.2">
      <c r="A18" s="201" t="s">
        <v>144</v>
      </c>
      <c r="B18" s="202" t="s">
        <v>145</v>
      </c>
      <c r="C18" s="113">
        <v>5.5905854215361197</v>
      </c>
      <c r="D18" s="115">
        <v>2057</v>
      </c>
      <c r="E18" s="114">
        <v>2023</v>
      </c>
      <c r="F18" s="114">
        <v>2007</v>
      </c>
      <c r="G18" s="114">
        <v>1934</v>
      </c>
      <c r="H18" s="140">
        <v>1952</v>
      </c>
      <c r="I18" s="115">
        <v>105</v>
      </c>
      <c r="J18" s="116">
        <v>5.3790983606557381</v>
      </c>
      <c r="K18" s="110"/>
      <c r="L18" s="110"/>
      <c r="M18" s="110"/>
      <c r="N18" s="110"/>
      <c r="O18" s="110"/>
    </row>
    <row r="19" spans="1:15" s="110" customFormat="1" ht="24.95" customHeight="1" x14ac:dyDescent="0.2">
      <c r="A19" s="193" t="s">
        <v>146</v>
      </c>
      <c r="B19" s="199" t="s">
        <v>147</v>
      </c>
      <c r="C19" s="113">
        <v>13.284774691525792</v>
      </c>
      <c r="D19" s="115">
        <v>4888</v>
      </c>
      <c r="E19" s="114">
        <v>4970</v>
      </c>
      <c r="F19" s="114">
        <v>4975</v>
      </c>
      <c r="G19" s="114">
        <v>4907</v>
      </c>
      <c r="H19" s="140">
        <v>4925</v>
      </c>
      <c r="I19" s="115">
        <v>-37</v>
      </c>
      <c r="J19" s="116">
        <v>-0.75126903553299496</v>
      </c>
    </row>
    <row r="20" spans="1:15" s="287" customFormat="1" ht="24.95" customHeight="1" x14ac:dyDescent="0.2">
      <c r="A20" s="193" t="s">
        <v>148</v>
      </c>
      <c r="B20" s="199" t="s">
        <v>149</v>
      </c>
      <c r="C20" s="113">
        <v>5.3840300048921019</v>
      </c>
      <c r="D20" s="115">
        <v>1981</v>
      </c>
      <c r="E20" s="114">
        <v>1977</v>
      </c>
      <c r="F20" s="114">
        <v>1956</v>
      </c>
      <c r="G20" s="114">
        <v>1968</v>
      </c>
      <c r="H20" s="140">
        <v>1966</v>
      </c>
      <c r="I20" s="115">
        <v>15</v>
      </c>
      <c r="J20" s="116">
        <v>0.76297049847405896</v>
      </c>
      <c r="K20" s="110"/>
      <c r="L20" s="110"/>
      <c r="M20" s="110"/>
      <c r="N20" s="110"/>
      <c r="O20" s="110"/>
    </row>
    <row r="21" spans="1:15" s="110" customFormat="1" ht="24.95" customHeight="1" x14ac:dyDescent="0.2">
      <c r="A21" s="201" t="s">
        <v>150</v>
      </c>
      <c r="B21" s="202" t="s">
        <v>151</v>
      </c>
      <c r="C21" s="113">
        <v>2.5004076751644289</v>
      </c>
      <c r="D21" s="115">
        <v>920</v>
      </c>
      <c r="E21" s="114">
        <v>920</v>
      </c>
      <c r="F21" s="114">
        <v>935</v>
      </c>
      <c r="G21" s="114">
        <v>926</v>
      </c>
      <c r="H21" s="140">
        <v>930</v>
      </c>
      <c r="I21" s="115">
        <v>-10</v>
      </c>
      <c r="J21" s="116">
        <v>-1.075268817204301</v>
      </c>
    </row>
    <row r="22" spans="1:15" s="110" customFormat="1" ht="24.95" customHeight="1" x14ac:dyDescent="0.2">
      <c r="A22" s="201" t="s">
        <v>152</v>
      </c>
      <c r="B22" s="199" t="s">
        <v>153</v>
      </c>
      <c r="C22" s="113">
        <v>4.4817089742892859</v>
      </c>
      <c r="D22" s="115">
        <v>1649</v>
      </c>
      <c r="E22" s="114">
        <v>1710</v>
      </c>
      <c r="F22" s="114">
        <v>1746</v>
      </c>
      <c r="G22" s="114">
        <v>1773</v>
      </c>
      <c r="H22" s="140">
        <v>1766</v>
      </c>
      <c r="I22" s="115">
        <v>-117</v>
      </c>
      <c r="J22" s="116">
        <v>-6.6251415628539068</v>
      </c>
    </row>
    <row r="23" spans="1:15" s="110" customFormat="1" ht="24.95" customHeight="1" x14ac:dyDescent="0.2">
      <c r="A23" s="193" t="s">
        <v>154</v>
      </c>
      <c r="B23" s="199" t="s">
        <v>155</v>
      </c>
      <c r="C23" s="113">
        <v>2.0465293254334944</v>
      </c>
      <c r="D23" s="115">
        <v>753</v>
      </c>
      <c r="E23" s="114">
        <v>753</v>
      </c>
      <c r="F23" s="114">
        <v>757</v>
      </c>
      <c r="G23" s="114">
        <v>747</v>
      </c>
      <c r="H23" s="140">
        <v>755</v>
      </c>
      <c r="I23" s="115">
        <v>-2</v>
      </c>
      <c r="J23" s="116">
        <v>-0.26490066225165565</v>
      </c>
    </row>
    <row r="24" spans="1:15" s="110" customFormat="1" ht="24.95" customHeight="1" x14ac:dyDescent="0.2">
      <c r="A24" s="193" t="s">
        <v>156</v>
      </c>
      <c r="B24" s="199" t="s">
        <v>221</v>
      </c>
      <c r="C24" s="113">
        <v>6.2537370223405988</v>
      </c>
      <c r="D24" s="115">
        <v>2301</v>
      </c>
      <c r="E24" s="114">
        <v>2281</v>
      </c>
      <c r="F24" s="114">
        <v>2297</v>
      </c>
      <c r="G24" s="114">
        <v>2279</v>
      </c>
      <c r="H24" s="140">
        <v>2269</v>
      </c>
      <c r="I24" s="115">
        <v>32</v>
      </c>
      <c r="J24" s="116">
        <v>1.4103129131776113</v>
      </c>
    </row>
    <row r="25" spans="1:15" s="110" customFormat="1" ht="24.95" customHeight="1" x14ac:dyDescent="0.2">
      <c r="A25" s="193" t="s">
        <v>222</v>
      </c>
      <c r="B25" s="204" t="s">
        <v>159</v>
      </c>
      <c r="C25" s="113">
        <v>4.8594879599934773</v>
      </c>
      <c r="D25" s="115">
        <v>1788</v>
      </c>
      <c r="E25" s="114">
        <v>1754</v>
      </c>
      <c r="F25" s="114">
        <v>1740</v>
      </c>
      <c r="G25" s="114">
        <v>1732</v>
      </c>
      <c r="H25" s="140">
        <v>1711</v>
      </c>
      <c r="I25" s="115">
        <v>77</v>
      </c>
      <c r="J25" s="116">
        <v>4.5002922267679724</v>
      </c>
    </row>
    <row r="26" spans="1:15" s="110" customFormat="1" ht="24.95" customHeight="1" x14ac:dyDescent="0.2">
      <c r="A26" s="201">
        <v>782.78300000000002</v>
      </c>
      <c r="B26" s="203" t="s">
        <v>160</v>
      </c>
      <c r="C26" s="113">
        <v>4.3648420938196448</v>
      </c>
      <c r="D26" s="115">
        <v>1606</v>
      </c>
      <c r="E26" s="114">
        <v>1680</v>
      </c>
      <c r="F26" s="114">
        <v>1794</v>
      </c>
      <c r="G26" s="114">
        <v>1781</v>
      </c>
      <c r="H26" s="140">
        <v>1737</v>
      </c>
      <c r="I26" s="115">
        <v>-131</v>
      </c>
      <c r="J26" s="116">
        <v>-7.5417386298215314</v>
      </c>
    </row>
    <row r="27" spans="1:15" s="110" customFormat="1" ht="24.95" customHeight="1" x14ac:dyDescent="0.2">
      <c r="A27" s="193" t="s">
        <v>161</v>
      </c>
      <c r="B27" s="199" t="s">
        <v>223</v>
      </c>
      <c r="C27" s="113">
        <v>9.1020275044844272</v>
      </c>
      <c r="D27" s="115">
        <v>3349</v>
      </c>
      <c r="E27" s="114">
        <v>3350</v>
      </c>
      <c r="F27" s="114">
        <v>3352</v>
      </c>
      <c r="G27" s="114">
        <v>3355</v>
      </c>
      <c r="H27" s="140">
        <v>3391</v>
      </c>
      <c r="I27" s="115">
        <v>-42</v>
      </c>
      <c r="J27" s="116">
        <v>-1.2385726924211147</v>
      </c>
    </row>
    <row r="28" spans="1:15" s="110" customFormat="1" ht="24.95" customHeight="1" x14ac:dyDescent="0.2">
      <c r="A28" s="193" t="s">
        <v>163</v>
      </c>
      <c r="B28" s="199" t="s">
        <v>164</v>
      </c>
      <c r="C28" s="113">
        <v>5.025275860194597</v>
      </c>
      <c r="D28" s="115">
        <v>1849</v>
      </c>
      <c r="E28" s="114">
        <v>1834</v>
      </c>
      <c r="F28" s="114">
        <v>1839</v>
      </c>
      <c r="G28" s="114">
        <v>1814</v>
      </c>
      <c r="H28" s="140">
        <v>1767</v>
      </c>
      <c r="I28" s="115">
        <v>82</v>
      </c>
      <c r="J28" s="116">
        <v>4.6406338426711944</v>
      </c>
    </row>
    <row r="29" spans="1:15" s="110" customFormat="1" ht="24.95" customHeight="1" x14ac:dyDescent="0.2">
      <c r="A29" s="193">
        <v>86</v>
      </c>
      <c r="B29" s="199" t="s">
        <v>165</v>
      </c>
      <c r="C29" s="113">
        <v>9.3439147687122901</v>
      </c>
      <c r="D29" s="115">
        <v>3438</v>
      </c>
      <c r="E29" s="114">
        <v>3416</v>
      </c>
      <c r="F29" s="114">
        <v>3402</v>
      </c>
      <c r="G29" s="114">
        <v>3281</v>
      </c>
      <c r="H29" s="140">
        <v>3282</v>
      </c>
      <c r="I29" s="115">
        <v>156</v>
      </c>
      <c r="J29" s="116">
        <v>4.753199268738574</v>
      </c>
    </row>
    <row r="30" spans="1:15" s="110" customFormat="1" ht="24.95" customHeight="1" x14ac:dyDescent="0.2">
      <c r="A30" s="193">
        <v>87.88</v>
      </c>
      <c r="B30" s="204" t="s">
        <v>166</v>
      </c>
      <c r="C30" s="113">
        <v>10.460944719247703</v>
      </c>
      <c r="D30" s="115">
        <v>3849</v>
      </c>
      <c r="E30" s="114">
        <v>3876</v>
      </c>
      <c r="F30" s="114">
        <v>3872</v>
      </c>
      <c r="G30" s="114">
        <v>3821</v>
      </c>
      <c r="H30" s="140">
        <v>3856</v>
      </c>
      <c r="I30" s="115">
        <v>-7</v>
      </c>
      <c r="J30" s="116">
        <v>-0.18153526970954356</v>
      </c>
    </row>
    <row r="31" spans="1:15" s="110" customFormat="1" ht="24.95" customHeight="1" x14ac:dyDescent="0.2">
      <c r="A31" s="193" t="s">
        <v>167</v>
      </c>
      <c r="B31" s="199" t="s">
        <v>168</v>
      </c>
      <c r="C31" s="113">
        <v>3.8239930423438606</v>
      </c>
      <c r="D31" s="115">
        <v>1407</v>
      </c>
      <c r="E31" s="114">
        <v>1416</v>
      </c>
      <c r="F31" s="114">
        <v>1418</v>
      </c>
      <c r="G31" s="114">
        <v>1401</v>
      </c>
      <c r="H31" s="140">
        <v>1385</v>
      </c>
      <c r="I31" s="115">
        <v>22</v>
      </c>
      <c r="J31" s="116">
        <v>1.5884476534296028</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0.255476436375496</v>
      </c>
      <c r="D34" s="115">
        <v>94</v>
      </c>
      <c r="E34" s="114">
        <v>94</v>
      </c>
      <c r="F34" s="114">
        <v>137</v>
      </c>
      <c r="G34" s="114">
        <v>131</v>
      </c>
      <c r="H34" s="140">
        <v>128</v>
      </c>
      <c r="I34" s="115">
        <v>-34</v>
      </c>
      <c r="J34" s="116">
        <v>-26.5625</v>
      </c>
    </row>
    <row r="35" spans="1:10" s="110" customFormat="1" ht="24.95" customHeight="1" x14ac:dyDescent="0.2">
      <c r="A35" s="292" t="s">
        <v>171</v>
      </c>
      <c r="B35" s="293" t="s">
        <v>172</v>
      </c>
      <c r="C35" s="113">
        <v>18.810132086753274</v>
      </c>
      <c r="D35" s="115">
        <v>6921</v>
      </c>
      <c r="E35" s="114">
        <v>6881</v>
      </c>
      <c r="F35" s="114">
        <v>6931</v>
      </c>
      <c r="G35" s="114">
        <v>6804</v>
      </c>
      <c r="H35" s="140">
        <v>6778</v>
      </c>
      <c r="I35" s="115">
        <v>143</v>
      </c>
      <c r="J35" s="116">
        <v>2.1097668928887576</v>
      </c>
    </row>
    <row r="36" spans="1:10" s="110" customFormat="1" ht="24.95" customHeight="1" x14ac:dyDescent="0.2">
      <c r="A36" s="294" t="s">
        <v>173</v>
      </c>
      <c r="B36" s="295" t="s">
        <v>174</v>
      </c>
      <c r="C36" s="125">
        <v>80.931673642441709</v>
      </c>
      <c r="D36" s="143">
        <v>29778</v>
      </c>
      <c r="E36" s="144">
        <v>29937</v>
      </c>
      <c r="F36" s="144">
        <v>30083</v>
      </c>
      <c r="G36" s="144">
        <v>29785</v>
      </c>
      <c r="H36" s="145">
        <v>29740</v>
      </c>
      <c r="I36" s="143">
        <v>38</v>
      </c>
      <c r="J36" s="146">
        <v>0.12777404169468728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2020-09-25T13:30:14Z</dcterms:created>
  <dcterms:modified xsi:type="dcterms:W3CDTF">2020-09-28T08:13:49Z</dcterms:modified>
</cp:coreProperties>
</file>