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L44" i="24"/>
  <c r="I44" i="24"/>
  <c r="G44" i="24"/>
  <c r="C44" i="24"/>
  <c r="M44" i="24" s="1"/>
  <c r="B44" i="24"/>
  <c r="D44" i="24" s="1"/>
  <c r="K43" i="24"/>
  <c r="H43" i="24"/>
  <c r="F43" i="24"/>
  <c r="C43" i="24"/>
  <c r="M43" i="24" s="1"/>
  <c r="B43" i="24"/>
  <c r="D43" i="24" s="1"/>
  <c r="L42" i="24"/>
  <c r="I42" i="24"/>
  <c r="G42" i="24"/>
  <c r="C42" i="24"/>
  <c r="M42" i="24" s="1"/>
  <c r="B42" i="24"/>
  <c r="J42" i="24" s="1"/>
  <c r="K41" i="24"/>
  <c r="H41" i="24"/>
  <c r="F41" i="24"/>
  <c r="E41" i="24"/>
  <c r="C41" i="24"/>
  <c r="M41" i="24" s="1"/>
  <c r="B41" i="24"/>
  <c r="D41" i="24" s="1"/>
  <c r="L40" i="24"/>
  <c r="I40" i="24"/>
  <c r="G40" i="24"/>
  <c r="C40" i="24"/>
  <c r="M40" i="24" s="1"/>
  <c r="B40" i="24"/>
  <c r="J40" i="24" s="1"/>
  <c r="M36" i="24"/>
  <c r="L36" i="24"/>
  <c r="K36" i="24"/>
  <c r="J36" i="24"/>
  <c r="I36" i="24"/>
  <c r="H36" i="24"/>
  <c r="G36" i="24"/>
  <c r="F36" i="24"/>
  <c r="E36" i="24"/>
  <c r="D36" i="24"/>
  <c r="K57" i="15"/>
  <c r="L57" i="15" s="1"/>
  <c r="C38" i="24"/>
  <c r="C37" i="24"/>
  <c r="C35" i="24"/>
  <c r="C34" i="24"/>
  <c r="M34" i="24" s="1"/>
  <c r="C33" i="24"/>
  <c r="C32" i="24"/>
  <c r="C31" i="24"/>
  <c r="C30" i="24"/>
  <c r="C29" i="24"/>
  <c r="C28" i="24"/>
  <c r="C27" i="24"/>
  <c r="C26" i="24"/>
  <c r="C25" i="24"/>
  <c r="C24" i="24"/>
  <c r="E24" i="24" s="1"/>
  <c r="C23" i="24"/>
  <c r="C22" i="24"/>
  <c r="C21" i="24"/>
  <c r="C20" i="24"/>
  <c r="C19" i="24"/>
  <c r="C18" i="24"/>
  <c r="C17" i="24"/>
  <c r="C16" i="24"/>
  <c r="C15" i="24"/>
  <c r="C9" i="24"/>
  <c r="I9" i="24" s="1"/>
  <c r="C8" i="24"/>
  <c r="C7" i="24"/>
  <c r="B38" i="24"/>
  <c r="B37" i="24"/>
  <c r="B35" i="24"/>
  <c r="B34" i="24"/>
  <c r="B33" i="24"/>
  <c r="B32" i="24"/>
  <c r="B31" i="24"/>
  <c r="B30" i="24"/>
  <c r="B29" i="24"/>
  <c r="B28" i="24"/>
  <c r="B27" i="24"/>
  <c r="K27" i="24" s="1"/>
  <c r="B26" i="24"/>
  <c r="B25" i="24"/>
  <c r="B24" i="24"/>
  <c r="B23" i="24"/>
  <c r="B22" i="24"/>
  <c r="B21" i="24"/>
  <c r="B20" i="24"/>
  <c r="H20" i="24" s="1"/>
  <c r="B19" i="24"/>
  <c r="B18" i="24"/>
  <c r="B17" i="24"/>
  <c r="B16" i="24"/>
  <c r="B15" i="24"/>
  <c r="B9" i="24"/>
  <c r="B8" i="24"/>
  <c r="B7" i="24"/>
  <c r="K7" i="24" s="1"/>
  <c r="F9" i="24" l="1"/>
  <c r="J9" i="24"/>
  <c r="H9" i="24"/>
  <c r="K9" i="24"/>
  <c r="D9" i="24"/>
  <c r="F25" i="24"/>
  <c r="J25" i="24"/>
  <c r="H25" i="24"/>
  <c r="D25" i="24"/>
  <c r="K25" i="24"/>
  <c r="G33" i="24"/>
  <c r="M33" i="24"/>
  <c r="E33" i="24"/>
  <c r="L33" i="24"/>
  <c r="I33" i="24"/>
  <c r="I37" i="24"/>
  <c r="G37" i="24"/>
  <c r="L37" i="24"/>
  <c r="M37" i="24"/>
  <c r="E37" i="24"/>
  <c r="G17" i="24"/>
  <c r="M17" i="24"/>
  <c r="E17" i="24"/>
  <c r="L17" i="24"/>
  <c r="I17" i="24"/>
  <c r="F17" i="24"/>
  <c r="J17" i="24"/>
  <c r="H17" i="24"/>
  <c r="K17" i="24"/>
  <c r="D17" i="24"/>
  <c r="I22" i="24"/>
  <c r="L22" i="24"/>
  <c r="M22" i="24"/>
  <c r="E22" i="24"/>
  <c r="F23" i="24"/>
  <c r="J23" i="24"/>
  <c r="H23" i="24"/>
  <c r="K23" i="24"/>
  <c r="D23" i="24"/>
  <c r="G15" i="24"/>
  <c r="M15" i="24"/>
  <c r="E15" i="24"/>
  <c r="L15" i="24"/>
  <c r="I15" i="24"/>
  <c r="I18" i="24"/>
  <c r="L18" i="24"/>
  <c r="G18" i="24"/>
  <c r="E18" i="24"/>
  <c r="G25" i="24"/>
  <c r="M25" i="24"/>
  <c r="E25" i="24"/>
  <c r="I25" i="24"/>
  <c r="I28" i="24"/>
  <c r="L28" i="24"/>
  <c r="M28" i="24"/>
  <c r="G28" i="24"/>
  <c r="E28" i="24"/>
  <c r="I32" i="24"/>
  <c r="L32" i="24"/>
  <c r="G32" i="24"/>
  <c r="E32" i="24"/>
  <c r="M32" i="24"/>
  <c r="K30" i="24"/>
  <c r="J30" i="24"/>
  <c r="F30" i="24"/>
  <c r="D30" i="24"/>
  <c r="H30" i="24"/>
  <c r="G22" i="24"/>
  <c r="F21" i="24"/>
  <c r="J21" i="24"/>
  <c r="H21" i="24"/>
  <c r="K21" i="24"/>
  <c r="D21" i="24"/>
  <c r="K24" i="24"/>
  <c r="J24" i="24"/>
  <c r="F24" i="24"/>
  <c r="D24" i="24"/>
  <c r="H24" i="24"/>
  <c r="D38" i="24"/>
  <c r="K38" i="24"/>
  <c r="H38" i="24"/>
  <c r="F38" i="24"/>
  <c r="I16" i="24"/>
  <c r="L16" i="24"/>
  <c r="G16" i="24"/>
  <c r="E16" i="24"/>
  <c r="M16" i="24"/>
  <c r="G29" i="24"/>
  <c r="M29" i="24"/>
  <c r="E29" i="24"/>
  <c r="L29" i="24"/>
  <c r="K74" i="24"/>
  <c r="I74" i="24"/>
  <c r="J74" i="24"/>
  <c r="K18" i="24"/>
  <c r="J18" i="24"/>
  <c r="F18" i="24"/>
  <c r="D18" i="24"/>
  <c r="H18" i="24"/>
  <c r="K28" i="24"/>
  <c r="J28" i="24"/>
  <c r="F28" i="24"/>
  <c r="D28" i="24"/>
  <c r="H28" i="24"/>
  <c r="K34" i="24"/>
  <c r="J34" i="24"/>
  <c r="F34" i="24"/>
  <c r="D34" i="24"/>
  <c r="H34" i="24"/>
  <c r="G19" i="24"/>
  <c r="M19" i="24"/>
  <c r="E19" i="24"/>
  <c r="L19" i="24"/>
  <c r="I19" i="24"/>
  <c r="G23" i="24"/>
  <c r="M23" i="24"/>
  <c r="E23" i="24"/>
  <c r="I23" i="24"/>
  <c r="L23" i="24"/>
  <c r="I26" i="24"/>
  <c r="L26" i="24"/>
  <c r="M26" i="24"/>
  <c r="G26" i="24"/>
  <c r="E26" i="24"/>
  <c r="L25" i="24"/>
  <c r="K58" i="24"/>
  <c r="I58" i="24"/>
  <c r="J58" i="24"/>
  <c r="F33" i="24"/>
  <c r="J33" i="24"/>
  <c r="H33" i="24"/>
  <c r="K33" i="24"/>
  <c r="D33" i="24"/>
  <c r="F15" i="24"/>
  <c r="J15" i="24"/>
  <c r="H15" i="24"/>
  <c r="K15" i="24"/>
  <c r="F31" i="24"/>
  <c r="J31" i="24"/>
  <c r="H31" i="24"/>
  <c r="K31" i="24"/>
  <c r="I30" i="24"/>
  <c r="L30" i="24"/>
  <c r="M30" i="24"/>
  <c r="G30" i="24"/>
  <c r="E30" i="24"/>
  <c r="J38" i="24"/>
  <c r="G35" i="24"/>
  <c r="M35" i="24"/>
  <c r="E35" i="24"/>
  <c r="L35" i="24"/>
  <c r="I35" i="24"/>
  <c r="F19" i="24"/>
  <c r="J19" i="24"/>
  <c r="H19" i="24"/>
  <c r="K19" i="24"/>
  <c r="D19" i="24"/>
  <c r="K22" i="24"/>
  <c r="J22" i="24"/>
  <c r="F22" i="24"/>
  <c r="D22" i="24"/>
  <c r="H22" i="24"/>
  <c r="F35" i="24"/>
  <c r="J35" i="24"/>
  <c r="H35" i="24"/>
  <c r="K35" i="24"/>
  <c r="D35" i="24"/>
  <c r="B45" i="24"/>
  <c r="B39" i="24"/>
  <c r="I20" i="24"/>
  <c r="L20" i="24"/>
  <c r="E20" i="24"/>
  <c r="M20" i="24"/>
  <c r="G20" i="24"/>
  <c r="I24" i="24"/>
  <c r="L24" i="24"/>
  <c r="M24" i="24"/>
  <c r="G24" i="24"/>
  <c r="M38" i="24"/>
  <c r="E38" i="24"/>
  <c r="L38" i="24"/>
  <c r="G38" i="24"/>
  <c r="I38" i="24"/>
  <c r="D15" i="24"/>
  <c r="I29" i="24"/>
  <c r="F27" i="24"/>
  <c r="J27" i="24"/>
  <c r="H27" i="24"/>
  <c r="D27" i="24"/>
  <c r="K16" i="24"/>
  <c r="J16" i="24"/>
  <c r="F16" i="24"/>
  <c r="D16" i="24"/>
  <c r="H16" i="24"/>
  <c r="F29" i="24"/>
  <c r="J29" i="24"/>
  <c r="H29" i="24"/>
  <c r="K29" i="24"/>
  <c r="D29" i="24"/>
  <c r="K32" i="24"/>
  <c r="J32" i="24"/>
  <c r="F32" i="24"/>
  <c r="D32" i="24"/>
  <c r="H32" i="24"/>
  <c r="I8" i="24"/>
  <c r="L8" i="24"/>
  <c r="M8" i="24"/>
  <c r="G8" i="24"/>
  <c r="E8" i="24"/>
  <c r="G9" i="24"/>
  <c r="M9" i="24"/>
  <c r="E9" i="24"/>
  <c r="L9" i="24"/>
  <c r="C14" i="24"/>
  <c r="C6" i="24"/>
  <c r="G27" i="24"/>
  <c r="M27" i="24"/>
  <c r="E27" i="24"/>
  <c r="L27" i="24"/>
  <c r="I27" i="24"/>
  <c r="G31" i="24"/>
  <c r="M31" i="24"/>
  <c r="E31" i="24"/>
  <c r="L31" i="24"/>
  <c r="I31" i="24"/>
  <c r="I34" i="24"/>
  <c r="L34" i="24"/>
  <c r="G34" i="24"/>
  <c r="E34" i="24"/>
  <c r="D31" i="24"/>
  <c r="B14" i="24"/>
  <c r="B6" i="24"/>
  <c r="F7" i="24"/>
  <c r="J7" i="24"/>
  <c r="H7" i="24"/>
  <c r="D7" i="24"/>
  <c r="K8" i="24"/>
  <c r="J8" i="24"/>
  <c r="F8" i="24"/>
  <c r="D8" i="24"/>
  <c r="H8" i="24"/>
  <c r="K20" i="24"/>
  <c r="J20" i="24"/>
  <c r="F20" i="24"/>
  <c r="D20" i="24"/>
  <c r="K26" i="24"/>
  <c r="J26" i="24"/>
  <c r="F26" i="24"/>
  <c r="D26" i="24"/>
  <c r="H26" i="24"/>
  <c r="H37" i="24"/>
  <c r="D37" i="24"/>
  <c r="J37" i="24"/>
  <c r="K37" i="24"/>
  <c r="F37" i="24"/>
  <c r="G7" i="24"/>
  <c r="M7" i="24"/>
  <c r="E7" i="24"/>
  <c r="L7" i="24"/>
  <c r="I7" i="24"/>
  <c r="G21" i="24"/>
  <c r="M21" i="24"/>
  <c r="E21" i="24"/>
  <c r="L21" i="24"/>
  <c r="I21" i="24"/>
  <c r="C45" i="24"/>
  <c r="C39" i="24"/>
  <c r="M18" i="24"/>
  <c r="K66" i="24"/>
  <c r="I66" i="24"/>
  <c r="J66" i="24"/>
  <c r="K53" i="24"/>
  <c r="I53" i="24"/>
  <c r="K61" i="24"/>
  <c r="I61" i="24"/>
  <c r="K69" i="24"/>
  <c r="I69" i="24"/>
  <c r="K55" i="24"/>
  <c r="I55" i="24"/>
  <c r="K63" i="24"/>
  <c r="I63" i="24"/>
  <c r="K71" i="24"/>
  <c r="I71" i="24"/>
  <c r="I43" i="24"/>
  <c r="G43" i="24"/>
  <c r="L43" i="24"/>
  <c r="K52" i="24"/>
  <c r="I52" i="24"/>
  <c r="K60" i="24"/>
  <c r="I60" i="24"/>
  <c r="K68" i="24"/>
  <c r="I68" i="24"/>
  <c r="D42" i="24"/>
  <c r="K42" i="24"/>
  <c r="H42" i="24"/>
  <c r="F42" i="24"/>
  <c r="E43" i="24"/>
  <c r="K57" i="24"/>
  <c r="I57" i="24"/>
  <c r="K65" i="24"/>
  <c r="I65" i="24"/>
  <c r="K73" i="24"/>
  <c r="I73" i="24"/>
  <c r="K54" i="24"/>
  <c r="I54" i="24"/>
  <c r="K62" i="24"/>
  <c r="I62" i="24"/>
  <c r="K70" i="24"/>
  <c r="I70" i="24"/>
  <c r="J77" i="24"/>
  <c r="I41" i="24"/>
  <c r="G41" i="24"/>
  <c r="L41" i="24"/>
  <c r="K51" i="24"/>
  <c r="I51" i="24"/>
  <c r="K59" i="24"/>
  <c r="I59" i="24"/>
  <c r="K67" i="24"/>
  <c r="I67" i="24"/>
  <c r="K75" i="24"/>
  <c r="K77" i="24" s="1"/>
  <c r="I75" i="24"/>
  <c r="I77" i="24" s="1"/>
  <c r="D40" i="24"/>
  <c r="K40" i="24"/>
  <c r="H40" i="24"/>
  <c r="F40" i="24"/>
  <c r="K56" i="24"/>
  <c r="I56" i="24"/>
  <c r="K64" i="24"/>
  <c r="I64" i="24"/>
  <c r="K72" i="24"/>
  <c r="I72" i="24"/>
  <c r="J41" i="24"/>
  <c r="J43" i="24"/>
  <c r="F44" i="24"/>
  <c r="H44" i="24"/>
  <c r="J44" i="24"/>
  <c r="K44" i="24"/>
  <c r="E40" i="24"/>
  <c r="E42" i="24"/>
  <c r="E44" i="24"/>
  <c r="I45" i="24" l="1"/>
  <c r="G45" i="24"/>
  <c r="L45" i="24"/>
  <c r="E45" i="24"/>
  <c r="M45" i="24"/>
  <c r="H39" i="24"/>
  <c r="D39" i="24"/>
  <c r="J39" i="24"/>
  <c r="K39" i="24"/>
  <c r="F39" i="24"/>
  <c r="K79" i="24"/>
  <c r="K78" i="24"/>
  <c r="K6" i="24"/>
  <c r="J6" i="24"/>
  <c r="F6" i="24"/>
  <c r="D6" i="24"/>
  <c r="H6" i="24"/>
  <c r="H45" i="24"/>
  <c r="F45" i="24"/>
  <c r="D45" i="24"/>
  <c r="J45" i="24"/>
  <c r="K45" i="24"/>
  <c r="K14" i="24"/>
  <c r="J14" i="24"/>
  <c r="F14" i="24"/>
  <c r="D14" i="24"/>
  <c r="H14" i="24"/>
  <c r="J79" i="24"/>
  <c r="J78" i="24"/>
  <c r="I14" i="24"/>
  <c r="L14" i="24"/>
  <c r="M14" i="24"/>
  <c r="G14" i="24"/>
  <c r="E14" i="24"/>
  <c r="I6" i="24"/>
  <c r="L6" i="24"/>
  <c r="M6" i="24"/>
  <c r="G6" i="24"/>
  <c r="E6" i="24"/>
  <c r="I39" i="24"/>
  <c r="G39" i="24"/>
  <c r="L39" i="24"/>
  <c r="M39" i="24"/>
  <c r="E39" i="24"/>
  <c r="I78" i="24"/>
  <c r="I79" i="24"/>
  <c r="I83" i="24" l="1"/>
  <c r="I82" i="24"/>
  <c r="I81" i="24"/>
</calcChain>
</file>

<file path=xl/sharedStrings.xml><?xml version="1.0" encoding="utf-8"?>
<sst xmlns="http://schemas.openxmlformats.org/spreadsheetml/2006/main" count="1822" uniqueCount="522">
  <si>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</si>
  <si>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</si>
  <si>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</si>
  <si>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</si>
  <si>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</si>
  <si>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</si>
  <si>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</si>
  <si>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</si>
  <si>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</si>
  <si>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</si>
  <si>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</si>
  <si>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</si>
  <si>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</si>
  <si>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Jena, Stadt (16053)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</si>
  <si>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</si>
  <si>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</si>
  <si>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</si>
  <si>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</si>
  <si>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</si>
  <si>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</si>
  <si>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</si>
  <si>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</si>
  <si>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</si>
  <si>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</si>
  <si>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</si>
  <si>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</si>
  <si>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</si>
  <si>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</si>
  <si>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</si>
  <si>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</si>
  <si>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</si>
  <si>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</si>
  <si>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</si>
  <si>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</si>
  <si>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</si>
  <si>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</si>
  <si>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</si>
  <si>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</si>
  <si>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</si>
  <si>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</si>
  <si>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</si>
  <si>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</si>
  <si>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</si>
  <si>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</si>
  <si>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</si>
  <si>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</si>
  <si>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</si>
  <si>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</si>
  <si>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</si>
  <si>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</si>
  <si>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</si>
  <si>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</si>
  <si>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</si>
  <si>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</si>
  <si>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</si>
  <si>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</si>
  <si>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</si>
  <si>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</si>
  <si>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</si>
  <si>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</si>
  <si>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</si>
  <si>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</si>
  <si>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</si>
  <si>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</si>
  <si>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</si>
  <si>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</si>
  <si>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</si>
  <si>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</si>
  <si>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</si>
  <si>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</si>
  <si>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</si>
  <si>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</si>
  <si>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</si>
  <si>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</si>
  <si>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</si>
  <si>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</si>
  <si>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</si>
  <si>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</si>
  <si>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</si>
  <si>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</si>
  <si>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</si>
  <si>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</si>
  <si>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</si>
  <si>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</si>
  <si>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</si>
  <si>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</si>
  <si>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</si>
  <si>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</si>
  <si>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</si>
  <si>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</si>
  <si>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</si>
  <si>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</si>
  <si>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Jena, Stadt (16053);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</si>
  <si>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</si>
  <si>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</si>
  <si>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</si>
  <si>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</si>
  <si>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</si>
  <si>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</si>
  <si>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</si>
  <si>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</si>
  <si>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</si>
  <si>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</si>
  <si>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</si>
  <si>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</si>
  <si>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</si>
  <si>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</si>
  <si>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</si>
  <si>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</si>
  <si>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</si>
  <si>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</si>
  <si>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</si>
  <si>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</si>
  <si>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</si>
  <si>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</si>
  <si>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</si>
  <si>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</si>
  <si>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</si>
  <si>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</si>
  <si>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</si>
  <si>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</si>
  <si>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</si>
  <si>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</si>
  <si>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</si>
  <si>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</si>
  <si>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</si>
  <si>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</si>
  <si>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</si>
  <si>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</si>
  <si>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</si>
  <si>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</si>
  <si>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</si>
  <si>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</si>
  <si>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</si>
  <si>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</si>
  <si>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</si>
  <si>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</si>
  <si>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</si>
  <si>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</si>
  <si>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</si>
  <si>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</si>
  <si>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</si>
  <si>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</si>
  <si>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</si>
  <si>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</si>
  <si>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</si>
  <si>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</si>
  <si>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</si>
  <si>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</si>
  <si>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</si>
  <si>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</si>
  <si>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</si>
  <si>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</si>
  <si>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</si>
  <si>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</si>
  <si>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</si>
  <si>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</si>
  <si>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</si>
  <si>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</si>
  <si>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</si>
  <si>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</si>
  <si>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</si>
  <si>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</si>
  <si>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</si>
  <si>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</si>
  <si>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</si>
  <si>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</si>
  <si>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</si>
  <si>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</si>
  <si>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</si>
  <si>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</si>
  <si>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</si>
  <si>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</si>
  <si>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</si>
  <si>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</si>
  <si>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</si>
  <si>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</si>
  <si>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</si>
  <si>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</si>
  <si>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</si>
  <si>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</si>
  <si>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</si>
  <si>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</si>
  <si>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Jena, Stadt (16053)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</si>
  <si>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</si>
  <si>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</si>
  <si>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</si>
  <si>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</si>
  <si>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</si>
  <si>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</si>
  <si>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</si>
  <si>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</si>
  <si>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</si>
  <si>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</si>
  <si>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</si>
  <si>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</si>
  <si>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</si>
  <si>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</si>
  <si>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</si>
  <si>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</si>
  <si>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</si>
  <si>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</si>
  <si>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</si>
  <si>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</si>
  <si>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</si>
  <si>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</si>
  <si>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</si>
  <si>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</si>
  <si>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</si>
  <si>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</si>
  <si>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</si>
  <si>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</si>
  <si>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</si>
  <si>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</si>
  <si>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</si>
  <si>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</si>
  <si>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</si>
  <si>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</si>
  <si>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</si>
  <si>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</si>
  <si>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</si>
  <si>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</si>
  <si>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</si>
  <si>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</si>
  <si>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</si>
  <si>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</si>
  <si>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</si>
  <si>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</si>
  <si>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</si>
  <si>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</si>
  <si>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</si>
  <si>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</si>
  <si>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</si>
  <si>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</si>
  <si>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</si>
  <si>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</si>
  <si>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</si>
  <si>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</si>
  <si>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</si>
  <si>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</si>
  <si>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</si>
  <si>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</si>
  <si>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</si>
  <si>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</si>
  <si>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</si>
  <si>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</si>
  <si>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</si>
  <si>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</si>
  <si>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</si>
  <si>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</si>
  <si>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</si>
  <si>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</si>
  <si>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</si>
  <si>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</si>
  <si>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</si>
  <si>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</si>
  <si>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</si>
  <si>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</si>
  <si>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</si>
  <si>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</si>
  <si>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</si>
  <si>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</si>
  <si>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</si>
  <si>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</si>
  <si>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</si>
  <si>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</si>
  <si>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</si>
  <si>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</si>
  <si>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</si>
  <si>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</si>
  <si>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</si>
  <si>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</si>
  <si>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</si>
  <si>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</si>
  <si>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</si>
  <si>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</si>
  <si>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</si>
  <si>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</si>
  <si>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</si>
  <si>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</si>
  <si>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</si>
  <si>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</si>
  <si>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</si>
  <si>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</si>
  <si>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</si>
  <si>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</si>
  <si>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</si>
  <si>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</si>
  <si>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</si>
  <si>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</si>
  <si>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</si>
  <si>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</si>
  <si>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</si>
  <si>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</si>
  <si>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</si>
  <si>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</si>
  <si>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</si>
  <si>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</si>
  <si>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</si>
  <si>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</si>
  <si>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</si>
  <si>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</si>
  <si>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</si>
  <si>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</si>
  <si>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</si>
  <si>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</si>
  <si>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</si>
  <si>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</si>
  <si>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</si>
  <si>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</si>
  <si>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</si>
  <si>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</si>
  <si>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</si>
  <si>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</si>
  <si>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</si>
  <si>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</si>
  <si>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</si>
  <si>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</si>
  <si>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</si>
  <si>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</si>
  <si>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</si>
  <si>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</si>
  <si>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</si>
  <si>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</si>
  <si>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</si>
  <si>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</si>
  <si>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</si>
  <si>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</si>
  <si>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</si>
  <si>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</si>
  <si>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</si>
  <si>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</si>
  <si>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</si>
  <si>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</si>
  <si>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</si>
  <si>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</si>
  <si>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</si>
  <si>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</si>
  <si>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</si>
  <si>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</si>
  <si>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</si>
  <si>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</si>
  <si>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</si>
  <si>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</si>
  <si>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</si>
  <si>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</si>
  <si>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</si>
  <si>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</si>
  <si>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</si>
  <si>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</si>
  <si>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</si>
  <si>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</si>
  <si>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</si>
  <si>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</si>
  <si>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</si>
  <si>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</si>
  <si>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</si>
  <si>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</si>
  <si>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</si>
  <si>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</si>
  <si>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</si>
  <si>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</si>
  <si>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</si>
  <si>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</si>
  <si>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</si>
  <si>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</si>
  <si>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</si>
  <si>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</si>
  <si>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</si>
  <si>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</si>
  <si>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</si>
  <si>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</si>
  <si>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</si>
  <si>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Jena, Stadt (16053);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</si>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</sst>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{33FC0851-C78A-419B-8902-C8FBF24EA16A}</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A80C-4D14-A8D5-E7048635C1A0}"/>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{0CFE16E2-0EDA-41BC-B92C-EF52E6B4D667}</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A80C-4D14-A8D5-E7048635C1A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{B060F55A-363D-4CA7-9C1B-6FDDE2882EC7}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A80C-4D14-A8D5-E7048635C1A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{1E49AEDC-BE90-4B1E-B56C-AE37D35C8001}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80C-4D14-A8D5-E7048635C1A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1.7093867553144957</c:v>
                </c:pt>
                <c:pt idx="1">
                  <c:v>-0.4752160751981519</c:v>
                </c:pt>
                <c:pt idx="2">
                  <c:v>0.95490282911153723</c:v>
                </c:pt>
                <c:pt idx="3">
                  <c:v>1.0875687030768</c:v>
                </c:pt>
              </c:numCache>
            </c:numRef>
          </c:val>
          <c:extLst>
            <c:ext xmlns:c16="http://schemas.microsoft.com/office/drawing/2014/chart" uri="{C3380CC4-5D6E-409C-BE32-E72D297353CC}">
              <c16:uniqueId val="{00000004-A80C-4D14-A8D5-E7048635C1A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{08DAA3EE-E922-4B0B-A89E-31B66485401D}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80C-4D14-A8D5-E7048635C1A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{0328D73A-BCCD-4C94-98C9-43D71826CB31}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80C-4D14-A8D5-E7048635C1A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{5F1EABAA-1905-48C5-BFDB-C089EDA5DBA1}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80C-4D14-A8D5-E7048635C1A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{30B60DA7-FF7A-4D4A-9B37-310887B90AF0}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80C-4D14-A8D5-E7048635C1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0C-4D14-A8D5-E7048635C1A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0C-4D14-A8D5-E7048635C1A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{B835CBB6-7A18-4FD2-89A2-B316D3694DB9}</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20D2-426F-9361-B130044CCE17}"/>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{3CE6BBB2-EB9F-4456-AC9B-AEBB4C75A7A2}</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20D2-426F-9361-B130044CCE17}"/>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{88563535-1673-4820-B393-4E033CA11C56}</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20D2-426F-9361-B130044CCE1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{44F5EDAC-CF81-4EFC-99A5-B3B800FA996E}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0D2-426F-9361-B130044CCE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-1.5967322688451542</c:v>
                </c:pt>
                <c:pt idx="1">
                  <c:v>-3.3695878434637803</c:v>
                </c:pt>
                <c:pt idx="2">
                  <c:v>-3.6279896103654186</c:v>
                </c:pt>
                <c:pt idx="3">
                  <c:v>-2.8655893304673015</c:v>
                </c:pt>
              </c:numCache>
            </c:numRef>
          </c:val>
          <c:extLst>
            <c:ext xmlns:c16="http://schemas.microsoft.com/office/drawing/2014/chart" uri="{C3380CC4-5D6E-409C-BE32-E72D297353CC}">
              <c16:uniqueId val="{00000004-20D2-426F-9361-B130044CCE1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{C89E0B6A-AC8A-442C-856E-584841896E77}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0D2-426F-9361-B130044CCE1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{68EC45B0-90C7-432E-96B6-141102211461}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0D2-426F-9361-B130044CCE1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{CCDBEEC6-0909-4428-B4B5-16570060EE93}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0D2-426F-9361-B130044CCE1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{3A7D8259-62E9-489C-A5AD-2D483D5EF15C}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0D2-426F-9361-B130044CCE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0D2-426F-9361-B130044CCE1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0D2-426F-9361-B130044CCE1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{261BA0E7-843E-4A3C-BF6C-E28E63910787}</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80AE-42B3-AE59-A8D5C4824691}"/>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{2EFC6366-9E64-4C55-B96D-12A2470E08AE}</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80AE-42B3-AE59-A8D5C4824691}"/>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{F8049FC3-D389-4A66-B16D-08F512E3C9C2}</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80AE-42B3-AE59-A8D5C4824691}"/>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{1AAC1CAD-A31A-41C0-A702-EEFE7119356D}</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80AE-42B3-AE59-A8D5C4824691}"/>
                </c:ext>
              </c:extLst>
            </c:dLbl>
            <c:dLbl>
              <c:idx val="4"/>
              <c:tx>
                <c:strRef>
                  <c:f>Daten_Diagramme!$D$18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{EE129C1E-314D-4F36-AF50-48BC07D96912}</c15:txfldGUID>
                      <c15:f>Daten_Diagramme!$D$18</c15:f>
                      <c15:dlblFieldTableCache>
                        <c:ptCount val="1"/>
                        <c:pt idx="0">
                          <c:v>8.4</c:v>
                        </c:pt>
                      </c15:dlblFieldTableCache>
                    </c15:dlblFTEntry>
                  </c15:dlblFieldTable>
                  <c15:showDataLabelsRange val="0"/>
                </c:ext>
                <c:ext xmlns:c16="http://schemas.microsoft.com/office/drawing/2014/chart" uri="{C3380CC4-5D6E-409C-BE32-E72D297353CC}">
                  <c16:uniqueId val="{00000004-80AE-42B3-AE59-A8D5C4824691}"/>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{AC50DD4A-CD48-4699-B21A-E11B98D4C162}</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80AE-42B3-AE59-A8D5C4824691}"/>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{80FBCCCB-E4E5-4BE8-989A-1B068965C9E1}</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80AE-42B3-AE59-A8D5C4824691}"/>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{C1C37651-D457-4CF2-BABC-4301D0EB7268}</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80AE-42B3-AE59-A8D5C4824691}"/>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{2FB7CEB7-87F8-4DA2-950D-DDBB5F7EEF9C}</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80AE-42B3-AE59-A8D5C4824691}"/>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{3C4A3DA9-AA30-4D14-845B-638C81988EBA}</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80AE-42B3-AE59-A8D5C4824691}"/>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{21D87648-526F-4BB8-9BF8-A96B340CC44B}</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80AE-42B3-AE59-A8D5C4824691}"/>
                </c:ext>
              </c:extLst>
            </c:dLbl>
            <c:dLbl>
              <c:idx val="11"/>
              <c:tx>
                <c:strRef>
                  <c:f>Daten_Diagramme!$D$25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{58CE198A-D675-41BF-B3B4-9F6AF880E954}</c15:txfldGUID>
                      <c15:f>Daten_Diagramme!$D$25</c15:f>
                      <c15:dlblFieldTableCache>
                        <c:ptCount val="1"/>
                        <c:pt idx="0">
                          <c:v>8.2</c:v>
                        </c:pt>
                      </c15:dlblFieldTableCache>
                    </c15:dlblFTEntry>
                  </c15:dlblFieldTable>
                  <c15:showDataLabelsRange val="0"/>
                </c:ext>
                <c:ext xmlns:c16="http://schemas.microsoft.com/office/drawing/2014/chart" uri="{C3380CC4-5D6E-409C-BE32-E72D297353CC}">
                  <c16:uniqueId val="{0000000B-80AE-42B3-AE59-A8D5C4824691}"/>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{53DA360B-8896-4F01-A6AE-46B40D4B603F}</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80AE-42B3-AE59-A8D5C4824691}"/>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{270E0408-05A7-4B48-B2CF-7871E23E5A06}</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80AE-42B3-AE59-A8D5C4824691}"/>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{EB54B2F0-B97F-49DB-90C8-8907D8869C25}</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80AE-42B3-AE59-A8D5C4824691}"/>
                </c:ext>
              </c:extLst>
            </c:dLbl>
            <c:dLbl>
              <c:idx val="15"/>
              <c:tx>
                <c:strRef>
                  <c:f>Daten_Diagramme!$D$29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{32E9E0B3-F5CB-4AF8-A760-B039565F66E4}</c15:txfldGUID>
                      <c15:f>Daten_Diagramme!$D$29</c15:f>
                      <c15:dlblFieldTableCache>
                        <c:ptCount val="1"/>
                        <c:pt idx="0">
                          <c:v>-11.7</c:v>
                        </c:pt>
                      </c15:dlblFieldTableCache>
                    </c15:dlblFTEntry>
                  </c15:dlblFieldTable>
                  <c15:showDataLabelsRange val="0"/>
                </c:ext>
                <c:ext xmlns:c16="http://schemas.microsoft.com/office/drawing/2014/chart" uri="{C3380CC4-5D6E-409C-BE32-E72D297353CC}">
                  <c16:uniqueId val="{0000000F-80AE-42B3-AE59-A8D5C4824691}"/>
                </c:ext>
              </c:extLst>
            </c:dLbl>
            <c:dLbl>
              <c:idx val="16"/>
              <c:tx>
                <c:strRef>
                  <c:f>Daten_Diagramme!$D$30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{9D99B44C-871A-4669-B952-E0AD142F89BB}</c15:txfldGUID>
                      <c15:f>Daten_Diagramme!$D$30</c15:f>
                      <c15:dlblFieldTableCache>
                        <c:ptCount val="1"/>
                        <c:pt idx="0">
                          <c:v>9.7</c:v>
                        </c:pt>
                      </c15:dlblFieldTableCache>
                    </c15:dlblFTEntry>
                  </c15:dlblFieldTable>
                  <c15:showDataLabelsRange val="0"/>
                </c:ext>
                <c:ext xmlns:c16="http://schemas.microsoft.com/office/drawing/2014/chart" uri="{C3380CC4-5D6E-409C-BE32-E72D297353CC}">
                  <c16:uniqueId val="{00000010-80AE-42B3-AE59-A8D5C4824691}"/>
                </c:ext>
              </c:extLst>
            </c:dLbl>
            <c:dLbl>
              <c:idx val="17"/>
              <c:tx>
                <c:strRef>
                  <c:f>Daten_Diagramme!$D$31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{32AB139E-3749-4277-8D52-D2D6348014A0}</c15:txfldGUID>
                      <c15:f>Daten_Diagramme!$D$31</c15:f>
                      <c15:dlblFieldTableCache>
                        <c:ptCount val="1"/>
                        <c:pt idx="0">
                          <c:v>2.9</c:v>
                        </c:pt>
                      </c15:dlblFieldTableCache>
                    </c15:dlblFTEntry>
                  </c15:dlblFieldTable>
                  <c15:showDataLabelsRange val="0"/>
                </c:ext>
                <c:ext xmlns:c16="http://schemas.microsoft.com/office/drawing/2014/chart" uri="{C3380CC4-5D6E-409C-BE32-E72D297353CC}">
                  <c16:uniqueId val="{00000011-80AE-42B3-AE59-A8D5C4824691}"/>
                </c:ext>
              </c:extLst>
            </c:dLbl>
            <c:dLbl>
              <c:idx val="18"/>
              <c:tx>
                <c:strRef>
                  <c:f>Daten_Diagramme!$D$32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{3E327769-3E80-4C8B-97A2-D10BAFC710B3}</c15:txfldGUID>
                      <c15:f>Daten_Diagramme!$D$32</c15:f>
                      <c15:dlblFieldTableCache>
                        <c:ptCount val="1"/>
                        <c:pt idx="0">
                          <c:v>1.6</c:v>
                        </c:pt>
                      </c15:dlblFieldTableCache>
                    </c15:dlblFTEntry>
                  </c15:dlblFieldTable>
                  <c15:showDataLabelsRange val="0"/>
                </c:ext>
                <c:ext xmlns:c16="http://schemas.microsoft.com/office/drawing/2014/chart" uri="{C3380CC4-5D6E-409C-BE32-E72D297353CC}">
                  <c16:uniqueId val="{00000012-80AE-42B3-AE59-A8D5C4824691}"/>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{282841B4-1F6D-46D7-AF4B-CC0AEE6EE4FF}</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80AE-42B3-AE59-A8D5C4824691}"/>
                </c:ext>
              </c:extLst>
            </c:dLbl>
            <c:dLbl>
              <c:idx val="20"/>
              <c:tx>
                <c:strRef>
                  <c:f>Daten_Diagramme!$D$34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{F1135480-D3C3-4CC8-BED8-DFB8EBE3DAF6}</c15:txfldGUID>
                      <c15:f>Daten_Diagramme!$D$34</c15:f>
                      <c15:dlblFieldTableCache>
                        <c:ptCount val="1"/>
                        <c:pt idx="0">
                          <c:v>5.1</c:v>
                        </c:pt>
                      </c15:dlblFieldTableCache>
                    </c15:dlblFTEntry>
                  </c15:dlblFieldTable>
                  <c15:showDataLabelsRange val="0"/>
                </c:ext>
                <c:ext xmlns:c16="http://schemas.microsoft.com/office/drawing/2014/chart" uri="{C3380CC4-5D6E-409C-BE32-E72D297353CC}">
                  <c16:uniqueId val="{00000014-80AE-42B3-AE59-A8D5C482469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{677DEF2C-49E8-4076-B790-B2A1A9A682C6}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0AE-42B3-AE59-A8D5C482469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{6D816234-FB74-4AD0-AFDD-1D252FEB016D}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0AE-42B3-AE59-A8D5C4824691}"/>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{F03D8F4B-F5AA-4F56-8888-A87C6CF29E89}</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80AE-42B3-AE59-A8D5C4824691}"/>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{5A405973-8C3E-49B2-80FC-F4E704A24878}</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80AE-42B3-AE59-A8D5C4824691}"/>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{3471832D-F86D-4CFB-A4B5-E51C5C757C8A}</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80AE-42B3-AE59-A8D5C482469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{70F66BAC-8C16-4B7D-832E-12D44D1A4DD6}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0AE-42B3-AE59-A8D5C482469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{65B8C628-3ED8-4C9E-9611-BA7C764621F8}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0AE-42B3-AE59-A8D5C482469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{FEA8E323-CD54-47BB-9144-3DB58C052B03}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0AE-42B3-AE59-A8D5C482469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{A0511AC5-6BD3-4652-8863-380B82D91477}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0AE-42B3-AE59-A8D5C482469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{DE143C81-605B-4DB2-9A90-BD9D1B871E45}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0AE-42B3-AE59-A8D5C4824691}"/>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{A5E4A84B-7E54-4D39-8E7B-052EA1F150F1}</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80AE-42B3-AE59-A8D5C48246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1.7093867553144957</c:v>
                </c:pt>
                <c:pt idx="1">
                  <c:v>0</c:v>
                </c:pt>
                <c:pt idx="2">
                  <c:v>0</c:v>
                </c:pt>
                <c:pt idx="3">
                  <c:v>1.8134455465384229</c:v>
                </c:pt>
                <c:pt idx="4">
                  <c:v>8.4455324357405139</c:v>
                </c:pt>
                <c:pt idx="5">
                  <c:v>1.0992866331423226</c:v>
                </c:pt>
                <c:pt idx="6">
                  <c:v>2.9363784665579118</c:v>
                </c:pt>
                <c:pt idx="7">
                  <c:v>0</c:v>
                </c:pt>
                <c:pt idx="8">
                  <c:v>0.24851844771554196</c:v>
                </c:pt>
                <c:pt idx="9">
                  <c:v>1.314878892733564</c:v>
                </c:pt>
                <c:pt idx="10">
                  <c:v>-0.30188679245283018</c:v>
                </c:pt>
                <c:pt idx="11">
                  <c:v>8.2435791217895602</c:v>
                </c:pt>
                <c:pt idx="12">
                  <c:v>-1.1904761904761905</c:v>
                </c:pt>
                <c:pt idx="13">
                  <c:v>2.8904582033174577</c:v>
                </c:pt>
                <c:pt idx="14">
                  <c:v>-5.0370370370370372</c:v>
                </c:pt>
                <c:pt idx="15">
                  <c:v>-11.702127659574469</c:v>
                </c:pt>
                <c:pt idx="16">
                  <c:v>9.7275031685678073</c:v>
                </c:pt>
                <c:pt idx="17">
                  <c:v>2.8635597978663672</c:v>
                </c:pt>
                <c:pt idx="18">
                  <c:v>1.6116653875671527</c:v>
                </c:pt>
                <c:pt idx="19">
                  <c:v>2.091112770724421</c:v>
                </c:pt>
                <c:pt idx="20">
                  <c:v>5.1270619705751228</c:v>
                </c:pt>
                <c:pt idx="21">
                  <c:v>0</c:v>
                </c:pt>
                <c:pt idx="23">
                  <c:v>0</c:v>
                </c:pt>
                <c:pt idx="24">
                  <c:v>0</c:v>
                </c:pt>
                <c:pt idx="25">
                  <c:v>1.9105112030568179</c:v>
                </c:pt>
              </c:numCache>
            </c:numRef>
          </c:val>
          <c:extLst>
            <c:ext xmlns:c16="http://schemas.microsoft.com/office/drawing/2014/chart" uri="{C3380CC4-5D6E-409C-BE32-E72D297353CC}">
              <c16:uniqueId val="{00000020-80AE-42B3-AE59-A8D5C482469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{4A208BB6-CB36-4293-8767-A23336D0E31A}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0AE-42B3-AE59-A8D5C482469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{526D3D10-87E5-46F3-A966-B275AF03D94F}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0AE-42B3-AE59-A8D5C482469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{9D8537C5-E5DF-4083-92D9-58C706DD8396}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0AE-42B3-AE59-A8D5C482469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{425DB60D-1835-4AF8-B01F-31763A5D91CB}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0AE-42B3-AE59-A8D5C482469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{DA9294D3-0B55-42C2-83A2-CD3F584C149B}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0AE-42B3-AE59-A8D5C482469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{CA36B654-5F90-4FEC-8DCA-F25948D27D4F}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0AE-42B3-AE59-A8D5C482469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{4588B8F7-9D4F-43AB-8736-8269223E7F17}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0AE-42B3-AE59-A8D5C482469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{EBF6A543-ADE4-4522-B6E7-1D4562346B13}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0AE-42B3-AE59-A8D5C482469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{7F0656D1-F41B-4F5A-A558-317393511813}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0AE-42B3-AE59-A8D5C482469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{E4BC19D5-722A-45BA-BA7F-C4F8BCEEC903}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0AE-42B3-AE59-A8D5C482469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{B86FFDFB-F658-4336-AF83-46EBF9F460DA}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0AE-42B3-AE59-A8D5C482469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{854A794A-BE2B-43FE-BA1A-C1799CC8F150}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0AE-42B3-AE59-A8D5C482469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{03BAA685-79AC-46EA-8C72-F114BC447D82}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0AE-42B3-AE59-A8D5C482469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{0FF1592D-60BC-49FD-826C-AAE286E87D15}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0AE-42B3-AE59-A8D5C482469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{3616C123-5D67-4D89-9BF1-BEFB09075D39}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0AE-42B3-AE59-A8D5C482469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{166FEC30-61D9-4180-A5DA-F99C9A32A267}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0AE-42B3-AE59-A8D5C482469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{83DF641E-F3DD-41B2-8555-DEAF6E2AEC29}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0AE-42B3-AE59-A8D5C482469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{F4350AF4-96EA-43B1-BEB9-E5BC001FFA34}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0AE-42B3-AE59-A8D5C482469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{877D2470-E0DF-4F91-8207-0DCD6228319A}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0AE-42B3-AE59-A8D5C482469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{DB74CDFA-5DC7-40C6-9513-1271A86BEEBE}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0AE-42B3-AE59-A8D5C482469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{F1FF6AD8-CDBA-422B-99ED-BE5F7FDEAA59}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0AE-42B3-AE59-A8D5C482469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{9E43D548-2791-4648-966D-96CEC3BD1517}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0AE-42B3-AE59-A8D5C482469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{23D1041F-9D73-4E7C-BB03-F42FED24C555}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0AE-42B3-AE59-A8D5C482469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{A52D7F86-889E-4109-A6D1-45D7DC1B92A4}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0AE-42B3-AE59-A8D5C482469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{B29F59D0-9E9A-442C-8810-6C73B30D64B2}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0AE-42B3-AE59-A8D5C482469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{CC029CBD-917A-451D-863B-F48693CD749A}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0AE-42B3-AE59-A8D5C482469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{4CF9EBE4-0ABE-41D0-809A-E43764178080}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0AE-42B3-AE59-A8D5C482469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{9014DAFB-F13E-4EEC-B2CC-FB01A8C92591}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0AE-42B3-AE59-A8D5C482469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{BB8429F3-851E-4B66-9820-BF7C37E289E2}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0AE-42B3-AE59-A8D5C482469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{35D363A7-A8A5-4AF0-B783-1AA5CED671E2}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0AE-42B3-AE59-A8D5C482469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{6A490170-4579-4FB3-ACCB-C83CEAFE8378}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0AE-42B3-AE59-A8D5C482469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{72EAEAF4-8C57-465F-BA57-E1F62260A22E}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0AE-42B3-AE59-A8D5C48246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80AE-42B3-AE59-A8D5C482469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80AE-42B3-AE59-A8D5C482469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{6D9052A7-C406-4239-8ACB-0E49A727AFE7}</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1E63-4187-89B2-CD926C71A518}"/>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{08AEE9FB-2AE7-4AB2-9A43-CF4EC19CDBA9}</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1E63-4187-89B2-CD926C71A518}"/>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{FA31A2A0-1C2A-46C4-AF90-6774A7B94DE3}</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1E63-4187-89B2-CD926C71A518}"/>
                </c:ext>
              </c:extLst>
            </c:dLbl>
            <c:dLbl>
              <c:idx val="3"/>
              <c:tx>
                <c:strRef>
                  <c:f>Daten_Diagramme!$E$17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{C4BB9F53-6912-4C01-BFDE-C38808AB2ABA}</c15:txfldGUID>
                      <c15:f>Daten_Diagramme!$E$17</c15:f>
                      <c15:dlblFieldTableCache>
                        <c:ptCount val="1"/>
                        <c:pt idx="0">
                          <c:v>0.9</c:v>
                        </c:pt>
                      </c15:dlblFieldTableCache>
                    </c15:dlblFTEntry>
                  </c15:dlblFieldTable>
                  <c15:showDataLabelsRange val="0"/>
                </c:ext>
                <c:ext xmlns:c16="http://schemas.microsoft.com/office/drawing/2014/chart" uri="{C3380CC4-5D6E-409C-BE32-E72D297353CC}">
                  <c16:uniqueId val="{00000003-1E63-4187-89B2-CD926C71A518}"/>
                </c:ext>
              </c:extLst>
            </c:dLbl>
            <c:dLbl>
              <c:idx val="4"/>
              <c:tx>
                <c:strRef>
                  <c:f>Daten_Diagramme!$E$18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{F5B6E2E1-737B-4C4A-ACAB-3ECC53D1E73F}</c15:txfldGUID>
                      <c15:f>Daten_Diagramme!$E$18</c15:f>
                      <c15:dlblFieldTableCache>
                        <c:ptCount val="1"/>
                        <c:pt idx="0">
                          <c:v>-1.3</c:v>
                        </c:pt>
                      </c15:dlblFieldTableCache>
                    </c15:dlblFTEntry>
                  </c15:dlblFieldTable>
                  <c15:showDataLabelsRange val="0"/>
                </c:ext>
                <c:ext xmlns:c16="http://schemas.microsoft.com/office/drawing/2014/chart" uri="{C3380CC4-5D6E-409C-BE32-E72D297353CC}">
                  <c16:uniqueId val="{00000004-1E63-4187-89B2-CD926C71A518}"/>
                </c:ext>
              </c:extLst>
            </c:dLbl>
            <c:dLbl>
              <c:idx val="5"/>
              <c:tx>
                <c:strRef>
                  <c:f>Daten_Diagramme!$E$19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{F753A301-738B-41C7-A844-1953B281432C}</c15:txfldGUID>
                      <c15:f>Daten_Diagramme!$E$19</c15:f>
                      <c15:dlblFieldTableCache>
                        <c:ptCount val="1"/>
                        <c:pt idx="0">
                          <c:v>3.9</c:v>
                        </c:pt>
                      </c15:dlblFieldTableCache>
                    </c15:dlblFTEntry>
                  </c15:dlblFieldTable>
                  <c15:showDataLabelsRange val="0"/>
                </c:ext>
                <c:ext xmlns:c16="http://schemas.microsoft.com/office/drawing/2014/chart" uri="{C3380CC4-5D6E-409C-BE32-E72D297353CC}">
                  <c16:uniqueId val="{00000005-1E63-4187-89B2-CD926C71A518}"/>
                </c:ext>
              </c:extLst>
            </c:dLbl>
            <c:dLbl>
              <c:idx val="6"/>
              <c:tx>
                <c:strRef>
                  <c:f>Daten_Diagramme!$E$20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{19876010-6ECF-428B-9A1B-4BA21E054A8E}</c15:txfldGUID>
                      <c15:f>Daten_Diagramme!$E$20</c15:f>
                      <c15:dlblFieldTableCache>
                        <c:ptCount val="1"/>
                        <c:pt idx="0">
                          <c:v>-8.9</c:v>
                        </c:pt>
                      </c15:dlblFieldTableCache>
                    </c15:dlblFTEntry>
                  </c15:dlblFieldTable>
                  <c15:showDataLabelsRange val="0"/>
                </c:ext>
                <c:ext xmlns:c16="http://schemas.microsoft.com/office/drawing/2014/chart" uri="{C3380CC4-5D6E-409C-BE32-E72D297353CC}">
                  <c16:uniqueId val="{00000006-1E63-4187-89B2-CD926C71A518}"/>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{53DF53FA-1D71-49E0-85E4-7AF76AB21C47}</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1E63-4187-89B2-CD926C71A518}"/>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{BAE6A786-A2C5-4626-BC0C-DD023E66B095}</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1E63-4187-89B2-CD926C71A518}"/>
                </c:ext>
              </c:extLst>
            </c:dLbl>
            <c:dLbl>
              <c:idx val="9"/>
              <c:tx>
                <c:strRef>
                  <c:f>Daten_Diagramme!$E$23</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{0F062774-6344-49D8-917B-584222ED5606}</c15:txfldGUID>
                      <c15:f>Daten_Diagramme!$E$23</c15:f>
                      <c15:dlblFieldTableCache>
                        <c:ptCount val="1"/>
                        <c:pt idx="0">
                          <c:v>-7.2</c:v>
                        </c:pt>
                      </c15:dlblFieldTableCache>
                    </c15:dlblFTEntry>
                  </c15:dlblFieldTable>
                  <c15:showDataLabelsRange val="0"/>
                </c:ext>
                <c:ext xmlns:c16="http://schemas.microsoft.com/office/drawing/2014/chart" uri="{C3380CC4-5D6E-409C-BE32-E72D297353CC}">
                  <c16:uniqueId val="{00000009-1E63-4187-89B2-CD926C71A518}"/>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{DB1BDB13-FCC5-47C9-9CD5-8F5B856C5632}</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1E63-4187-89B2-CD926C71A518}"/>
                </c:ext>
              </c:extLst>
            </c:dLbl>
            <c:dLbl>
              <c:idx val="11"/>
              <c:tx>
                <c:strRef>
                  <c:f>Daten_Diagramme!$E$25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{856C3D0D-AB97-4AFE-9ADE-5473687239DC}</c15:txfldGUID>
                      <c15:f>Daten_Diagramme!$E$25</c15:f>
                      <c15:dlblFieldTableCache>
                        <c:ptCount val="1"/>
                        <c:pt idx="0">
                          <c:v>4.0</c:v>
                        </c:pt>
                      </c15:dlblFieldTableCache>
                    </c15:dlblFTEntry>
                  </c15:dlblFieldTable>
                  <c15:showDataLabelsRange val="0"/>
                </c:ext>
                <c:ext xmlns:c16="http://schemas.microsoft.com/office/drawing/2014/chart" uri="{C3380CC4-5D6E-409C-BE32-E72D297353CC}">
                  <c16:uniqueId val="{0000000B-1E63-4187-89B2-CD926C71A518}"/>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{AA96484A-283A-482A-9ABD-03E5E88E3D3A}</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1E63-4187-89B2-CD926C71A518}"/>
                </c:ext>
              </c:extLst>
            </c:dLbl>
            <c:dLbl>
              <c:idx val="13"/>
              <c:tx>
                <c:strRef>
                  <c:f>Daten_Diagramme!$E$27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{2A11C53E-4E3A-4E05-B368-220CD7A860DD}</c15:txfldGUID>
                      <c15:f>Daten_Diagramme!$E$27</c15:f>
                      <c15:dlblFieldTableCache>
                        <c:ptCount val="1"/>
                        <c:pt idx="0">
                          <c:v>4.7</c:v>
                        </c:pt>
                      </c15:dlblFieldTableCache>
                    </c15:dlblFTEntry>
                  </c15:dlblFieldTable>
                  <c15:showDataLabelsRange val="0"/>
                </c:ext>
                <c:ext xmlns:c16="http://schemas.microsoft.com/office/drawing/2014/chart" uri="{C3380CC4-5D6E-409C-BE32-E72D297353CC}">
                  <c16:uniqueId val="{0000000D-1E63-4187-89B2-CD926C71A518}"/>
                </c:ext>
              </c:extLst>
            </c:dLbl>
            <c:dLbl>
              <c:idx val="14"/>
              <c:tx>
                <c:strRef>
                  <c:f>Daten_Diagramme!$E$28</c:f>
                  <c:strCache>
                    <c:ptCount val="1"/>
                    <c:pt idx="0">
                      <c:v>-20.4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{959ACE32-70FA-4F83-8913-F62129398BCA}</c15:txfldGUID>
                      <c15:f>Daten_Diagramme!$E$28</c15:f>
                      <c15:dlblFieldTableCache>
                        <c:ptCount val="1"/>
                        <c:pt idx="0">
                          <c:v>-20.4</c:v>
                        </c:pt>
                      </c15:dlblFieldTableCache>
                    </c15:dlblFTEntry>
                  </c15:dlblFieldTable>
                  <c15:showDataLabelsRange val="0"/>
                </c:ext>
                <c:ext xmlns:c16="http://schemas.microsoft.com/office/drawing/2014/chart" uri="{C3380CC4-5D6E-409C-BE32-E72D297353CC}">
                  <c16:uniqueId val="{0000000E-1E63-4187-89B2-CD926C71A518}"/>
                </c:ext>
              </c:extLst>
            </c:dLbl>
            <c:dLbl>
              <c:idx val="15"/>
              <c:tx>
                <c:strRef>
                  <c:f>Daten_Diagramme!$E$29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{D57DDE7E-82A9-4AEA-A8CD-EFE546B3EA08}</c15:txfldGUID>
                      <c15:f>Daten_Diagramme!$E$29</c15:f>
                      <c15:dlblFieldTableCache>
                        <c:ptCount val="1"/>
                        <c:pt idx="0">
                          <c:v>-10.9</c:v>
                        </c:pt>
                      </c15:dlblFieldTableCache>
                    </c15:dlblFTEntry>
                  </c15:dlblFieldTable>
                  <c15:showDataLabelsRange val="0"/>
                </c:ext>
                <c:ext xmlns:c16="http://schemas.microsoft.com/office/drawing/2014/chart" uri="{C3380CC4-5D6E-409C-BE32-E72D297353CC}">
                  <c16:uniqueId val="{0000000F-1E63-4187-89B2-CD926C71A518}"/>
                </c:ext>
              </c:extLst>
            </c:dLbl>
            <c:dLbl>
              <c:idx val="16"/>
              <c:tx>
                <c:strRef>
                  <c:f>Daten_Diagramme!$E$30</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{72A6C767-5AD0-4DE0-9883-892C72BACCAC}</c15:txfldGUID>
                      <c15:f>Daten_Diagramme!$E$30</c15:f>
                      <c15:dlblFieldTableCache>
                        <c:ptCount val="1"/>
                        <c:pt idx="0">
                          <c:v>-25.0</c:v>
                        </c:pt>
                      </c15:dlblFieldTableCache>
                    </c15:dlblFTEntry>
                  </c15:dlblFieldTable>
                  <c15:showDataLabelsRange val="0"/>
                </c:ext>
                <c:ext xmlns:c16="http://schemas.microsoft.com/office/drawing/2014/chart" uri="{C3380CC4-5D6E-409C-BE32-E72D297353CC}">
                  <c16:uniqueId val="{00000010-1E63-4187-89B2-CD926C71A518}"/>
                </c:ext>
              </c:extLst>
            </c:dLbl>
            <c:dLbl>
              <c:idx val="17"/>
              <c:tx>
                <c:strRef>
                  <c:f>Daten_Diagramme!$E$31</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{B68B6E6A-9B1C-49A9-8EF6-12121606BCF9}</c15:txfldGUID>
                      <c15:f>Daten_Diagramme!$E$31</c15:f>
                      <c15:dlblFieldTableCache>
                        <c:ptCount val="1"/>
                        <c:pt idx="0">
                          <c:v>13.7</c:v>
                        </c:pt>
                      </c15:dlblFieldTableCache>
                    </c15:dlblFTEntry>
                  </c15:dlblFieldTable>
                  <c15:showDataLabelsRange val="0"/>
                </c:ext>
                <c:ext xmlns:c16="http://schemas.microsoft.com/office/drawing/2014/chart" uri="{C3380CC4-5D6E-409C-BE32-E72D297353CC}">
                  <c16:uniqueId val="{00000011-1E63-4187-89B2-CD926C71A518}"/>
                </c:ext>
              </c:extLst>
            </c:dLbl>
            <c:dLbl>
              <c:idx val="18"/>
              <c:tx>
                <c:strRef>
                  <c:f>Daten_Diagramme!$E$32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{724981CE-E7EE-438E-8516-487C2917F14B}</c15:txfldGUID>
                      <c15:f>Daten_Diagramme!$E$32</c15:f>
                      <c15:dlblFieldTableCache>
                        <c:ptCount val="1"/>
                        <c:pt idx="0">
                          <c:v>5.6</c:v>
                        </c:pt>
                      </c15:dlblFieldTableCache>
                    </c15:dlblFTEntry>
                  </c15:dlblFieldTable>
                  <c15:showDataLabelsRange val="0"/>
                </c:ext>
                <c:ext xmlns:c16="http://schemas.microsoft.com/office/drawing/2014/chart" uri="{C3380CC4-5D6E-409C-BE32-E72D297353CC}">
                  <c16:uniqueId val="{00000012-1E63-4187-89B2-CD926C71A518}"/>
                </c:ext>
              </c:extLst>
            </c:dLbl>
            <c:dLbl>
              <c:idx val="19"/>
              <c:tx>
                <c:strRef>
                  <c:f>Daten_Diagramme!$E$33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{C463C1D4-464D-46C2-B7A2-6E900B23338A}</c15:txfldGUID>
                      <c15:f>Daten_Diagramme!$E$33</c15:f>
                      <c15:dlblFieldTableCache>
                        <c:ptCount val="1"/>
                        <c:pt idx="0">
                          <c:v>4.6</c:v>
                        </c:pt>
                      </c15:dlblFieldTableCache>
                    </c15:dlblFTEntry>
                  </c15:dlblFieldTable>
                  <c15:showDataLabelsRange val="0"/>
                </c:ext>
                <c:ext xmlns:c16="http://schemas.microsoft.com/office/drawing/2014/chart" uri="{C3380CC4-5D6E-409C-BE32-E72D297353CC}">
                  <c16:uniqueId val="{00000013-1E63-4187-89B2-CD926C71A518}"/>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{B756DFDF-EBAA-4D78-9F8F-B598180830D7}</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1E63-4187-89B2-CD926C71A51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{20874166-4265-460C-A37B-A962DBACCBF2}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E63-4187-89B2-CD926C71A51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{4F34379D-BF15-4889-A1ED-97E2C2A3871B}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E63-4187-89B2-CD926C71A518}"/>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{29866518-5C66-47FA-8F4B-0AB4FA525907}</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1E63-4187-89B2-CD926C71A518}"/>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{BCE016E9-0DB0-4F0C-8DE5-7D443254CD27}</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1E63-4187-89B2-CD926C71A518}"/>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{16296DFC-DBA6-4E14-90CC-72EE8E0B1D14}</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1E63-4187-89B2-CD926C71A51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{4F9CA055-7500-4220-843E-B8124B3D7B16}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E63-4187-89B2-CD926C71A51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{C2C87F59-C5DD-44CB-9664-FBFB4FC0783B}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E63-4187-89B2-CD926C71A51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{EDFBC8B6-BBF3-48DA-9BA6-062217BAEAA0}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E63-4187-89B2-CD926C71A51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{5C406AA1-F140-4F80-9B87-B3EF46C636C4}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E63-4187-89B2-CD926C71A51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{6024814C-00DC-4B12-8972-D4009555DF66}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E63-4187-89B2-CD926C71A518}"/>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{4812159F-8FC5-4A96-A29C-449546D4B325}</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1E63-4187-89B2-CD926C71A5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-1.5967322688451542</c:v>
                </c:pt>
                <c:pt idx="1">
                  <c:v>0</c:v>
                </c:pt>
                <c:pt idx="2">
                  <c:v>0</c:v>
                </c:pt>
                <c:pt idx="3">
                  <c:v>0.90909090909090906</c:v>
                </c:pt>
                <c:pt idx="4">
                  <c:v>-1.2820512820512822</c:v>
                </c:pt>
                <c:pt idx="5">
                  <c:v>3.8647342995169081</c:v>
                </c:pt>
                <c:pt idx="6">
                  <c:v>-8.8888888888888893</c:v>
                </c:pt>
                <c:pt idx="7">
                  <c:v>0</c:v>
                </c:pt>
                <c:pt idx="8">
                  <c:v>-1.6020236087689714</c:v>
                </c:pt>
                <c:pt idx="9">
                  <c:v>-7.2022160664819941</c:v>
                </c:pt>
                <c:pt idx="10">
                  <c:v>-9.2640692640692635</c:v>
                </c:pt>
                <c:pt idx="11">
                  <c:v>4</c:v>
                </c:pt>
                <c:pt idx="12">
                  <c:v>0</c:v>
                </c:pt>
                <c:pt idx="13">
                  <c:v>4.7252747252747254</c:v>
                </c:pt>
                <c:pt idx="14">
                  <c:v>-20.3778677462888</c:v>
                </c:pt>
                <c:pt idx="15">
                  <c:v>-10.9375</c:v>
                </c:pt>
                <c:pt idx="16">
                  <c:v>-25</c:v>
                </c:pt>
                <c:pt idx="17">
                  <c:v>13.655030800821356</c:v>
                </c:pt>
                <c:pt idx="18">
                  <c:v>5.6112224448897798</c:v>
                </c:pt>
                <c:pt idx="19">
                  <c:v>4.556962025316456</c:v>
                </c:pt>
                <c:pt idx="20">
                  <c:v>-3.7572254335260116</c:v>
                </c:pt>
                <c:pt idx="21">
                  <c:v>0</c:v>
                </c:pt>
                <c:pt idx="23">
                  <c:v>0</c:v>
                </c:pt>
                <c:pt idx="24">
                  <c:v>0</c:v>
                </c:pt>
                <c:pt idx="25">
                  <c:v>-1.6655651024454725</c:v>
                </c:pt>
              </c:numCache>
            </c:numRef>
          </c:val>
          <c:extLst>
            <c:ext xmlns:c16="http://schemas.microsoft.com/office/drawing/2014/chart" uri="{C3380CC4-5D6E-409C-BE32-E72D297353CC}">
              <c16:uniqueId val="{00000020-1E63-4187-89B2-CD926C71A51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{CB0B6144-304D-403F-B5BC-E19937251A4E}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E63-4187-89B2-CD926C71A51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{0D3FDBC4-5A85-4CF6-848F-0BC57EA4C2F6}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E63-4187-89B2-CD926C71A51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{42AD69C8-E7A8-4416-99F6-C7EEB11F535F}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E63-4187-89B2-CD926C71A51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{A70BA21E-FABF-4475-A173-FF4C33A9C930}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E63-4187-89B2-CD926C71A51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{8350851A-4AFA-4C8E-A3DE-1721286017B8}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E63-4187-89B2-CD926C71A51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{424E7AA8-49F9-4E45-A754-13D7FD2000A8}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E63-4187-89B2-CD926C71A51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{500B0112-2988-46C5-A153-878FAB854C61}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E63-4187-89B2-CD926C71A51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{CFD28845-CAA3-41BF-B343-5074102D6AB9}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E63-4187-89B2-CD926C71A51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{06D69B76-17E0-42F8-A25E-47AE12EBCFE2}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E63-4187-89B2-CD926C71A51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{10D214BE-2FCC-46CA-BD89-2C6F5F4C06C7}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E63-4187-89B2-CD926C71A51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{3A45730B-8C2E-411B-8996-ABEAECF3850C}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E63-4187-89B2-CD926C71A51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{1E3365A1-769C-4E68-A67A-097377DD7FD4}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E63-4187-89B2-CD926C71A51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{93DD9CD6-BC05-473E-AEAD-E04B8E36221D}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E63-4187-89B2-CD926C71A51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{755FFB3F-0D7C-450A-9DD8-5FBC9A320CEF}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E63-4187-89B2-CD926C71A51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{DBF32747-85EE-4321-BDF0-186DE8D54021}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E63-4187-89B2-CD926C71A51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{0FBE8F59-54BA-4430-B435-DD8D91DE9926}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E63-4187-89B2-CD926C71A51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{A233C754-6C6C-41FC-BA87-6AA95D356600}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E63-4187-89B2-CD926C71A51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{039EFDA6-3567-4743-86D4-04D2876203EB}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E63-4187-89B2-CD926C71A51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{8645F0CC-7DF9-4863-B3B6-64B1760662F4}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E63-4187-89B2-CD926C71A51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{74C8FD71-5068-472A-B38F-1F49B1A87964}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E63-4187-89B2-CD926C71A51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{579C2495-A0B7-4E77-960E-17F45350AA25}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E63-4187-89B2-CD926C71A51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{C0D229A4-69EF-4349-B953-3328D152BBED}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E63-4187-89B2-CD926C71A51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{2C0050D1-918E-4C61-850F-DE56B7EFC910}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E63-4187-89B2-CD926C71A51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{1AFBCC69-E3C9-4CFE-B77D-03A7075F3BD3}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E63-4187-89B2-CD926C71A51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{EE6617C1-50AC-4A64-9245-24224722C2C4}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E63-4187-89B2-CD926C71A51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{E638E9CE-E742-45A4-A6D9-FEE7F43E0607}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E63-4187-89B2-CD926C71A51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{B7809542-272C-4A46-A108-F535B4418380}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E63-4187-89B2-CD926C71A51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{4588755B-28F9-40E0-A700-86A4C58F7CD0}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E63-4187-89B2-CD926C71A51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{BEDE7EF6-E7E9-4673-AC30-C5A1851204BA}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E63-4187-89B2-CD926C71A51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{0543861B-1A62-4BFB-BC4A-68E18DAC4A04}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E63-4187-89B2-CD926C71A51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{E64021C6-91D4-4614-A269-8D50C17457DB}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E63-4187-89B2-CD926C71A51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{07EFFDB8-1CDD-4371-8A6A-C46BF6059145}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E63-4187-89B2-CD926C71A5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1E63-4187-89B2-CD926C71A51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1E63-4187-89B2-CD926C71A51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{C6FDAFA2-FC59-4A44-A1DC-6C87A93703A3}</c15:txfldGUID>
                      <c15:f>Diagramm!$I$46</c15:f>
                      <c15:dlblFieldTableCache>
                        <c:ptCount val="1"/>
                      </c15:dlblFieldTableCache>
                    </c15:dlblFTEntry>
                  </c15:dlblFieldTable>
                  <c15:showDataLabelsRange val="0"/>
                </c:ext>
                <c:ext xmlns:c16="http://schemas.microsoft.com/office/drawing/2014/chart" uri="{C3380CC4-5D6E-409C-BE32-E72D297353CC}">
                  <c16:uniqueId val="{00000000-2B79-41F6-BD1A-637C8295FA4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{60C24998-6AA8-4AC9-95E4-BA3A884D6776}</c15:txfldGUID>
                      <c15:f>Diagramm!$I$47</c15:f>
                      <c15:dlblFieldTableCache>
                        <c:ptCount val="1"/>
                      </c15:dlblFieldTableCache>
                    </c15:dlblFTEntry>
                  </c15:dlblFieldTable>
                  <c15:showDataLabelsRange val="0"/>
                </c:ext>
                <c:ext xmlns:c16="http://schemas.microsoft.com/office/drawing/2014/chart" uri="{C3380CC4-5D6E-409C-BE32-E72D297353CC}">
                  <c16:uniqueId val="{00000001-2B79-41F6-BD1A-637C8295FA4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{070E5B2C-23AD-4349-9D01-CA240F178C1E}</c15:txfldGUID>
                      <c15:f>Diagramm!$I$48</c15:f>
                      <c15:dlblFieldTableCache>
                        <c:ptCount val="1"/>
                      </c15:dlblFieldTableCache>
                    </c15:dlblFTEntry>
                  </c15:dlblFieldTable>
                  <c15:showDataLabelsRange val="0"/>
                </c:ext>
                <c:ext xmlns:c16="http://schemas.microsoft.com/office/drawing/2014/chart" uri="{C3380CC4-5D6E-409C-BE32-E72D297353CC}">
                  <c16:uniqueId val="{00000002-2B79-41F6-BD1A-637C8295FA4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{DCD164CA-23E8-449D-AFE7-494918109C53}</c15:txfldGUID>
                      <c15:f>Diagramm!$I$49</c15:f>
                      <c15:dlblFieldTableCache>
                        <c:ptCount val="1"/>
                      </c15:dlblFieldTableCache>
                    </c15:dlblFTEntry>
                  </c15:dlblFieldTable>
                  <c15:showDataLabelsRange val="0"/>
                </c:ext>
                <c:ext xmlns:c16="http://schemas.microsoft.com/office/drawing/2014/chart" uri="{C3380CC4-5D6E-409C-BE32-E72D297353CC}">
                  <c16:uniqueId val="{00000003-2B79-41F6-BD1A-637C8295FA4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{166B6BD0-E3C7-42BB-B0CC-6B1496177575}</c15:txfldGUID>
                      <c15:f>Diagramm!$I$50</c15:f>
                      <c15:dlblFieldTableCache>
                        <c:ptCount val="1"/>
                      </c15:dlblFieldTableCache>
                    </c15:dlblFTEntry>
                  </c15:dlblFieldTable>
                  <c15:showDataLabelsRange val="0"/>
                </c:ext>
                <c:ext xmlns:c16="http://schemas.microsoft.com/office/drawing/2014/chart" uri="{C3380CC4-5D6E-409C-BE32-E72D297353CC}">
                  <c16:uniqueId val="{00000004-2B79-41F6-BD1A-637C8295FA4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{16F5E862-28EF-456A-8D18-A3C774FEEBEB}</c15:txfldGUID>
                      <c15:f>Diagramm!$I$51</c15:f>
                      <c15:dlblFieldTableCache>
                        <c:ptCount val="1"/>
                      </c15:dlblFieldTableCache>
                    </c15:dlblFTEntry>
                  </c15:dlblFieldTable>
                  <c15:showDataLabelsRange val="0"/>
                </c:ext>
                <c:ext xmlns:c16="http://schemas.microsoft.com/office/drawing/2014/chart" uri="{C3380CC4-5D6E-409C-BE32-E72D297353CC}">
                  <c16:uniqueId val="{00000005-2B79-41F6-BD1A-637C8295FA4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{F2A1833B-D8FE-408D-BFCB-14C8566877C5}</c15:txfldGUID>
                      <c15:f>Diagramm!$I$52</c15:f>
                      <c15:dlblFieldTableCache>
                        <c:ptCount val="1"/>
                      </c15:dlblFieldTableCache>
                    </c15:dlblFTEntry>
                  </c15:dlblFieldTable>
                  <c15:showDataLabelsRange val="0"/>
                </c:ext>
                <c:ext xmlns:c16="http://schemas.microsoft.com/office/drawing/2014/chart" uri="{C3380CC4-5D6E-409C-BE32-E72D297353CC}">
                  <c16:uniqueId val="{00000006-2B79-41F6-BD1A-637C8295FA4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{D7AC42C0-70AA-443A-A3B8-1BC69299C0CD}</c15:txfldGUID>
                      <c15:f>Diagramm!$I$53</c15:f>
                      <c15:dlblFieldTableCache>
                        <c:ptCount val="1"/>
                      </c15:dlblFieldTableCache>
                    </c15:dlblFTEntry>
                  </c15:dlblFieldTable>
                  <c15:showDataLabelsRange val="0"/>
                </c:ext>
                <c:ext xmlns:c16="http://schemas.microsoft.com/office/drawing/2014/chart" uri="{C3380CC4-5D6E-409C-BE32-E72D297353CC}">
                  <c16:uniqueId val="{00000007-2B79-41F6-BD1A-637C8295FA4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{037E19D3-C0DE-45A6-A1D1-102B1AB0AC42}</c15:txfldGUID>
                      <c15:f>Diagramm!$I$54</c15:f>
                      <c15:dlblFieldTableCache>
                        <c:ptCount val="1"/>
                      </c15:dlblFieldTableCache>
                    </c15:dlblFTEntry>
                  </c15:dlblFieldTable>
                  <c15:showDataLabelsRange val="0"/>
                </c:ext>
                <c:ext xmlns:c16="http://schemas.microsoft.com/office/drawing/2014/chart" uri="{C3380CC4-5D6E-409C-BE32-E72D297353CC}">
                  <c16:uniqueId val="{00000008-2B79-41F6-BD1A-637C8295FA4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{94EB8EF4-EF5F-447F-AD85-DCA79849A259}</c15:txfldGUID>
                      <c15:f>Diagramm!$I$55</c15:f>
                      <c15:dlblFieldTableCache>
                        <c:ptCount val="1"/>
                      </c15:dlblFieldTableCache>
                    </c15:dlblFTEntry>
                  </c15:dlblFieldTable>
                  <c15:showDataLabelsRange val="0"/>
                </c:ext>
                <c:ext xmlns:c16="http://schemas.microsoft.com/office/drawing/2014/chart" uri="{C3380CC4-5D6E-409C-BE32-E72D297353CC}">
                  <c16:uniqueId val="{00000009-2B79-41F6-BD1A-637C8295FA4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{E26EE204-858D-4F0F-BCCD-9096BA2B0291}</c15:txfldGUID>
                      <c15:f>Diagramm!$I$56</c15:f>
                      <c15:dlblFieldTableCache>
                        <c:ptCount val="1"/>
                      </c15:dlblFieldTableCache>
                    </c15:dlblFTEntry>
                  </c15:dlblFieldTable>
                  <c15:showDataLabelsRange val="0"/>
                </c:ext>
                <c:ext xmlns:c16="http://schemas.microsoft.com/office/drawing/2014/chart" uri="{C3380CC4-5D6E-409C-BE32-E72D297353CC}">
                  <c16:uniqueId val="{0000000A-2B79-41F6-BD1A-637C8295FA4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{AB3CE967-A64D-48A2-A942-1DC26E72E896}</c15:txfldGUID>
                      <c15:f>Diagramm!$I$57</c15:f>
                      <c15:dlblFieldTableCache>
                        <c:ptCount val="1"/>
                      </c15:dlblFieldTableCache>
                    </c15:dlblFTEntry>
                  </c15:dlblFieldTable>
                  <c15:showDataLabelsRange val="0"/>
                </c:ext>
                <c:ext xmlns:c16="http://schemas.microsoft.com/office/drawing/2014/chart" uri="{C3380CC4-5D6E-409C-BE32-E72D297353CC}">
                  <c16:uniqueId val="{0000000B-2B79-41F6-BD1A-637C8295FA4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{1B88218A-C092-425E-BC82-BDBF5762E3EE}</c15:txfldGUID>
                      <c15:f>Diagramm!$I$58</c15:f>
                      <c15:dlblFieldTableCache>
                        <c:ptCount val="1"/>
                      </c15:dlblFieldTableCache>
                    </c15:dlblFTEntry>
                  </c15:dlblFieldTable>
                  <c15:showDataLabelsRange val="0"/>
                </c:ext>
                <c:ext xmlns:c16="http://schemas.microsoft.com/office/drawing/2014/chart" uri="{C3380CC4-5D6E-409C-BE32-E72D297353CC}">
                  <c16:uniqueId val="{0000000C-2B79-41F6-BD1A-637C8295FA4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{34B32B8C-D6BB-4342-8AD2-ABA1EE6E0C97}</c15:txfldGUID>
                      <c15:f>Diagramm!$I$59</c15:f>
                      <c15:dlblFieldTableCache>
                        <c:ptCount val="1"/>
                      </c15:dlblFieldTableCache>
                    </c15:dlblFTEntry>
                  </c15:dlblFieldTable>
                  <c15:showDataLabelsRange val="0"/>
                </c:ext>
                <c:ext xmlns:c16="http://schemas.microsoft.com/office/drawing/2014/chart" uri="{C3380CC4-5D6E-409C-BE32-E72D297353CC}">
                  <c16:uniqueId val="{0000000D-2B79-41F6-BD1A-637C8295FA4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{91A8143C-F7B2-4B2F-B8F8-8C9603666EE8}</c15:txfldGUID>
                      <c15:f>Diagramm!$I$60</c15:f>
                      <c15:dlblFieldTableCache>
                        <c:ptCount val="1"/>
                      </c15:dlblFieldTableCache>
                    </c15:dlblFTEntry>
                  </c15:dlblFieldTable>
                  <c15:showDataLabelsRange val="0"/>
                </c:ext>
                <c:ext xmlns:c16="http://schemas.microsoft.com/office/drawing/2014/chart" uri="{C3380CC4-5D6E-409C-BE32-E72D297353CC}">
                  <c16:uniqueId val="{0000000E-2B79-41F6-BD1A-637C8295FA4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{F31E97CB-969C-4F00-A17D-868E862AAA1A}</c15:txfldGUID>
                      <c15:f>Diagramm!$I$61</c15:f>
                      <c15:dlblFieldTableCache>
                        <c:ptCount val="1"/>
                      </c15:dlblFieldTableCache>
                    </c15:dlblFTEntry>
                  </c15:dlblFieldTable>
                  <c15:showDataLabelsRange val="0"/>
                </c:ext>
                <c:ext xmlns:c16="http://schemas.microsoft.com/office/drawing/2014/chart" uri="{C3380CC4-5D6E-409C-BE32-E72D297353CC}">
                  <c16:uniqueId val="{0000000F-2B79-41F6-BD1A-637C8295FA4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{7024C126-39EA-4628-9411-575237956B36}</c15:txfldGUID>
                      <c15:f>Diagramm!$I$62</c15:f>
                      <c15:dlblFieldTableCache>
                        <c:ptCount val="1"/>
                      </c15:dlblFieldTableCache>
                    </c15:dlblFTEntry>
                  </c15:dlblFieldTable>
                  <c15:showDataLabelsRange val="0"/>
                </c:ext>
                <c:ext xmlns:c16="http://schemas.microsoft.com/office/drawing/2014/chart" uri="{C3380CC4-5D6E-409C-BE32-E72D297353CC}">
                  <c16:uniqueId val="{00000010-2B79-41F6-BD1A-637C8295FA4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{79DDC11E-D473-4089-BA7D-3CB73908C34A}</c15:txfldGUID>
                      <c15:f>Diagramm!$I$63</c15:f>
                      <c15:dlblFieldTableCache>
                        <c:ptCount val="1"/>
                      </c15:dlblFieldTableCache>
                    </c15:dlblFTEntry>
                  </c15:dlblFieldTable>
                  <c15:showDataLabelsRange val="0"/>
                </c:ext>
                <c:ext xmlns:c16="http://schemas.microsoft.com/office/drawing/2014/chart" uri="{C3380CC4-5D6E-409C-BE32-E72D297353CC}">
                  <c16:uniqueId val="{00000011-2B79-41F6-BD1A-637C8295FA4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{CB677C9D-5EFF-4705-9D97-6B57C1608AAA}</c15:txfldGUID>
                      <c15:f>Diagramm!$I$64</c15:f>
                      <c15:dlblFieldTableCache>
                        <c:ptCount val="1"/>
                      </c15:dlblFieldTableCache>
                    </c15:dlblFTEntry>
                  </c15:dlblFieldTable>
                  <c15:showDataLabelsRange val="0"/>
                </c:ext>
                <c:ext xmlns:c16="http://schemas.microsoft.com/office/drawing/2014/chart" uri="{C3380CC4-5D6E-409C-BE32-E72D297353CC}">
                  <c16:uniqueId val="{00000012-2B79-41F6-BD1A-637C8295FA4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{CA798BDD-DEED-4FBF-9EBC-4FB9C0AF65C5}</c15:txfldGUID>
                      <c15:f>Diagramm!$I$65</c15:f>
                      <c15:dlblFieldTableCache>
                        <c:ptCount val="1"/>
                      </c15:dlblFieldTableCache>
                    </c15:dlblFTEntry>
                  </c15:dlblFieldTable>
                  <c15:showDataLabelsRange val="0"/>
                </c:ext>
                <c:ext xmlns:c16="http://schemas.microsoft.com/office/drawing/2014/chart" uri="{C3380CC4-5D6E-409C-BE32-E72D297353CC}">
                  <c16:uniqueId val="{00000013-2B79-41F6-BD1A-637C8295FA4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{208B1308-7F04-40FA-B922-90CCB4B289C4}</c15:txfldGUID>
                      <c15:f>Diagramm!$I$66</c15:f>
                      <c15:dlblFieldTableCache>
                        <c:ptCount val="1"/>
                      </c15:dlblFieldTableCache>
                    </c15:dlblFTEntry>
                  </c15:dlblFieldTable>
                  <c15:showDataLabelsRange val="0"/>
                </c:ext>
                <c:ext xmlns:c16="http://schemas.microsoft.com/office/drawing/2014/chart" uri="{C3380CC4-5D6E-409C-BE32-E72D297353CC}">
                  <c16:uniqueId val="{00000014-2B79-41F6-BD1A-637C8295FA4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{57893E0E-248F-4C34-ACEC-F3D4C07FD08A}</c15:txfldGUID>
                      <c15:f>Diagramm!$I$67</c15:f>
                      <c15:dlblFieldTableCache>
                        <c:ptCount val="1"/>
                      </c15:dlblFieldTableCache>
                    </c15:dlblFTEntry>
                  </c15:dlblFieldTable>
                  <c15:showDataLabelsRange val="0"/>
                </c:ext>
                <c:ext xmlns:c16="http://schemas.microsoft.com/office/drawing/2014/chart" uri="{C3380CC4-5D6E-409C-BE32-E72D297353CC}">
                  <c16:uniqueId val="{00000015-2B79-41F6-BD1A-637C8295FA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B79-41F6-BD1A-637C8295FA4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{BD878F7B-E6DA-4D64-B4E9-026033337D48}</c15:txfldGUID>
                      <c15:f>Diagramm!$K$46</c15:f>
                      <c15:dlblFieldTableCache>
                        <c:ptCount val="1"/>
                      </c15:dlblFieldTableCache>
                    </c15:dlblFTEntry>
                  </c15:dlblFieldTable>
                  <c15:showDataLabelsRange val="0"/>
                </c:ext>
                <c:ext xmlns:c16="http://schemas.microsoft.com/office/drawing/2014/chart" uri="{C3380CC4-5D6E-409C-BE32-E72D297353CC}">
                  <c16:uniqueId val="{00000017-2B79-41F6-BD1A-637C8295FA4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{7EAE3CE8-6270-454B-B168-671BCF23260D}</c15:txfldGUID>
                      <c15:f>Diagramm!$K$47</c15:f>
                      <c15:dlblFieldTableCache>
                        <c:ptCount val="1"/>
                      </c15:dlblFieldTableCache>
                    </c15:dlblFTEntry>
                  </c15:dlblFieldTable>
                  <c15:showDataLabelsRange val="0"/>
                </c:ext>
                <c:ext xmlns:c16="http://schemas.microsoft.com/office/drawing/2014/chart" uri="{C3380CC4-5D6E-409C-BE32-E72D297353CC}">
                  <c16:uniqueId val="{00000018-2B79-41F6-BD1A-637C8295FA4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{F4EFDBB6-36C1-404B-AD62-5F102958C245}</c15:txfldGUID>
                      <c15:f>Diagramm!$K$48</c15:f>
                      <c15:dlblFieldTableCache>
                        <c:ptCount val="1"/>
                      </c15:dlblFieldTableCache>
                    </c15:dlblFTEntry>
                  </c15:dlblFieldTable>
                  <c15:showDataLabelsRange val="0"/>
                </c:ext>
                <c:ext xmlns:c16="http://schemas.microsoft.com/office/drawing/2014/chart" uri="{C3380CC4-5D6E-409C-BE32-E72D297353CC}">
                  <c16:uniqueId val="{00000019-2B79-41F6-BD1A-637C8295FA4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{E7CA9E11-9695-4EEF-9397-D3EF917BBCB5}</c15:txfldGUID>
                      <c15:f>Diagramm!$K$49</c15:f>
                      <c15:dlblFieldTableCache>
                        <c:ptCount val="1"/>
                      </c15:dlblFieldTableCache>
                    </c15:dlblFTEntry>
                  </c15:dlblFieldTable>
                  <c15:showDataLabelsRange val="0"/>
                </c:ext>
                <c:ext xmlns:c16="http://schemas.microsoft.com/office/drawing/2014/chart" uri="{C3380CC4-5D6E-409C-BE32-E72D297353CC}">
                  <c16:uniqueId val="{0000001A-2B79-41F6-BD1A-637C8295FA4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{063AA98D-2FB7-4DD9-BA72-0D78786282D5}</c15:txfldGUID>
                      <c15:f>Diagramm!$K$50</c15:f>
                      <c15:dlblFieldTableCache>
                        <c:ptCount val="1"/>
                      </c15:dlblFieldTableCache>
                    </c15:dlblFTEntry>
                  </c15:dlblFieldTable>
                  <c15:showDataLabelsRange val="0"/>
                </c:ext>
                <c:ext xmlns:c16="http://schemas.microsoft.com/office/drawing/2014/chart" uri="{C3380CC4-5D6E-409C-BE32-E72D297353CC}">
                  <c16:uniqueId val="{0000001B-2B79-41F6-BD1A-637C8295FA4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{8E902CEA-7876-454A-BB98-829D4398FA80}</c15:txfldGUID>
                      <c15:f>Diagramm!$K$51</c15:f>
                      <c15:dlblFieldTableCache>
                        <c:ptCount val="1"/>
                      </c15:dlblFieldTableCache>
                    </c15:dlblFTEntry>
                  </c15:dlblFieldTable>
                  <c15:showDataLabelsRange val="0"/>
                </c:ext>
                <c:ext xmlns:c16="http://schemas.microsoft.com/office/drawing/2014/chart" uri="{C3380CC4-5D6E-409C-BE32-E72D297353CC}">
                  <c16:uniqueId val="{0000001C-2B79-41F6-BD1A-637C8295FA4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{DC643D2D-2FAB-434D-A154-E4C0220F896F}</c15:txfldGUID>
                      <c15:f>Diagramm!$K$52</c15:f>
                      <c15:dlblFieldTableCache>
                        <c:ptCount val="1"/>
                      </c15:dlblFieldTableCache>
                    </c15:dlblFTEntry>
                  </c15:dlblFieldTable>
                  <c15:showDataLabelsRange val="0"/>
                </c:ext>
                <c:ext xmlns:c16="http://schemas.microsoft.com/office/drawing/2014/chart" uri="{C3380CC4-5D6E-409C-BE32-E72D297353CC}">
                  <c16:uniqueId val="{0000001D-2B79-41F6-BD1A-637C8295FA4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{AAED0541-CD67-4A6F-8820-94053F05470C}</c15:txfldGUID>
                      <c15:f>Diagramm!$K$53</c15:f>
                      <c15:dlblFieldTableCache>
                        <c:ptCount val="1"/>
                      </c15:dlblFieldTableCache>
                    </c15:dlblFTEntry>
                  </c15:dlblFieldTable>
                  <c15:showDataLabelsRange val="0"/>
                </c:ext>
                <c:ext xmlns:c16="http://schemas.microsoft.com/office/drawing/2014/chart" uri="{C3380CC4-5D6E-409C-BE32-E72D297353CC}">
                  <c16:uniqueId val="{0000001E-2B79-41F6-BD1A-637C8295FA4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{D85D8687-646B-4BDB-A63F-EA7C29926DA3}</c15:txfldGUID>
                      <c15:f>Diagramm!$K$54</c15:f>
                      <c15:dlblFieldTableCache>
                        <c:ptCount val="1"/>
                      </c15:dlblFieldTableCache>
                    </c15:dlblFTEntry>
                  </c15:dlblFieldTable>
                  <c15:showDataLabelsRange val="0"/>
                </c:ext>
                <c:ext xmlns:c16="http://schemas.microsoft.com/office/drawing/2014/chart" uri="{C3380CC4-5D6E-409C-BE32-E72D297353CC}">
                  <c16:uniqueId val="{0000001F-2B79-41F6-BD1A-637C8295FA4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{E220B94A-1968-4ED6-AA59-4A08199B562A}</c15:txfldGUID>
                      <c15:f>Diagramm!$K$55</c15:f>
                      <c15:dlblFieldTableCache>
                        <c:ptCount val="1"/>
                      </c15:dlblFieldTableCache>
                    </c15:dlblFTEntry>
                  </c15:dlblFieldTable>
                  <c15:showDataLabelsRange val="0"/>
                </c:ext>
                <c:ext xmlns:c16="http://schemas.microsoft.com/office/drawing/2014/chart" uri="{C3380CC4-5D6E-409C-BE32-E72D297353CC}">
                  <c16:uniqueId val="{00000020-2B79-41F6-BD1A-637C8295FA4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{F1FBEB8B-8B1B-4972-81E8-0B106BA13B9D}</c15:txfldGUID>
                      <c15:f>Diagramm!$K$56</c15:f>
                      <c15:dlblFieldTableCache>
                        <c:ptCount val="1"/>
                      </c15:dlblFieldTableCache>
                    </c15:dlblFTEntry>
                  </c15:dlblFieldTable>
                  <c15:showDataLabelsRange val="0"/>
                </c:ext>
                <c:ext xmlns:c16="http://schemas.microsoft.com/office/drawing/2014/chart" uri="{C3380CC4-5D6E-409C-BE32-E72D297353CC}">
                  <c16:uniqueId val="{00000021-2B79-41F6-BD1A-637C8295FA4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{9196D1AA-BD39-4CB9-B05C-A8F458336A8B}</c15:txfldGUID>
                      <c15:f>Diagramm!$K$57</c15:f>
                      <c15:dlblFieldTableCache>
                        <c:ptCount val="1"/>
                      </c15:dlblFieldTableCache>
                    </c15:dlblFTEntry>
                  </c15:dlblFieldTable>
                  <c15:showDataLabelsRange val="0"/>
                </c:ext>
                <c:ext xmlns:c16="http://schemas.microsoft.com/office/drawing/2014/chart" uri="{C3380CC4-5D6E-409C-BE32-E72D297353CC}">
                  <c16:uniqueId val="{00000022-2B79-41F6-BD1A-637C8295FA4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{1C8D739C-8BBE-4199-BB17-D64EE1D64783}</c15:txfldGUID>
                      <c15:f>Diagramm!$K$58</c15:f>
                      <c15:dlblFieldTableCache>
                        <c:ptCount val="1"/>
                      </c15:dlblFieldTableCache>
                    </c15:dlblFTEntry>
                  </c15:dlblFieldTable>
                  <c15:showDataLabelsRange val="0"/>
                </c:ext>
                <c:ext xmlns:c16="http://schemas.microsoft.com/office/drawing/2014/chart" uri="{C3380CC4-5D6E-409C-BE32-E72D297353CC}">
                  <c16:uniqueId val="{00000023-2B79-41F6-BD1A-637C8295FA4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{F3516558-B973-4318-995C-531B033FFC16}</c15:txfldGUID>
                      <c15:f>Diagramm!$K$59</c15:f>
                      <c15:dlblFieldTableCache>
                        <c:ptCount val="1"/>
                      </c15:dlblFieldTableCache>
                    </c15:dlblFTEntry>
                  </c15:dlblFieldTable>
                  <c15:showDataLabelsRange val="0"/>
                </c:ext>
                <c:ext xmlns:c16="http://schemas.microsoft.com/office/drawing/2014/chart" uri="{C3380CC4-5D6E-409C-BE32-E72D297353CC}">
                  <c16:uniqueId val="{00000024-2B79-41F6-BD1A-637C8295FA4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{9B97694C-22BF-4257-9009-583398919E9A}</c15:txfldGUID>
                      <c15:f>Diagramm!$K$60</c15:f>
                      <c15:dlblFieldTableCache>
                        <c:ptCount val="1"/>
                      </c15:dlblFieldTableCache>
                    </c15:dlblFTEntry>
                  </c15:dlblFieldTable>
                  <c15:showDataLabelsRange val="0"/>
                </c:ext>
                <c:ext xmlns:c16="http://schemas.microsoft.com/office/drawing/2014/chart" uri="{C3380CC4-5D6E-409C-BE32-E72D297353CC}">
                  <c16:uniqueId val="{00000025-2B79-41F6-BD1A-637C8295FA4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{97AB7469-3510-484A-AEEC-49C251E4A7D9}</c15:txfldGUID>
                      <c15:f>Diagramm!$K$61</c15:f>
                      <c15:dlblFieldTableCache>
                        <c:ptCount val="1"/>
                      </c15:dlblFieldTableCache>
                    </c15:dlblFTEntry>
                  </c15:dlblFieldTable>
                  <c15:showDataLabelsRange val="0"/>
                </c:ext>
                <c:ext xmlns:c16="http://schemas.microsoft.com/office/drawing/2014/chart" uri="{C3380CC4-5D6E-409C-BE32-E72D297353CC}">
                  <c16:uniqueId val="{00000026-2B79-41F6-BD1A-637C8295FA4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{7EBDB6CB-28FC-4768-B7E7-38E6840CD2AC}</c15:txfldGUID>
                      <c15:f>Diagramm!$K$62</c15:f>
                      <c15:dlblFieldTableCache>
                        <c:ptCount val="1"/>
                      </c15:dlblFieldTableCache>
                    </c15:dlblFTEntry>
                  </c15:dlblFieldTable>
                  <c15:showDataLabelsRange val="0"/>
                </c:ext>
                <c:ext xmlns:c16="http://schemas.microsoft.com/office/drawing/2014/chart" uri="{C3380CC4-5D6E-409C-BE32-E72D297353CC}">
                  <c16:uniqueId val="{00000027-2B79-41F6-BD1A-637C8295FA4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{62749A9C-667B-44F0-A5EF-88EC9D86B08B}</c15:txfldGUID>
                      <c15:f>Diagramm!$K$63</c15:f>
                      <c15:dlblFieldTableCache>
                        <c:ptCount val="1"/>
                      </c15:dlblFieldTableCache>
                    </c15:dlblFTEntry>
                  </c15:dlblFieldTable>
                  <c15:showDataLabelsRange val="0"/>
                </c:ext>
                <c:ext xmlns:c16="http://schemas.microsoft.com/office/drawing/2014/chart" uri="{C3380CC4-5D6E-409C-BE32-E72D297353CC}">
                  <c16:uniqueId val="{00000028-2B79-41F6-BD1A-637C8295FA4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{EBEF80E7-33B6-4F61-BFAD-67FA9A8AF34C}</c15:txfldGUID>
                      <c15:f>Diagramm!$K$64</c15:f>
                      <c15:dlblFieldTableCache>
                        <c:ptCount val="1"/>
                      </c15:dlblFieldTableCache>
                    </c15:dlblFTEntry>
                  </c15:dlblFieldTable>
                  <c15:showDataLabelsRange val="0"/>
                </c:ext>
                <c:ext xmlns:c16="http://schemas.microsoft.com/office/drawing/2014/chart" uri="{C3380CC4-5D6E-409C-BE32-E72D297353CC}">
                  <c16:uniqueId val="{00000029-2B79-41F6-BD1A-637C8295FA4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{C34DAC50-4E03-4A4F-9493-637AC972A1D9}</c15:txfldGUID>
                      <c15:f>Diagramm!$K$65</c15:f>
                      <c15:dlblFieldTableCache>
                        <c:ptCount val="1"/>
                      </c15:dlblFieldTableCache>
                    </c15:dlblFTEntry>
                  </c15:dlblFieldTable>
                  <c15:showDataLabelsRange val="0"/>
                </c:ext>
                <c:ext xmlns:c16="http://schemas.microsoft.com/office/drawing/2014/chart" uri="{C3380CC4-5D6E-409C-BE32-E72D297353CC}">
                  <c16:uniqueId val="{0000002A-2B79-41F6-BD1A-637C8295FA4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{B767AB3B-92A7-40A3-B32E-FA79FE1E2C13}</c15:txfldGUID>
                      <c15:f>Diagramm!$K$66</c15:f>
                      <c15:dlblFieldTableCache>
                        <c:ptCount val="1"/>
                      </c15:dlblFieldTableCache>
                    </c15:dlblFTEntry>
                  </c15:dlblFieldTable>
                  <c15:showDataLabelsRange val="0"/>
                </c:ext>
                <c:ext xmlns:c16="http://schemas.microsoft.com/office/drawing/2014/chart" uri="{C3380CC4-5D6E-409C-BE32-E72D297353CC}">
                  <c16:uniqueId val="{0000002B-2B79-41F6-BD1A-637C8295FA4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{89E88955-2F0D-45DE-9AB3-A77697492630}</c15:txfldGUID>
                      <c15:f>Diagramm!$K$67</c15:f>
                      <c15:dlblFieldTableCache>
                        <c:ptCount val="1"/>
                      </c15:dlblFieldTableCache>
                    </c15:dlblFTEntry>
                  </c15:dlblFieldTable>
                  <c15:showDataLabelsRange val="0"/>
                </c:ext>
                <c:ext xmlns:c16="http://schemas.microsoft.com/office/drawing/2014/chart" uri="{C3380CC4-5D6E-409C-BE32-E72D297353CC}">
                  <c16:uniqueId val="{0000002C-2B79-41F6-BD1A-637C8295FA4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B79-41F6-BD1A-637C8295FA4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{B20FCF05-B1BC-4AE0-BF23-F8DF7C0F2592}</c15:txfldGUID>
                      <c15:f>Diagramm!$J$46</c15:f>
                      <c15:dlblFieldTableCache>
                        <c:ptCount val="1"/>
                      </c15:dlblFieldTableCache>
                    </c15:dlblFTEntry>
                  </c15:dlblFieldTable>
                  <c15:showDataLabelsRange val="0"/>
                </c:ext>
                <c:ext xmlns:c16="http://schemas.microsoft.com/office/drawing/2014/chart" uri="{C3380CC4-5D6E-409C-BE32-E72D297353CC}">
                  <c16:uniqueId val="{0000002E-2B79-41F6-BD1A-637C8295FA4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{303EF88D-AEEA-4F40-9C36-61CFD04927B0}</c15:txfldGUID>
                      <c15:f>Diagramm!$J$47</c15:f>
                      <c15:dlblFieldTableCache>
                        <c:ptCount val="1"/>
                      </c15:dlblFieldTableCache>
                    </c15:dlblFTEntry>
                  </c15:dlblFieldTable>
                  <c15:showDataLabelsRange val="0"/>
                </c:ext>
                <c:ext xmlns:c16="http://schemas.microsoft.com/office/drawing/2014/chart" uri="{C3380CC4-5D6E-409C-BE32-E72D297353CC}">
                  <c16:uniqueId val="{0000002F-2B79-41F6-BD1A-637C8295FA4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{B8BE55D7-086A-463A-BD7B-DFC4D1BFE3D7}</c15:txfldGUID>
                      <c15:f>Diagramm!$J$48</c15:f>
                      <c15:dlblFieldTableCache>
                        <c:ptCount val="1"/>
                      </c15:dlblFieldTableCache>
                    </c15:dlblFTEntry>
                  </c15:dlblFieldTable>
                  <c15:showDataLabelsRange val="0"/>
                </c:ext>
                <c:ext xmlns:c16="http://schemas.microsoft.com/office/drawing/2014/chart" uri="{C3380CC4-5D6E-409C-BE32-E72D297353CC}">
                  <c16:uniqueId val="{00000030-2B79-41F6-BD1A-637C8295FA4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{BF4B365E-C09B-46DA-BC79-48FFBAD3107A}</c15:txfldGUID>
                      <c15:f>Diagramm!$J$49</c15:f>
                      <c15:dlblFieldTableCache>
                        <c:ptCount val="1"/>
                      </c15:dlblFieldTableCache>
                    </c15:dlblFTEntry>
                  </c15:dlblFieldTable>
                  <c15:showDataLabelsRange val="0"/>
                </c:ext>
                <c:ext xmlns:c16="http://schemas.microsoft.com/office/drawing/2014/chart" uri="{C3380CC4-5D6E-409C-BE32-E72D297353CC}">
                  <c16:uniqueId val="{00000031-2B79-41F6-BD1A-637C8295FA4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{6D5A8BAF-9FE9-4E79-A0A7-6919329DEC20}</c15:txfldGUID>
                      <c15:f>Diagramm!$J$50</c15:f>
                      <c15:dlblFieldTableCache>
                        <c:ptCount val="1"/>
                      </c15:dlblFieldTableCache>
                    </c15:dlblFTEntry>
                  </c15:dlblFieldTable>
                  <c15:showDataLabelsRange val="0"/>
                </c:ext>
                <c:ext xmlns:c16="http://schemas.microsoft.com/office/drawing/2014/chart" uri="{C3380CC4-5D6E-409C-BE32-E72D297353CC}">
                  <c16:uniqueId val="{00000032-2B79-41F6-BD1A-637C8295FA4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{30128424-6E65-415E-8C56-B9A4829F3FE2}</c15:txfldGUID>
                      <c15:f>Diagramm!$J$51</c15:f>
                      <c15:dlblFieldTableCache>
                        <c:ptCount val="1"/>
                      </c15:dlblFieldTableCache>
                    </c15:dlblFTEntry>
                  </c15:dlblFieldTable>
                  <c15:showDataLabelsRange val="0"/>
                </c:ext>
                <c:ext xmlns:c16="http://schemas.microsoft.com/office/drawing/2014/chart" uri="{C3380CC4-5D6E-409C-BE32-E72D297353CC}">
                  <c16:uniqueId val="{00000033-2B79-41F6-BD1A-637C8295FA4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{9A046611-13BC-4E8C-A956-F385F74C22FD}</c15:txfldGUID>
                      <c15:f>Diagramm!$J$52</c15:f>
                      <c15:dlblFieldTableCache>
                        <c:ptCount val="1"/>
                      </c15:dlblFieldTableCache>
                    </c15:dlblFTEntry>
                  </c15:dlblFieldTable>
                  <c15:showDataLabelsRange val="0"/>
                </c:ext>
                <c:ext xmlns:c16="http://schemas.microsoft.com/office/drawing/2014/chart" uri="{C3380CC4-5D6E-409C-BE32-E72D297353CC}">
                  <c16:uniqueId val="{00000034-2B79-41F6-BD1A-637C8295FA4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{795B1E12-95EE-4B7F-A4E2-04A7AFA5A98A}</c15:txfldGUID>
                      <c15:f>Diagramm!$J$53</c15:f>
                      <c15:dlblFieldTableCache>
                        <c:ptCount val="1"/>
                      </c15:dlblFieldTableCache>
                    </c15:dlblFTEntry>
                  </c15:dlblFieldTable>
                  <c15:showDataLabelsRange val="0"/>
                </c:ext>
                <c:ext xmlns:c16="http://schemas.microsoft.com/office/drawing/2014/chart" uri="{C3380CC4-5D6E-409C-BE32-E72D297353CC}">
                  <c16:uniqueId val="{00000035-2B79-41F6-BD1A-637C8295FA4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{CCF5491B-7752-49DC-9357-88FFE782B971}</c15:txfldGUID>
                      <c15:f>Diagramm!$J$54</c15:f>
                      <c15:dlblFieldTableCache>
                        <c:ptCount val="1"/>
                      </c15:dlblFieldTableCache>
                    </c15:dlblFTEntry>
                  </c15:dlblFieldTable>
                  <c15:showDataLabelsRange val="0"/>
                </c:ext>
                <c:ext xmlns:c16="http://schemas.microsoft.com/office/drawing/2014/chart" uri="{C3380CC4-5D6E-409C-BE32-E72D297353CC}">
                  <c16:uniqueId val="{00000036-2B79-41F6-BD1A-637C8295FA4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{A8690A74-3921-406F-953D-FA235F1CAF1B}</c15:txfldGUID>
                      <c15:f>Diagramm!$J$55</c15:f>
                      <c15:dlblFieldTableCache>
                        <c:ptCount val="1"/>
                      </c15:dlblFieldTableCache>
                    </c15:dlblFTEntry>
                  </c15:dlblFieldTable>
                  <c15:showDataLabelsRange val="0"/>
                </c:ext>
                <c:ext xmlns:c16="http://schemas.microsoft.com/office/drawing/2014/chart" uri="{C3380CC4-5D6E-409C-BE32-E72D297353CC}">
                  <c16:uniqueId val="{00000037-2B79-41F6-BD1A-637C8295FA4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{9EF47B68-45C5-49D1-8E73-88CB8653DA49}</c15:txfldGUID>
                      <c15:f>Diagramm!$J$56</c15:f>
                      <c15:dlblFieldTableCache>
                        <c:ptCount val="1"/>
                      </c15:dlblFieldTableCache>
                    </c15:dlblFTEntry>
                  </c15:dlblFieldTable>
                  <c15:showDataLabelsRange val="0"/>
                </c:ext>
                <c:ext xmlns:c16="http://schemas.microsoft.com/office/drawing/2014/chart" uri="{C3380CC4-5D6E-409C-BE32-E72D297353CC}">
                  <c16:uniqueId val="{00000038-2B79-41F6-BD1A-637C8295FA4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{0293B3D6-0257-4595-BDA5-3C0643E20596}</c15:txfldGUID>
                      <c15:f>Diagramm!$J$57</c15:f>
                      <c15:dlblFieldTableCache>
                        <c:ptCount val="1"/>
                      </c15:dlblFieldTableCache>
                    </c15:dlblFTEntry>
                  </c15:dlblFieldTable>
                  <c15:showDataLabelsRange val="0"/>
                </c:ext>
                <c:ext xmlns:c16="http://schemas.microsoft.com/office/drawing/2014/chart" uri="{C3380CC4-5D6E-409C-BE32-E72D297353CC}">
                  <c16:uniqueId val="{00000039-2B79-41F6-BD1A-637C8295FA4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{F959F38A-CBE4-4D56-A352-AE1346945EC3}</c15:txfldGUID>
                      <c15:f>Diagramm!$J$58</c15:f>
                      <c15:dlblFieldTableCache>
                        <c:ptCount val="1"/>
                      </c15:dlblFieldTableCache>
                    </c15:dlblFTEntry>
                  </c15:dlblFieldTable>
                  <c15:showDataLabelsRange val="0"/>
                </c:ext>
                <c:ext xmlns:c16="http://schemas.microsoft.com/office/drawing/2014/chart" uri="{C3380CC4-5D6E-409C-BE32-E72D297353CC}">
                  <c16:uniqueId val="{0000003A-2B79-41F6-BD1A-637C8295FA4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{EC0762E4-AB29-4DF0-AC3C-2B28FA1C714B}</c15:txfldGUID>
                      <c15:f>Diagramm!$J$59</c15:f>
                      <c15:dlblFieldTableCache>
                        <c:ptCount val="1"/>
                      </c15:dlblFieldTableCache>
                    </c15:dlblFTEntry>
                  </c15:dlblFieldTable>
                  <c15:showDataLabelsRange val="0"/>
                </c:ext>
                <c:ext xmlns:c16="http://schemas.microsoft.com/office/drawing/2014/chart" uri="{C3380CC4-5D6E-409C-BE32-E72D297353CC}">
                  <c16:uniqueId val="{0000003B-2B79-41F6-BD1A-637C8295FA4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{25881A94-E4EE-4623-A586-B5AF95D2B1F5}</c15:txfldGUID>
                      <c15:f>Diagramm!$J$60</c15:f>
                      <c15:dlblFieldTableCache>
                        <c:ptCount val="1"/>
                      </c15:dlblFieldTableCache>
                    </c15:dlblFTEntry>
                  </c15:dlblFieldTable>
                  <c15:showDataLabelsRange val="0"/>
                </c:ext>
                <c:ext xmlns:c16="http://schemas.microsoft.com/office/drawing/2014/chart" uri="{C3380CC4-5D6E-409C-BE32-E72D297353CC}">
                  <c16:uniqueId val="{0000003C-2B79-41F6-BD1A-637C8295FA4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{ACC5A934-97B4-45C3-8352-F9A3C85E737D}</c15:txfldGUID>
                      <c15:f>Diagramm!$J$61</c15:f>
                      <c15:dlblFieldTableCache>
                        <c:ptCount val="1"/>
                      </c15:dlblFieldTableCache>
                    </c15:dlblFTEntry>
                  </c15:dlblFieldTable>
                  <c15:showDataLabelsRange val="0"/>
                </c:ext>
                <c:ext xmlns:c16="http://schemas.microsoft.com/office/drawing/2014/chart" uri="{C3380CC4-5D6E-409C-BE32-E72D297353CC}">
                  <c16:uniqueId val="{0000003D-2B79-41F6-BD1A-637C8295FA4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{2181F4C4-E46E-4C9E-9570-2C87176CB395}</c15:txfldGUID>
                      <c15:f>Diagramm!$J$62</c15:f>
                      <c15:dlblFieldTableCache>
                        <c:ptCount val="1"/>
                      </c15:dlblFieldTableCache>
                    </c15:dlblFTEntry>
                  </c15:dlblFieldTable>
                  <c15:showDataLabelsRange val="0"/>
                </c:ext>
                <c:ext xmlns:c16="http://schemas.microsoft.com/office/drawing/2014/chart" uri="{C3380CC4-5D6E-409C-BE32-E72D297353CC}">
                  <c16:uniqueId val="{0000003E-2B79-41F6-BD1A-637C8295FA4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{08C92382-F90C-4155-8488-9558F701F1A8}</c15:txfldGUID>
                      <c15:f>Diagramm!$J$63</c15:f>
                      <c15:dlblFieldTableCache>
                        <c:ptCount val="1"/>
                      </c15:dlblFieldTableCache>
                    </c15:dlblFTEntry>
                  </c15:dlblFieldTable>
                  <c15:showDataLabelsRange val="0"/>
                </c:ext>
                <c:ext xmlns:c16="http://schemas.microsoft.com/office/drawing/2014/chart" uri="{C3380CC4-5D6E-409C-BE32-E72D297353CC}">
                  <c16:uniqueId val="{0000003F-2B79-41F6-BD1A-637C8295FA4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{1E8EE31B-35A3-451F-85AB-EB0AC05B90A9}</c15:txfldGUID>
                      <c15:f>Diagramm!$J$64</c15:f>
                      <c15:dlblFieldTableCache>
                        <c:ptCount val="1"/>
                      </c15:dlblFieldTableCache>
                    </c15:dlblFTEntry>
                  </c15:dlblFieldTable>
                  <c15:showDataLabelsRange val="0"/>
                </c:ext>
                <c:ext xmlns:c16="http://schemas.microsoft.com/office/drawing/2014/chart" uri="{C3380CC4-5D6E-409C-BE32-E72D297353CC}">
                  <c16:uniqueId val="{00000040-2B79-41F6-BD1A-637C8295FA4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{0956213D-A2E1-492E-834B-AEF282ABAEE8}</c15:txfldGUID>
                      <c15:f>Diagramm!$J$65</c15:f>
                      <c15:dlblFieldTableCache>
                        <c:ptCount val="1"/>
                      </c15:dlblFieldTableCache>
                    </c15:dlblFTEntry>
                  </c15:dlblFieldTable>
                  <c15:showDataLabelsRange val="0"/>
                </c:ext>
                <c:ext xmlns:c16="http://schemas.microsoft.com/office/drawing/2014/chart" uri="{C3380CC4-5D6E-409C-BE32-E72D297353CC}">
                  <c16:uniqueId val="{00000041-2B79-41F6-BD1A-637C8295FA4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{D984DF14-CEF0-4819-99E6-95B0A1803948}</c15:txfldGUID>
                      <c15:f>Diagramm!$J$66</c15:f>
                      <c15:dlblFieldTableCache>
                        <c:ptCount val="1"/>
                      </c15:dlblFieldTableCache>
                    </c15:dlblFTEntry>
                  </c15:dlblFieldTable>
                  <c15:showDataLabelsRange val="0"/>
                </c:ext>
                <c:ext xmlns:c16="http://schemas.microsoft.com/office/drawing/2014/chart" uri="{C3380CC4-5D6E-409C-BE32-E72D297353CC}">
                  <c16:uniqueId val="{00000042-2B79-41F6-BD1A-637C8295FA4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{7BFA2240-6FDD-4753-B492-7106B6DAA50A}</c15:txfldGUID>
                      <c15:f>Diagramm!$J$67</c15:f>
                      <c15:dlblFieldTableCache>
                        <c:ptCount val="1"/>
                      </c15:dlblFieldTableCache>
                    </c15:dlblFTEntry>
                  </c15:dlblFieldTable>
                  <c15:showDataLabelsRange val="0"/>
                </c:ext>
                <c:ext xmlns:c16="http://schemas.microsoft.com/office/drawing/2014/chart" uri="{C3380CC4-5D6E-409C-BE32-E72D297353CC}">
                  <c16:uniqueId val="{00000043-2B79-41F6-BD1A-637C8295FA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B79-41F6-BD1A-637C8295FA4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A5-4C8C-94D7-87D449B7F8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A5-4C8C-94D7-87D449B7F8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A5-4C8C-94D7-87D449B7F8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A5-4C8C-94D7-87D449B7F8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A5-4C8C-94D7-87D449B7F8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A5-4C8C-94D7-87D449B7F8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A5-4C8C-94D7-87D449B7F8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A5-4C8C-94D7-87D449B7F8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A5-4C8C-94D7-87D449B7F8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A5-4C8C-94D7-87D449B7F8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A5-4C8C-94D7-87D449B7F8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A5-4C8C-94D7-87D449B7F8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0A5-4C8C-94D7-87D449B7F8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0A5-4C8C-94D7-87D449B7F8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A5-4C8C-94D7-87D449B7F8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0A5-4C8C-94D7-87D449B7F8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A5-4C8C-94D7-87D449B7F8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0A5-4C8C-94D7-87D449B7F8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0A5-4C8C-94D7-87D449B7F8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0A5-4C8C-94D7-87D449B7F8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0A5-4C8C-94D7-87D449B7F8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0A5-4C8C-94D7-87D449B7F8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A5-4C8C-94D7-87D449B7F83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0A5-4C8C-94D7-87D449B7F8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0A5-4C8C-94D7-87D449B7F8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0A5-4C8C-94D7-87D449B7F8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0A5-4C8C-94D7-87D449B7F8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0A5-4C8C-94D7-87D449B7F8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0A5-4C8C-94D7-87D449B7F8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0A5-4C8C-94D7-87D449B7F8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0A5-4C8C-94D7-87D449B7F8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0A5-4C8C-94D7-87D449B7F8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0A5-4C8C-94D7-87D449B7F8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0A5-4C8C-94D7-87D449B7F8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0A5-4C8C-94D7-87D449B7F8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0A5-4C8C-94D7-87D449B7F8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0A5-4C8C-94D7-87D449B7F8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0A5-4C8C-94D7-87D449B7F8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0A5-4C8C-94D7-87D449B7F8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0A5-4C8C-94D7-87D449B7F8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0A5-4C8C-94D7-87D449B7F8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0A5-4C8C-94D7-87D449B7F8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0A5-4C8C-94D7-87D449B7F8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0A5-4C8C-94D7-87D449B7F8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0A5-4C8C-94D7-87D449B7F8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A5-4C8C-94D7-87D449B7F83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0A5-4C8C-94D7-87D449B7F8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0A5-4C8C-94D7-87D449B7F8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0A5-4C8C-94D7-87D449B7F8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0A5-4C8C-94D7-87D449B7F8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0A5-4C8C-94D7-87D449B7F8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0A5-4C8C-94D7-87D449B7F8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0A5-4C8C-94D7-87D449B7F8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0A5-4C8C-94D7-87D449B7F8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0A5-4C8C-94D7-87D449B7F8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0A5-4C8C-94D7-87D449B7F8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0A5-4C8C-94D7-87D449B7F8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0A5-4C8C-94D7-87D449B7F8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0A5-4C8C-94D7-87D449B7F8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0A5-4C8C-94D7-87D449B7F8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0A5-4C8C-94D7-87D449B7F8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0A5-4C8C-94D7-87D449B7F8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0A5-4C8C-94D7-87D449B7F8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0A5-4C8C-94D7-87D449B7F8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0A5-4C8C-94D7-87D449B7F8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0A5-4C8C-94D7-87D449B7F8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0A5-4C8C-94D7-87D449B7F8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0A5-4C8C-94D7-87D449B7F8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A5-4C8C-94D7-87D449B7F83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101.22244718646141</c:v>
                </c:pt>
                <c:pt idx="2">
                  <c:v>102.63399167207854</c:v>
                </c:pt>
                <c:pt idx="3">
                  <c:v>102.19276464071514</c:v>
                </c:pt>
                <c:pt idx="4">
                  <c:v>102.17939412461321</c:v>
                </c:pt>
                <c:pt idx="5">
                  <c:v>102.85747029835352</c:v>
                </c:pt>
                <c:pt idx="6">
                  <c:v>104.55552584329754</c:v>
                </c:pt>
                <c:pt idx="7">
                  <c:v>103.76284524582648</c:v>
                </c:pt>
                <c:pt idx="8">
                  <c:v>103.7380142873515</c:v>
                </c:pt>
                <c:pt idx="9">
                  <c:v>103.9252015127784</c:v>
                </c:pt>
                <c:pt idx="10">
                  <c:v>105.48000152805899</c:v>
                </c:pt>
                <c:pt idx="11">
                  <c:v>105.22978186958017</c:v>
                </c:pt>
                <c:pt idx="12">
                  <c:v>104.77900446957253</c:v>
                </c:pt>
                <c:pt idx="13">
                  <c:v>105.42078924246476</c:v>
                </c:pt>
                <c:pt idx="14">
                  <c:v>107.72815830691064</c:v>
                </c:pt>
                <c:pt idx="15">
                  <c:v>107.64984528402796</c:v>
                </c:pt>
                <c:pt idx="16">
                  <c:v>107.81220155097986</c:v>
                </c:pt>
                <c:pt idx="17">
                  <c:v>107.99938877640678</c:v>
                </c:pt>
                <c:pt idx="18">
                  <c:v>109.41666348321044</c:v>
                </c:pt>
                <c:pt idx="19">
                  <c:v>109.55036864422966</c:v>
                </c:pt>
                <c:pt idx="20">
                  <c:v>109.17026397218932</c:v>
                </c:pt>
                <c:pt idx="21">
                  <c:v>109.74328609084311</c:v>
                </c:pt>
                <c:pt idx="22">
                  <c:v>111.20067234595254</c:v>
                </c:pt>
                <c:pt idx="23">
                  <c:v>110.97719371967759</c:v>
                </c:pt>
                <c:pt idx="24">
                  <c:v>111.0364060052718</c:v>
                </c:pt>
              </c:numCache>
            </c:numRef>
          </c:val>
          <c:smooth val="0"/>
          <c:extLst>
            <c:ext xmlns:c16="http://schemas.microsoft.com/office/drawing/2014/chart" uri="{C3380CC4-5D6E-409C-BE32-E72D297353CC}">
              <c16:uniqueId val="{00000000-C39F-4C27-B3DB-C5403F6BB60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98.297638660076885</c:v>
                </c:pt>
                <c:pt idx="2">
                  <c:v>101.64744645799011</c:v>
                </c:pt>
                <c:pt idx="3">
                  <c:v>104.77759472817134</c:v>
                </c:pt>
                <c:pt idx="4">
                  <c:v>99.670510708401977</c:v>
                </c:pt>
                <c:pt idx="5">
                  <c:v>101.53761669412411</c:v>
                </c:pt>
                <c:pt idx="6">
                  <c:v>104.66776496430532</c:v>
                </c:pt>
                <c:pt idx="7">
                  <c:v>104.17353102690829</c:v>
                </c:pt>
                <c:pt idx="8">
                  <c:v>103.13014827018121</c:v>
                </c:pt>
                <c:pt idx="9">
                  <c:v>103.34980779791323</c:v>
                </c:pt>
                <c:pt idx="10">
                  <c:v>108.89621087314663</c:v>
                </c:pt>
                <c:pt idx="11">
                  <c:v>109.8297638660077</c:v>
                </c:pt>
                <c:pt idx="12">
                  <c:v>107.52333882482152</c:v>
                </c:pt>
                <c:pt idx="13">
                  <c:v>109.17078528281164</c:v>
                </c:pt>
                <c:pt idx="14">
                  <c:v>113.01482701812191</c:v>
                </c:pt>
                <c:pt idx="15">
                  <c:v>111.09280615046677</c:v>
                </c:pt>
                <c:pt idx="16">
                  <c:v>110.54365733113673</c:v>
                </c:pt>
                <c:pt idx="17">
                  <c:v>112.74025260845688</c:v>
                </c:pt>
                <c:pt idx="18">
                  <c:v>115.92531576057112</c:v>
                </c:pt>
                <c:pt idx="19">
                  <c:v>118.78088962108731</c:v>
                </c:pt>
                <c:pt idx="20">
                  <c:v>115.92531576057112</c:v>
                </c:pt>
                <c:pt idx="21">
                  <c:v>118.23174080175727</c:v>
                </c:pt>
                <c:pt idx="22">
                  <c:v>122.8445908841296</c:v>
                </c:pt>
                <c:pt idx="23">
                  <c:v>123.66831411312467</c:v>
                </c:pt>
                <c:pt idx="24">
                  <c:v>116.85886875343219</c:v>
                </c:pt>
              </c:numCache>
            </c:numRef>
          </c:val>
          <c:smooth val="0"/>
          <c:extLst>
            <c:ext xmlns:c16="http://schemas.microsoft.com/office/drawing/2014/chart" uri="{C3380CC4-5D6E-409C-BE32-E72D297353CC}">
              <c16:uniqueId val="{00000001-C39F-4C27-B3DB-C5403F6BB60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104.35513447432763</c:v>
                </c:pt>
                <c:pt idx="2">
                  <c:v>97.402200488997565</c:v>
                </c:pt>
                <c:pt idx="3">
                  <c:v>104.99694376528117</c:v>
                </c:pt>
                <c:pt idx="4">
                  <c:v>93.597188264058687</c:v>
                </c:pt>
                <c:pt idx="5">
                  <c:v>98.716381418092908</c:v>
                </c:pt>
                <c:pt idx="6">
                  <c:v>92.451100244498775</c:v>
                </c:pt>
                <c:pt idx="7">
                  <c:v>96.286674816625919</c:v>
                </c:pt>
                <c:pt idx="8">
                  <c:v>92.359413202933979</c:v>
                </c:pt>
                <c:pt idx="9">
                  <c:v>95.171149144254272</c:v>
                </c:pt>
                <c:pt idx="10">
                  <c:v>89.944987775061122</c:v>
                </c:pt>
                <c:pt idx="11">
                  <c:v>95.278117359413201</c:v>
                </c:pt>
                <c:pt idx="12">
                  <c:v>91.473105134474338</c:v>
                </c:pt>
                <c:pt idx="13">
                  <c:v>95.751833740831287</c:v>
                </c:pt>
                <c:pt idx="14">
                  <c:v>91.167481662591683</c:v>
                </c:pt>
                <c:pt idx="15">
                  <c:v>95.568459657701709</c:v>
                </c:pt>
                <c:pt idx="16">
                  <c:v>92.940097799510994</c:v>
                </c:pt>
                <c:pt idx="17">
                  <c:v>96.042176039119809</c:v>
                </c:pt>
                <c:pt idx="18">
                  <c:v>89.501833740831287</c:v>
                </c:pt>
                <c:pt idx="19">
                  <c:v>95.293398533007334</c:v>
                </c:pt>
                <c:pt idx="20">
                  <c:v>91.198044009779949</c:v>
                </c:pt>
                <c:pt idx="21">
                  <c:v>95.38508557457213</c:v>
                </c:pt>
                <c:pt idx="22">
                  <c:v>89.929706601466989</c:v>
                </c:pt>
                <c:pt idx="23">
                  <c:v>96.943765281173597</c:v>
                </c:pt>
                <c:pt idx="24">
                  <c:v>88.96699266503667</c:v>
                </c:pt>
              </c:numCache>
            </c:numRef>
          </c:val>
          <c:smooth val="0"/>
          <c:extLst>
            <c:ext xmlns:c16="http://schemas.microsoft.com/office/drawing/2014/chart" uri="{C3380CC4-5D6E-409C-BE32-E72D297353CC}">
              <c16:uniqueId val="{00000002-C39F-4C27-B3DB-C5403F6BB60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39F-4C27-B3DB-C5403F6BB601}"/>
                </c:ext>
              </c:extLst>
            </c:dLbl>
            <c:dLbl>
              <c:idx val="1"/>
              <c:delete val="1"/>
              <c:extLst>
                <c:ext xmlns:c15="http://schemas.microsoft.com/office/drawing/2012/chart" uri="{CE6537A1-D6FC-4f65-9D91-7224C49458BB}"/>
                <c:ext xmlns:c16="http://schemas.microsoft.com/office/drawing/2014/chart" uri="{C3380CC4-5D6E-409C-BE32-E72D297353CC}">
                  <c16:uniqueId val="{00000004-C39F-4C27-B3DB-C5403F6BB601}"/>
                </c:ext>
              </c:extLst>
            </c:dLbl>
            <c:dLbl>
              <c:idx val="2"/>
              <c:delete val="1"/>
              <c:extLst>
                <c:ext xmlns:c15="http://schemas.microsoft.com/office/drawing/2012/chart" uri="{CE6537A1-D6FC-4f65-9D91-7224C49458BB}"/>
                <c:ext xmlns:c16="http://schemas.microsoft.com/office/drawing/2014/chart" uri="{C3380CC4-5D6E-409C-BE32-E72D297353CC}">
                  <c16:uniqueId val="{00000005-C39F-4C27-B3DB-C5403F6BB601}"/>
                </c:ext>
              </c:extLst>
            </c:dLbl>
            <c:dLbl>
              <c:idx val="3"/>
              <c:delete val="1"/>
              <c:extLst>
                <c:ext xmlns:c15="http://schemas.microsoft.com/office/drawing/2012/chart" uri="{CE6537A1-D6FC-4f65-9D91-7224C49458BB}"/>
                <c:ext xmlns:c16="http://schemas.microsoft.com/office/drawing/2014/chart" uri="{C3380CC4-5D6E-409C-BE32-E72D297353CC}">
                  <c16:uniqueId val="{00000006-C39F-4C27-B3DB-C5403F6BB601}"/>
                </c:ext>
              </c:extLst>
            </c:dLbl>
            <c:dLbl>
              <c:idx val="4"/>
              <c:delete val="1"/>
              <c:extLst>
                <c:ext xmlns:c15="http://schemas.microsoft.com/office/drawing/2012/chart" uri="{CE6537A1-D6FC-4f65-9D91-7224C49458BB}"/>
                <c:ext xmlns:c16="http://schemas.microsoft.com/office/drawing/2014/chart" uri="{C3380CC4-5D6E-409C-BE32-E72D297353CC}">
                  <c16:uniqueId val="{00000007-C39F-4C27-B3DB-C5403F6BB601}"/>
                </c:ext>
              </c:extLst>
            </c:dLbl>
            <c:dLbl>
              <c:idx val="5"/>
              <c:delete val="1"/>
              <c:extLst>
                <c:ext xmlns:c15="http://schemas.microsoft.com/office/drawing/2012/chart" uri="{CE6537A1-D6FC-4f65-9D91-7224C49458BB}"/>
                <c:ext xmlns:c16="http://schemas.microsoft.com/office/drawing/2014/chart" uri="{C3380CC4-5D6E-409C-BE32-E72D297353CC}">
                  <c16:uniqueId val="{00000008-C39F-4C27-B3DB-C5403F6BB601}"/>
                </c:ext>
              </c:extLst>
            </c:dLbl>
            <c:dLbl>
              <c:idx val="6"/>
              <c:delete val="1"/>
              <c:extLst>
                <c:ext xmlns:c15="http://schemas.microsoft.com/office/drawing/2012/chart" uri="{CE6537A1-D6FC-4f65-9D91-7224C49458BB}"/>
                <c:ext xmlns:c16="http://schemas.microsoft.com/office/drawing/2014/chart" uri="{C3380CC4-5D6E-409C-BE32-E72D297353CC}">
                  <c16:uniqueId val="{00000009-C39F-4C27-B3DB-C5403F6BB601}"/>
                </c:ext>
              </c:extLst>
            </c:dLbl>
            <c:dLbl>
              <c:idx val="7"/>
              <c:delete val="1"/>
              <c:extLst>
                <c:ext xmlns:c15="http://schemas.microsoft.com/office/drawing/2012/chart" uri="{CE6537A1-D6FC-4f65-9D91-7224C49458BB}"/>
                <c:ext xmlns:c16="http://schemas.microsoft.com/office/drawing/2014/chart" uri="{C3380CC4-5D6E-409C-BE32-E72D297353CC}">
                  <c16:uniqueId val="{0000000A-C39F-4C27-B3DB-C5403F6BB601}"/>
                </c:ext>
              </c:extLst>
            </c:dLbl>
            <c:dLbl>
              <c:idx val="8"/>
              <c:delete val="1"/>
              <c:extLst>
                <c:ext xmlns:c15="http://schemas.microsoft.com/office/drawing/2012/chart" uri="{CE6537A1-D6FC-4f65-9D91-7224C49458BB}"/>
                <c:ext xmlns:c16="http://schemas.microsoft.com/office/drawing/2014/chart" uri="{C3380CC4-5D6E-409C-BE32-E72D297353CC}">
                  <c16:uniqueId val="{0000000B-C39F-4C27-B3DB-C5403F6BB601}"/>
                </c:ext>
              </c:extLst>
            </c:dLbl>
            <c:dLbl>
              <c:idx val="9"/>
              <c:delete val="1"/>
              <c:extLst>
                <c:ext xmlns:c15="http://schemas.microsoft.com/office/drawing/2012/chart" uri="{CE6537A1-D6FC-4f65-9D91-7224C49458BB}"/>
                <c:ext xmlns:c16="http://schemas.microsoft.com/office/drawing/2014/chart" uri="{C3380CC4-5D6E-409C-BE32-E72D297353CC}">
                  <c16:uniqueId val="{0000000C-C39F-4C27-B3DB-C5403F6BB601}"/>
                </c:ext>
              </c:extLst>
            </c:dLbl>
            <c:dLbl>
              <c:idx val="10"/>
              <c:delete val="1"/>
              <c:extLst>
                <c:ext xmlns:c15="http://schemas.microsoft.com/office/drawing/2012/chart" uri="{CE6537A1-D6FC-4f65-9D91-7224C49458BB}"/>
                <c:ext xmlns:c16="http://schemas.microsoft.com/office/drawing/2014/chart" uri="{C3380CC4-5D6E-409C-BE32-E72D297353CC}">
                  <c16:uniqueId val="{0000000D-C39F-4C27-B3DB-C5403F6BB601}"/>
                </c:ext>
              </c:extLst>
            </c:dLbl>
            <c:dLbl>
              <c:idx val="11"/>
              <c:delete val="1"/>
              <c:extLst>
                <c:ext xmlns:c15="http://schemas.microsoft.com/office/drawing/2012/chart" uri="{CE6537A1-D6FC-4f65-9D91-7224C49458BB}"/>
                <c:ext xmlns:c16="http://schemas.microsoft.com/office/drawing/2014/chart" uri="{C3380CC4-5D6E-409C-BE32-E72D297353CC}">
                  <c16:uniqueId val="{0000000E-C39F-4C27-B3DB-C5403F6BB601}"/>
                </c:ext>
              </c:extLst>
            </c:dLbl>
            <c:dLbl>
              <c:idx val="12"/>
              <c:delete val="1"/>
              <c:extLst>
                <c:ext xmlns:c15="http://schemas.microsoft.com/office/drawing/2012/chart" uri="{CE6537A1-D6FC-4f65-9D91-7224C49458BB}"/>
                <c:ext xmlns:c16="http://schemas.microsoft.com/office/drawing/2014/chart" uri="{C3380CC4-5D6E-409C-BE32-E72D297353CC}">
                  <c16:uniqueId val="{0000000F-C39F-4C27-B3DB-C5403F6BB60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9F-4C27-B3DB-C5403F6BB601}"/>
                </c:ext>
              </c:extLst>
            </c:dLbl>
            <c:dLbl>
              <c:idx val="14"/>
              <c:delete val="1"/>
              <c:extLst>
                <c:ext xmlns:c15="http://schemas.microsoft.com/office/drawing/2012/chart" uri="{CE6537A1-D6FC-4f65-9D91-7224C49458BB}"/>
                <c:ext xmlns:c16="http://schemas.microsoft.com/office/drawing/2014/chart" uri="{C3380CC4-5D6E-409C-BE32-E72D297353CC}">
                  <c16:uniqueId val="{00000011-C39F-4C27-B3DB-C5403F6BB601}"/>
                </c:ext>
              </c:extLst>
            </c:dLbl>
            <c:dLbl>
              <c:idx val="15"/>
              <c:delete val="1"/>
              <c:extLst>
                <c:ext xmlns:c15="http://schemas.microsoft.com/office/drawing/2012/chart" uri="{CE6537A1-D6FC-4f65-9D91-7224C49458BB}"/>
                <c:ext xmlns:c16="http://schemas.microsoft.com/office/drawing/2014/chart" uri="{C3380CC4-5D6E-409C-BE32-E72D297353CC}">
                  <c16:uniqueId val="{00000012-C39F-4C27-B3DB-C5403F6BB601}"/>
                </c:ext>
              </c:extLst>
            </c:dLbl>
            <c:dLbl>
              <c:idx val="16"/>
              <c:delete val="1"/>
              <c:extLst>
                <c:ext xmlns:c15="http://schemas.microsoft.com/office/drawing/2012/chart" uri="{CE6537A1-D6FC-4f65-9D91-7224C49458BB}"/>
                <c:ext xmlns:c16="http://schemas.microsoft.com/office/drawing/2014/chart" uri="{C3380CC4-5D6E-409C-BE32-E72D297353CC}">
                  <c16:uniqueId val="{00000013-C39F-4C27-B3DB-C5403F6BB601}"/>
                </c:ext>
              </c:extLst>
            </c:dLbl>
            <c:dLbl>
              <c:idx val="17"/>
              <c:delete val="1"/>
              <c:extLst>
                <c:ext xmlns:c15="http://schemas.microsoft.com/office/drawing/2012/chart" uri="{CE6537A1-D6FC-4f65-9D91-7224C49458BB}"/>
                <c:ext xmlns:c16="http://schemas.microsoft.com/office/drawing/2014/chart" uri="{C3380CC4-5D6E-409C-BE32-E72D297353CC}">
                  <c16:uniqueId val="{00000014-C39F-4C27-B3DB-C5403F6BB601}"/>
                </c:ext>
              </c:extLst>
            </c:dLbl>
            <c:dLbl>
              <c:idx val="18"/>
              <c:delete val="1"/>
              <c:extLst>
                <c:ext xmlns:c15="http://schemas.microsoft.com/office/drawing/2012/chart" uri="{CE6537A1-D6FC-4f65-9D91-7224C49458BB}"/>
                <c:ext xmlns:c16="http://schemas.microsoft.com/office/drawing/2014/chart" uri="{C3380CC4-5D6E-409C-BE32-E72D297353CC}">
                  <c16:uniqueId val="{00000015-C39F-4C27-B3DB-C5403F6BB601}"/>
                </c:ext>
              </c:extLst>
            </c:dLbl>
            <c:dLbl>
              <c:idx val="19"/>
              <c:delete val="1"/>
              <c:extLst>
                <c:ext xmlns:c15="http://schemas.microsoft.com/office/drawing/2012/chart" uri="{CE6537A1-D6FC-4f65-9D91-7224C49458BB}"/>
                <c:ext xmlns:c16="http://schemas.microsoft.com/office/drawing/2014/chart" uri="{C3380CC4-5D6E-409C-BE32-E72D297353CC}">
                  <c16:uniqueId val="{00000016-C39F-4C27-B3DB-C5403F6BB601}"/>
                </c:ext>
              </c:extLst>
            </c:dLbl>
            <c:dLbl>
              <c:idx val="20"/>
              <c:delete val="1"/>
              <c:extLst>
                <c:ext xmlns:c15="http://schemas.microsoft.com/office/drawing/2012/chart" uri="{CE6537A1-D6FC-4f65-9D91-7224C49458BB}"/>
                <c:ext xmlns:c16="http://schemas.microsoft.com/office/drawing/2014/chart" uri="{C3380CC4-5D6E-409C-BE32-E72D297353CC}">
                  <c16:uniqueId val="{00000017-C39F-4C27-B3DB-C5403F6BB601}"/>
                </c:ext>
              </c:extLst>
            </c:dLbl>
            <c:dLbl>
              <c:idx val="21"/>
              <c:delete val="1"/>
              <c:extLst>
                <c:ext xmlns:c15="http://schemas.microsoft.com/office/drawing/2012/chart" uri="{CE6537A1-D6FC-4f65-9D91-7224C49458BB}"/>
                <c:ext xmlns:c16="http://schemas.microsoft.com/office/drawing/2014/chart" uri="{C3380CC4-5D6E-409C-BE32-E72D297353CC}">
                  <c16:uniqueId val="{00000018-C39F-4C27-B3DB-C5403F6BB601}"/>
                </c:ext>
              </c:extLst>
            </c:dLbl>
            <c:dLbl>
              <c:idx val="22"/>
              <c:delete val="1"/>
              <c:extLst>
                <c:ext xmlns:c15="http://schemas.microsoft.com/office/drawing/2012/chart" uri="{CE6537A1-D6FC-4f65-9D91-7224C49458BB}"/>
                <c:ext xmlns:c16="http://schemas.microsoft.com/office/drawing/2014/chart" uri="{C3380CC4-5D6E-409C-BE32-E72D297353CC}">
                  <c16:uniqueId val="{00000019-C39F-4C27-B3DB-C5403F6BB601}"/>
                </c:ext>
              </c:extLst>
            </c:dLbl>
            <c:dLbl>
              <c:idx val="23"/>
              <c:delete val="1"/>
              <c:extLst>
                <c:ext xmlns:c15="http://schemas.microsoft.com/office/drawing/2012/chart" uri="{CE6537A1-D6FC-4f65-9D91-7224C49458BB}"/>
                <c:ext xmlns:c16="http://schemas.microsoft.com/office/drawing/2014/chart" uri="{C3380CC4-5D6E-409C-BE32-E72D297353CC}">
                  <c16:uniqueId val="{0000001A-C39F-4C27-B3DB-C5403F6BB601}"/>
                </c:ext>
              </c:extLst>
            </c:dLbl>
            <c:dLbl>
              <c:idx val="24"/>
              <c:delete val="1"/>
              <c:extLst>
                <c:ext xmlns:c15="http://schemas.microsoft.com/office/drawing/2012/chart" uri="{CE6537A1-D6FC-4f65-9D91-7224C49458BB}"/>
                <c:ext xmlns:c16="http://schemas.microsoft.com/office/drawing/2014/chart" uri="{C3380CC4-5D6E-409C-BE32-E72D297353CC}">
                  <c16:uniqueId val="{0000001B-C39F-4C27-B3DB-C5403F6BB60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39F-4C27-B3DB-C5403F6BB60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Jena, Stadt (16053)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58132</v>
      </c>
      <c r="F11" s="238">
        <v>58101</v>
      </c>
      <c r="G11" s="238">
        <v>58218</v>
      </c>
      <c r="H11" s="238">
        <v>57455</v>
      </c>
      <c r="I11" s="265">
        <v>57155</v>
      </c>
      <c r="J11" s="263">
        <v>977</v>
      </c>
      <c r="K11" s="266">
        <v>1.7093867553144957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9.3906970343356502</v>
      </c>
      <c r="E13" s="115">
        <v>5459</v>
      </c>
      <c r="F13" s="114">
        <v>5469</v>
      </c>
      <c r="G13" s="114">
        <v>5559</v>
      </c>
      <c r="H13" s="114">
        <v>5522</v>
      </c>
      <c r="I13" s="140">
        <v>5351</v>
      </c>
      <c r="J13" s="115">
        <v>108</v>
      </c>
      <c r="K13" s="116">
        <v>2.0183143337693887</v>
      </c>
    </row>
    <row r="14" spans="1:255" ht="14.1" customHeight="1" x14ac:dyDescent="0.2">
      <c r="A14" s="306" t="s">
        <v>230</v>
      </c>
      <c r="B14" s="307"/>
      <c r="C14" s="308"/>
      <c r="D14" s="113">
        <v>50.624440927544207</v>
      </c>
      <c r="E14" s="115">
        <v>29429</v>
      </c>
      <c r="F14" s="114">
        <v>29578</v>
      </c>
      <c r="G14" s="114">
        <v>29761</v>
      </c>
      <c r="H14" s="114">
        <v>29401</v>
      </c>
      <c r="I14" s="140">
        <v>29397</v>
      </c>
      <c r="J14" s="115">
        <v>32</v>
      </c>
      <c r="K14" s="116">
        <v>0.10885464503180596</v>
      </c>
    </row>
    <row r="15" spans="1:255" ht="14.1" customHeight="1" x14ac:dyDescent="0.2">
      <c r="A15" s="306" t="s">
        <v>231</v>
      </c>
      <c r="B15" s="307"/>
      <c r="C15" s="308"/>
      <c r="D15" s="113">
        <v>15.370191976880204</v>
      </c>
      <c r="E15" s="115">
        <v>8935</v>
      </c>
      <c r="F15" s="114">
        <v>8900</v>
      </c>
      <c r="G15" s="114">
        <v>8848</v>
      </c>
      <c r="H15" s="114">
        <v>8645</v>
      </c>
      <c r="I15" s="140">
        <v>8629</v>
      </c>
      <c r="J15" s="115">
        <v>306</v>
      </c>
      <c r="K15" s="116">
        <v>3.5461814810522658</v>
      </c>
    </row>
    <row r="16" spans="1:255" ht="14.1" customHeight="1" x14ac:dyDescent="0.2">
      <c r="A16" s="306" t="s">
        <v>232</v>
      </c>
      <c r="B16" s="307"/>
      <c r="C16" s="308"/>
      <c r="D16" s="113">
        <v>23.969586458405008</v>
      </c>
      <c r="E16" s="115">
        <v>13934</v>
      </c>
      <c r="F16" s="114">
        <v>13776</v>
      </c>
      <c r="G16" s="114">
        <v>13671</v>
      </c>
      <c r="H16" s="114">
        <v>13502</v>
      </c>
      <c r="I16" s="140">
        <v>13388</v>
      </c>
      <c r="J16" s="115">
        <v>546</v>
      </c>
      <c r="K16" s="116">
        <v>4.0782790558709294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0.36812770935113193</v>
      </c>
      <c r="E18" s="115">
        <v>214</v>
      </c>
      <c r="F18" s="114">
        <v>214</v>
      </c>
      <c r="G18" s="114">
        <v>247</v>
      </c>
      <c r="H18" s="114">
        <v>233</v>
      </c>
      <c r="I18" s="140">
        <v>202</v>
      </c>
      <c r="J18" s="115">
        <v>12</v>
      </c>
      <c r="K18" s="116">
        <v>5.9405940594059405</v>
      </c>
    </row>
    <row r="19" spans="1:255" ht="14.1" customHeight="1" x14ac:dyDescent="0.2">
      <c r="A19" s="306" t="s">
        <v>235</v>
      </c>
      <c r="B19" s="307" t="s">
        <v>236</v>
      </c>
      <c r="C19" s="308"/>
      <c r="D19" s="113">
        <v>0.13761783527145119</v>
      </c>
      <c r="E19" s="115">
        <v>80</v>
      </c>
      <c r="F19" s="114">
        <v>72</v>
      </c>
      <c r="G19" s="114">
        <v>99</v>
      </c>
      <c r="H19" s="114">
        <v>83</v>
      </c>
      <c r="I19" s="140">
        <v>59</v>
      </c>
      <c r="J19" s="115">
        <v>21</v>
      </c>
      <c r="K19" s="116">
        <v>35.593220338983052</v>
      </c>
    </row>
    <row r="20" spans="1:255" ht="14.1" customHeight="1" x14ac:dyDescent="0.2">
      <c r="A20" s="306">
        <v>12</v>
      </c>
      <c r="B20" s="307" t="s">
        <v>237</v>
      </c>
      <c r="C20" s="308"/>
      <c r="D20" s="113">
        <v>0.43349618110507121</v>
      </c>
      <c r="E20" s="115">
        <v>252</v>
      </c>
      <c r="F20" s="114">
        <v>236</v>
      </c>
      <c r="G20" s="114">
        <v>253</v>
      </c>
      <c r="H20" s="114">
        <v>232</v>
      </c>
      <c r="I20" s="140">
        <v>220</v>
      </c>
      <c r="J20" s="115">
        <v>32</v>
      </c>
      <c r="K20" s="116">
        <v>14.545454545454545</v>
      </c>
    </row>
    <row r="21" spans="1:255" ht="14.1" customHeight="1" x14ac:dyDescent="0.2">
      <c r="A21" s="306">
        <v>21</v>
      </c>
      <c r="B21" s="307" t="s">
        <v>238</v>
      </c>
      <c r="C21" s="308"/>
      <c r="D21" s="113">
        <v>1.5826051056216885</v>
      </c>
      <c r="E21" s="115">
        <v>920</v>
      </c>
      <c r="F21" s="114">
        <v>956</v>
      </c>
      <c r="G21" s="114">
        <v>991</v>
      </c>
      <c r="H21" s="114">
        <v>978</v>
      </c>
      <c r="I21" s="140">
        <v>976</v>
      </c>
      <c r="J21" s="115">
        <v>-56</v>
      </c>
      <c r="K21" s="116">
        <v>-5.7377049180327866</v>
      </c>
    </row>
    <row r="22" spans="1:255" ht="14.1" customHeight="1" x14ac:dyDescent="0.2">
      <c r="A22" s="306">
        <v>22</v>
      </c>
      <c r="B22" s="307" t="s">
        <v>239</v>
      </c>
      <c r="C22" s="308"/>
      <c r="D22" s="113">
        <v>0.44209729580953694</v>
      </c>
      <c r="E22" s="115">
        <v>257</v>
      </c>
      <c r="F22" s="114">
        <v>262</v>
      </c>
      <c r="G22" s="114">
        <v>286</v>
      </c>
      <c r="H22" s="114">
        <v>284</v>
      </c>
      <c r="I22" s="140">
        <v>297</v>
      </c>
      <c r="J22" s="115">
        <v>-40</v>
      </c>
      <c r="K22" s="116">
        <v>-13.468013468013469</v>
      </c>
    </row>
    <row r="23" spans="1:255" ht="14.1" customHeight="1" x14ac:dyDescent="0.2">
      <c r="A23" s="306">
        <v>23</v>
      </c>
      <c r="B23" s="307" t="s">
        <v>240</v>
      </c>
      <c r="C23" s="308"/>
      <c r="D23" s="113">
        <v>0.40769283699167413</v>
      </c>
      <c r="E23" s="115">
        <v>237</v>
      </c>
      <c r="F23" s="114">
        <v>238</v>
      </c>
      <c r="G23" s="114">
        <v>238</v>
      </c>
      <c r="H23" s="114">
        <v>239</v>
      </c>
      <c r="I23" s="140">
        <v>246</v>
      </c>
      <c r="J23" s="115">
        <v>-9</v>
      </c>
      <c r="K23" s="116">
        <v>-3.6585365853658538</v>
      </c>
    </row>
    <row r="24" spans="1:255" ht="14.1" customHeight="1" x14ac:dyDescent="0.2">
      <c r="A24" s="306">
        <v>24</v>
      </c>
      <c r="B24" s="307" t="s">
        <v>241</v>
      </c>
      <c r="C24" s="308"/>
      <c r="D24" s="113">
        <v>2.8899745407004747</v>
      </c>
      <c r="E24" s="115">
        <v>1680</v>
      </c>
      <c r="F24" s="114">
        <v>1700</v>
      </c>
      <c r="G24" s="114">
        <v>1753</v>
      </c>
      <c r="H24" s="114">
        <v>1757</v>
      </c>
      <c r="I24" s="140">
        <v>1748</v>
      </c>
      <c r="J24" s="115">
        <v>-68</v>
      </c>
      <c r="K24" s="116">
        <v>-3.8901601830663615</v>
      </c>
    </row>
    <row r="25" spans="1:255" ht="14.1" customHeight="1" x14ac:dyDescent="0.2">
      <c r="A25" s="306">
        <v>25</v>
      </c>
      <c r="B25" s="307" t="s">
        <v>242</v>
      </c>
      <c r="C25" s="308"/>
      <c r="D25" s="113">
        <v>3.5402188123580816</v>
      </c>
      <c r="E25" s="115">
        <v>2058</v>
      </c>
      <c r="F25" s="114">
        <v>2109</v>
      </c>
      <c r="G25" s="114">
        <v>2152</v>
      </c>
      <c r="H25" s="114">
        <v>2096</v>
      </c>
      <c r="I25" s="140">
        <v>2082</v>
      </c>
      <c r="J25" s="115">
        <v>-24</v>
      </c>
      <c r="K25" s="116">
        <v>-1.1527377521613833</v>
      </c>
    </row>
    <row r="26" spans="1:255" ht="14.1" customHeight="1" x14ac:dyDescent="0.2">
      <c r="A26" s="306">
        <v>26</v>
      </c>
      <c r="B26" s="307" t="s">
        <v>243</v>
      </c>
      <c r="C26" s="308"/>
      <c r="D26" s="113">
        <v>3.5608614876487992</v>
      </c>
      <c r="E26" s="115">
        <v>2070</v>
      </c>
      <c r="F26" s="114">
        <v>2073</v>
      </c>
      <c r="G26" s="114">
        <v>2071</v>
      </c>
      <c r="H26" s="114">
        <v>2026</v>
      </c>
      <c r="I26" s="140">
        <v>2015</v>
      </c>
      <c r="J26" s="115">
        <v>55</v>
      </c>
      <c r="K26" s="116">
        <v>2.7295285359801489</v>
      </c>
    </row>
    <row r="27" spans="1:255" ht="14.1" customHeight="1" x14ac:dyDescent="0.2">
      <c r="A27" s="306">
        <v>27</v>
      </c>
      <c r="B27" s="307" t="s">
        <v>244</v>
      </c>
      <c r="C27" s="308"/>
      <c r="D27" s="113">
        <v>4.0476845799215582</v>
      </c>
      <c r="E27" s="115">
        <v>2353</v>
      </c>
      <c r="F27" s="114">
        <v>2319</v>
      </c>
      <c r="G27" s="114">
        <v>2306</v>
      </c>
      <c r="H27" s="114">
        <v>2284</v>
      </c>
      <c r="I27" s="140">
        <v>2281</v>
      </c>
      <c r="J27" s="115">
        <v>72</v>
      </c>
      <c r="K27" s="116">
        <v>3.1565103024989041</v>
      </c>
    </row>
    <row r="28" spans="1:255" ht="14.1" customHeight="1" x14ac:dyDescent="0.2">
      <c r="A28" s="306">
        <v>28</v>
      </c>
      <c r="B28" s="307" t="s">
        <v>245</v>
      </c>
      <c r="C28" s="308"/>
      <c r="D28" s="113">
        <v>0.14621894997591689</v>
      </c>
      <c r="E28" s="115">
        <v>85</v>
      </c>
      <c r="F28" s="114">
        <v>91</v>
      </c>
      <c r="G28" s="114">
        <v>94</v>
      </c>
      <c r="H28" s="114">
        <v>86</v>
      </c>
      <c r="I28" s="140">
        <v>88</v>
      </c>
      <c r="J28" s="115">
        <v>-3</v>
      </c>
      <c r="K28" s="116">
        <v>-3.4090909090909092</v>
      </c>
    </row>
    <row r="29" spans="1:255" ht="14.1" customHeight="1" x14ac:dyDescent="0.2">
      <c r="A29" s="306">
        <v>29</v>
      </c>
      <c r="B29" s="307" t="s">
        <v>246</v>
      </c>
      <c r="C29" s="308"/>
      <c r="D29" s="113">
        <v>1.5344388632766806</v>
      </c>
      <c r="E29" s="115">
        <v>892</v>
      </c>
      <c r="F29" s="114">
        <v>905</v>
      </c>
      <c r="G29" s="114">
        <v>921</v>
      </c>
      <c r="H29" s="114">
        <v>895</v>
      </c>
      <c r="I29" s="140">
        <v>887</v>
      </c>
      <c r="J29" s="115">
        <v>5</v>
      </c>
      <c r="K29" s="116">
        <v>0.56369785794813976</v>
      </c>
    </row>
    <row r="30" spans="1:255" ht="14.1" customHeight="1" x14ac:dyDescent="0.2">
      <c r="A30" s="306" t="s">
        <v>247</v>
      </c>
      <c r="B30" s="307" t="s">
        <v>248</v>
      </c>
      <c r="C30" s="308"/>
      <c r="D30" s="113">
        <v>0.18750430055735223</v>
      </c>
      <c r="E30" s="115">
        <v>109</v>
      </c>
      <c r="F30" s="114">
        <v>107</v>
      </c>
      <c r="G30" s="114">
        <v>114</v>
      </c>
      <c r="H30" s="114">
        <v>115</v>
      </c>
      <c r="I30" s="140">
        <v>117</v>
      </c>
      <c r="J30" s="115">
        <v>-8</v>
      </c>
      <c r="K30" s="116">
        <v>-6.8376068376068373</v>
      </c>
    </row>
    <row r="31" spans="1:255" ht="14.1" customHeight="1" x14ac:dyDescent="0.2">
      <c r="A31" s="306" t="s">
        <v>249</v>
      </c>
      <c r="B31" s="307" t="s">
        <v>250</v>
      </c>
      <c r="C31" s="308"/>
      <c r="D31" s="113">
        <v>1.341773893896649</v>
      </c>
      <c r="E31" s="115">
        <v>780</v>
      </c>
      <c r="F31" s="114">
        <v>795</v>
      </c>
      <c r="G31" s="114">
        <v>804</v>
      </c>
      <c r="H31" s="114">
        <v>777</v>
      </c>
      <c r="I31" s="140">
        <v>767</v>
      </c>
      <c r="J31" s="115">
        <v>13</v>
      </c>
      <c r="K31" s="116">
        <v>1.6949152542372881</v>
      </c>
    </row>
    <row r="32" spans="1:255" ht="14.1" customHeight="1" x14ac:dyDescent="0.2">
      <c r="A32" s="306">
        <v>31</v>
      </c>
      <c r="B32" s="307" t="s">
        <v>251</v>
      </c>
      <c r="C32" s="308"/>
      <c r="D32" s="113">
        <v>0.68464873047546959</v>
      </c>
      <c r="E32" s="115">
        <v>398</v>
      </c>
      <c r="F32" s="114">
        <v>423</v>
      </c>
      <c r="G32" s="114">
        <v>425</v>
      </c>
      <c r="H32" s="114">
        <v>389</v>
      </c>
      <c r="I32" s="140">
        <v>392</v>
      </c>
      <c r="J32" s="115">
        <v>6</v>
      </c>
      <c r="K32" s="116">
        <v>1.5306122448979591</v>
      </c>
    </row>
    <row r="33" spans="1:11" ht="14.1" customHeight="1" x14ac:dyDescent="0.2">
      <c r="A33" s="306">
        <v>32</v>
      </c>
      <c r="B33" s="307" t="s">
        <v>252</v>
      </c>
      <c r="C33" s="308"/>
      <c r="D33" s="113">
        <v>1.0028899745407005</v>
      </c>
      <c r="E33" s="115">
        <v>583</v>
      </c>
      <c r="F33" s="114">
        <v>602</v>
      </c>
      <c r="G33" s="114">
        <v>612</v>
      </c>
      <c r="H33" s="114">
        <v>596</v>
      </c>
      <c r="I33" s="140">
        <v>591</v>
      </c>
      <c r="J33" s="115">
        <v>-8</v>
      </c>
      <c r="K33" s="116">
        <v>-1.3536379018612521</v>
      </c>
    </row>
    <row r="34" spans="1:11" ht="14.1" customHeight="1" x14ac:dyDescent="0.2">
      <c r="A34" s="306">
        <v>33</v>
      </c>
      <c r="B34" s="307" t="s">
        <v>253</v>
      </c>
      <c r="C34" s="308"/>
      <c r="D34" s="113">
        <v>0.52466799697240762</v>
      </c>
      <c r="E34" s="115">
        <v>305</v>
      </c>
      <c r="F34" s="114">
        <v>302</v>
      </c>
      <c r="G34" s="114">
        <v>312</v>
      </c>
      <c r="H34" s="114">
        <v>317</v>
      </c>
      <c r="I34" s="140">
        <v>305</v>
      </c>
      <c r="J34" s="115">
        <v>0</v>
      </c>
      <c r="K34" s="116">
        <v>0</v>
      </c>
    </row>
    <row r="35" spans="1:11" ht="14.1" customHeight="1" x14ac:dyDescent="0.2">
      <c r="A35" s="306">
        <v>34</v>
      </c>
      <c r="B35" s="307" t="s">
        <v>254</v>
      </c>
      <c r="C35" s="308"/>
      <c r="D35" s="113">
        <v>2.2827358425651965</v>
      </c>
      <c r="E35" s="115">
        <v>1327</v>
      </c>
      <c r="F35" s="114">
        <v>1332</v>
      </c>
      <c r="G35" s="114">
        <v>1349</v>
      </c>
      <c r="H35" s="114">
        <v>1343</v>
      </c>
      <c r="I35" s="140">
        <v>1305</v>
      </c>
      <c r="J35" s="115">
        <v>22</v>
      </c>
      <c r="K35" s="116">
        <v>1.685823754789272</v>
      </c>
    </row>
    <row r="36" spans="1:11" ht="14.1" customHeight="1" x14ac:dyDescent="0.2">
      <c r="A36" s="306">
        <v>41</v>
      </c>
      <c r="B36" s="307" t="s">
        <v>255</v>
      </c>
      <c r="C36" s="308"/>
      <c r="D36" s="113">
        <v>3.4851716782495012</v>
      </c>
      <c r="E36" s="115">
        <v>2026</v>
      </c>
      <c r="F36" s="114">
        <v>2008</v>
      </c>
      <c r="G36" s="114">
        <v>1999</v>
      </c>
      <c r="H36" s="114">
        <v>1984</v>
      </c>
      <c r="I36" s="140">
        <v>1982</v>
      </c>
      <c r="J36" s="115">
        <v>44</v>
      </c>
      <c r="K36" s="116">
        <v>2.2199798183652875</v>
      </c>
    </row>
    <row r="37" spans="1:11" ht="14.1" customHeight="1" x14ac:dyDescent="0.2">
      <c r="A37" s="306">
        <v>42</v>
      </c>
      <c r="B37" s="307" t="s">
        <v>256</v>
      </c>
      <c r="C37" s="308"/>
      <c r="D37" s="113">
        <v>0.1943851923209248</v>
      </c>
      <c r="E37" s="115">
        <v>113</v>
      </c>
      <c r="F37" s="114">
        <v>111</v>
      </c>
      <c r="G37" s="114">
        <v>115</v>
      </c>
      <c r="H37" s="114">
        <v>107</v>
      </c>
      <c r="I37" s="140">
        <v>100</v>
      </c>
      <c r="J37" s="115">
        <v>13</v>
      </c>
      <c r="K37" s="116">
        <v>13</v>
      </c>
    </row>
    <row r="38" spans="1:11" ht="14.1" customHeight="1" x14ac:dyDescent="0.2">
      <c r="A38" s="306">
        <v>43</v>
      </c>
      <c r="B38" s="307" t="s">
        <v>257</v>
      </c>
      <c r="C38" s="308"/>
      <c r="D38" s="113">
        <v>4.6256794880616532</v>
      </c>
      <c r="E38" s="115">
        <v>2689</v>
      </c>
      <c r="F38" s="114">
        <v>2603</v>
      </c>
      <c r="G38" s="114">
        <v>2561</v>
      </c>
      <c r="H38" s="114">
        <v>2504</v>
      </c>
      <c r="I38" s="140">
        <v>2486</v>
      </c>
      <c r="J38" s="115">
        <v>203</v>
      </c>
      <c r="K38" s="116">
        <v>8.1657280772325027</v>
      </c>
    </row>
    <row r="39" spans="1:11" ht="14.1" customHeight="1" x14ac:dyDescent="0.2">
      <c r="A39" s="306">
        <v>51</v>
      </c>
      <c r="B39" s="307" t="s">
        <v>258</v>
      </c>
      <c r="C39" s="308"/>
      <c r="D39" s="113">
        <v>3.9565127640542213</v>
      </c>
      <c r="E39" s="115">
        <v>2300</v>
      </c>
      <c r="F39" s="114">
        <v>2265</v>
      </c>
      <c r="G39" s="114">
        <v>2332</v>
      </c>
      <c r="H39" s="114">
        <v>2312</v>
      </c>
      <c r="I39" s="140">
        <v>2280</v>
      </c>
      <c r="J39" s="115">
        <v>20</v>
      </c>
      <c r="K39" s="116">
        <v>0.8771929824561403</v>
      </c>
    </row>
    <row r="40" spans="1:11" ht="14.1" customHeight="1" x14ac:dyDescent="0.2">
      <c r="A40" s="306" t="s">
        <v>259</v>
      </c>
      <c r="B40" s="307" t="s">
        <v>260</v>
      </c>
      <c r="C40" s="308"/>
      <c r="D40" s="113">
        <v>3.4748503406041422</v>
      </c>
      <c r="E40" s="115">
        <v>2020</v>
      </c>
      <c r="F40" s="114">
        <v>1982</v>
      </c>
      <c r="G40" s="114">
        <v>2053</v>
      </c>
      <c r="H40" s="114">
        <v>2039</v>
      </c>
      <c r="I40" s="140">
        <v>2011</v>
      </c>
      <c r="J40" s="115">
        <v>9</v>
      </c>
      <c r="K40" s="116">
        <v>0.44753853804077576</v>
      </c>
    </row>
    <row r="41" spans="1:11" ht="14.1" customHeight="1" x14ac:dyDescent="0.2">
      <c r="A41" s="306"/>
      <c r="B41" s="307" t="s">
        <v>261</v>
      </c>
      <c r="C41" s="308"/>
      <c r="D41" s="113">
        <v>3.1032821853712242</v>
      </c>
      <c r="E41" s="115">
        <v>1804</v>
      </c>
      <c r="F41" s="114">
        <v>1751</v>
      </c>
      <c r="G41" s="114">
        <v>1819</v>
      </c>
      <c r="H41" s="114">
        <v>1800</v>
      </c>
      <c r="I41" s="140">
        <v>1775</v>
      </c>
      <c r="J41" s="115">
        <v>29</v>
      </c>
      <c r="K41" s="116">
        <v>1.6338028169014085</v>
      </c>
    </row>
    <row r="42" spans="1:11" ht="14.1" customHeight="1" x14ac:dyDescent="0.2">
      <c r="A42" s="306">
        <v>52</v>
      </c>
      <c r="B42" s="307" t="s">
        <v>262</v>
      </c>
      <c r="C42" s="308"/>
      <c r="D42" s="113">
        <v>1.5051950732814974</v>
      </c>
      <c r="E42" s="115">
        <v>875</v>
      </c>
      <c r="F42" s="114">
        <v>864</v>
      </c>
      <c r="G42" s="114">
        <v>878</v>
      </c>
      <c r="H42" s="114">
        <v>858</v>
      </c>
      <c r="I42" s="140">
        <v>850</v>
      </c>
      <c r="J42" s="115">
        <v>25</v>
      </c>
      <c r="K42" s="116">
        <v>2.9411764705882355</v>
      </c>
    </row>
    <row r="43" spans="1:11" ht="14.1" customHeight="1" x14ac:dyDescent="0.2">
      <c r="A43" s="306" t="s">
        <v>263</v>
      </c>
      <c r="B43" s="307" t="s">
        <v>264</v>
      </c>
      <c r="C43" s="308"/>
      <c r="D43" s="113">
        <v>1.3125301039014656</v>
      </c>
      <c r="E43" s="115">
        <v>763</v>
      </c>
      <c r="F43" s="114">
        <v>752</v>
      </c>
      <c r="G43" s="114">
        <v>766</v>
      </c>
      <c r="H43" s="114">
        <v>750</v>
      </c>
      <c r="I43" s="140">
        <v>743</v>
      </c>
      <c r="J43" s="115">
        <v>20</v>
      </c>
      <c r="K43" s="116">
        <v>2.6917900403768504</v>
      </c>
    </row>
    <row r="44" spans="1:11" ht="14.1" customHeight="1" x14ac:dyDescent="0.2">
      <c r="A44" s="306">
        <v>53</v>
      </c>
      <c r="B44" s="307" t="s">
        <v>265</v>
      </c>
      <c r="C44" s="308"/>
      <c r="D44" s="113">
        <v>0.50918599050436941</v>
      </c>
      <c r="E44" s="115">
        <v>296</v>
      </c>
      <c r="F44" s="114">
        <v>295</v>
      </c>
      <c r="G44" s="114">
        <v>297</v>
      </c>
      <c r="H44" s="114">
        <v>304</v>
      </c>
      <c r="I44" s="140">
        <v>305</v>
      </c>
      <c r="J44" s="115">
        <v>-9</v>
      </c>
      <c r="K44" s="116">
        <v>-2.9508196721311477</v>
      </c>
    </row>
    <row r="45" spans="1:11" ht="14.1" customHeight="1" x14ac:dyDescent="0.2">
      <c r="A45" s="306" t="s">
        <v>266</v>
      </c>
      <c r="B45" s="307" t="s">
        <v>267</v>
      </c>
      <c r="C45" s="308"/>
      <c r="D45" s="113">
        <v>0.47306130874561342</v>
      </c>
      <c r="E45" s="115">
        <v>275</v>
      </c>
      <c r="F45" s="114">
        <v>274</v>
      </c>
      <c r="G45" s="114">
        <v>278</v>
      </c>
      <c r="H45" s="114">
        <v>285</v>
      </c>
      <c r="I45" s="140">
        <v>287</v>
      </c>
      <c r="J45" s="115">
        <v>-12</v>
      </c>
      <c r="K45" s="116">
        <v>-4.1811846689895473</v>
      </c>
    </row>
    <row r="46" spans="1:11" ht="14.1" customHeight="1" x14ac:dyDescent="0.2">
      <c r="A46" s="306">
        <v>54</v>
      </c>
      <c r="B46" s="307" t="s">
        <v>268</v>
      </c>
      <c r="C46" s="308"/>
      <c r="D46" s="113">
        <v>2.1554393449391043</v>
      </c>
      <c r="E46" s="115">
        <v>1253</v>
      </c>
      <c r="F46" s="114">
        <v>1286</v>
      </c>
      <c r="G46" s="114">
        <v>1293</v>
      </c>
      <c r="H46" s="114">
        <v>1272</v>
      </c>
      <c r="I46" s="140">
        <v>1261</v>
      </c>
      <c r="J46" s="115">
        <v>-8</v>
      </c>
      <c r="K46" s="116">
        <v>-0.63441712926249005</v>
      </c>
    </row>
    <row r="47" spans="1:11" ht="14.1" customHeight="1" x14ac:dyDescent="0.2">
      <c r="A47" s="306">
        <v>61</v>
      </c>
      <c r="B47" s="307" t="s">
        <v>269</v>
      </c>
      <c r="C47" s="308"/>
      <c r="D47" s="113">
        <v>2.6078579783939997</v>
      </c>
      <c r="E47" s="115">
        <v>1516</v>
      </c>
      <c r="F47" s="114">
        <v>1548</v>
      </c>
      <c r="G47" s="114">
        <v>1545</v>
      </c>
      <c r="H47" s="114">
        <v>1525</v>
      </c>
      <c r="I47" s="140">
        <v>1539</v>
      </c>
      <c r="J47" s="115">
        <v>-23</v>
      </c>
      <c r="K47" s="116">
        <v>-1.4944769330734242</v>
      </c>
    </row>
    <row r="48" spans="1:11" ht="14.1" customHeight="1" x14ac:dyDescent="0.2">
      <c r="A48" s="306">
        <v>62</v>
      </c>
      <c r="B48" s="307" t="s">
        <v>270</v>
      </c>
      <c r="C48" s="308"/>
      <c r="D48" s="113">
        <v>5.1847519438519232</v>
      </c>
      <c r="E48" s="115">
        <v>3014</v>
      </c>
      <c r="F48" s="114">
        <v>3043</v>
      </c>
      <c r="G48" s="114">
        <v>3034</v>
      </c>
      <c r="H48" s="114">
        <v>2960</v>
      </c>
      <c r="I48" s="140">
        <v>2959</v>
      </c>
      <c r="J48" s="115">
        <v>55</v>
      </c>
      <c r="K48" s="116">
        <v>1.8587360594795539</v>
      </c>
    </row>
    <row r="49" spans="1:11" ht="14.1" customHeight="1" x14ac:dyDescent="0.2">
      <c r="A49" s="306">
        <v>63</v>
      </c>
      <c r="B49" s="307" t="s">
        <v>271</v>
      </c>
      <c r="C49" s="308"/>
      <c r="D49" s="113">
        <v>2.2311291543384022</v>
      </c>
      <c r="E49" s="115">
        <v>1297</v>
      </c>
      <c r="F49" s="114">
        <v>1332</v>
      </c>
      <c r="G49" s="114">
        <v>1354</v>
      </c>
      <c r="H49" s="114">
        <v>1339</v>
      </c>
      <c r="I49" s="140">
        <v>1293</v>
      </c>
      <c r="J49" s="115">
        <v>4</v>
      </c>
      <c r="K49" s="116">
        <v>0.30935808197989173</v>
      </c>
    </row>
    <row r="50" spans="1:11" ht="14.1" customHeight="1" x14ac:dyDescent="0.2">
      <c r="A50" s="306" t="s">
        <v>272</v>
      </c>
      <c r="B50" s="307" t="s">
        <v>273</v>
      </c>
      <c r="C50" s="308"/>
      <c r="D50" s="113">
        <v>0.53670955755865957</v>
      </c>
      <c r="E50" s="115">
        <v>312</v>
      </c>
      <c r="F50" s="114">
        <v>310</v>
      </c>
      <c r="G50" s="114">
        <v>310</v>
      </c>
      <c r="H50" s="114">
        <v>317</v>
      </c>
      <c r="I50" s="140">
        <v>315</v>
      </c>
      <c r="J50" s="115">
        <v>-3</v>
      </c>
      <c r="K50" s="116">
        <v>-0.95238095238095233</v>
      </c>
    </row>
    <row r="51" spans="1:11" ht="14.1" customHeight="1" x14ac:dyDescent="0.2">
      <c r="A51" s="306" t="s">
        <v>274</v>
      </c>
      <c r="B51" s="307" t="s">
        <v>275</v>
      </c>
      <c r="C51" s="308"/>
      <c r="D51" s="113">
        <v>1.3727379068327255</v>
      </c>
      <c r="E51" s="115">
        <v>798</v>
      </c>
      <c r="F51" s="114">
        <v>831</v>
      </c>
      <c r="G51" s="114">
        <v>849</v>
      </c>
      <c r="H51" s="114">
        <v>849</v>
      </c>
      <c r="I51" s="140">
        <v>800</v>
      </c>
      <c r="J51" s="115">
        <v>-2</v>
      </c>
      <c r="K51" s="116">
        <v>-0.25</v>
      </c>
    </row>
    <row r="52" spans="1:11" ht="14.1" customHeight="1" x14ac:dyDescent="0.2">
      <c r="A52" s="306">
        <v>71</v>
      </c>
      <c r="B52" s="307" t="s">
        <v>276</v>
      </c>
      <c r="C52" s="308"/>
      <c r="D52" s="113">
        <v>12.770935113190669</v>
      </c>
      <c r="E52" s="115">
        <v>7424</v>
      </c>
      <c r="F52" s="114">
        <v>7487</v>
      </c>
      <c r="G52" s="114">
        <v>7441</v>
      </c>
      <c r="H52" s="114">
        <v>7332</v>
      </c>
      <c r="I52" s="140">
        <v>7295</v>
      </c>
      <c r="J52" s="115">
        <v>129</v>
      </c>
      <c r="K52" s="116">
        <v>1.768334475668266</v>
      </c>
    </row>
    <row r="53" spans="1:11" ht="14.1" customHeight="1" x14ac:dyDescent="0.2">
      <c r="A53" s="306" t="s">
        <v>277</v>
      </c>
      <c r="B53" s="307" t="s">
        <v>278</v>
      </c>
      <c r="C53" s="308"/>
      <c r="D53" s="113">
        <v>5.3172091103006949</v>
      </c>
      <c r="E53" s="115">
        <v>3091</v>
      </c>
      <c r="F53" s="114">
        <v>3104</v>
      </c>
      <c r="G53" s="114">
        <v>3070</v>
      </c>
      <c r="H53" s="114">
        <v>3020</v>
      </c>
      <c r="I53" s="140">
        <v>3019</v>
      </c>
      <c r="J53" s="115">
        <v>72</v>
      </c>
      <c r="K53" s="116">
        <v>2.3848956608148395</v>
      </c>
    </row>
    <row r="54" spans="1:11" ht="14.1" customHeight="1" x14ac:dyDescent="0.2">
      <c r="A54" s="306" t="s">
        <v>279</v>
      </c>
      <c r="B54" s="307" t="s">
        <v>280</v>
      </c>
      <c r="C54" s="308"/>
      <c r="D54" s="113">
        <v>5.8504782219775686</v>
      </c>
      <c r="E54" s="115">
        <v>3401</v>
      </c>
      <c r="F54" s="114">
        <v>3451</v>
      </c>
      <c r="G54" s="114">
        <v>3429</v>
      </c>
      <c r="H54" s="114">
        <v>3378</v>
      </c>
      <c r="I54" s="140">
        <v>3356</v>
      </c>
      <c r="J54" s="115">
        <v>45</v>
      </c>
      <c r="K54" s="116">
        <v>1.3408820023837902</v>
      </c>
    </row>
    <row r="55" spans="1:11" ht="14.1" customHeight="1" x14ac:dyDescent="0.2">
      <c r="A55" s="306">
        <v>72</v>
      </c>
      <c r="B55" s="307" t="s">
        <v>281</v>
      </c>
      <c r="C55" s="308"/>
      <c r="D55" s="113">
        <v>2.8951352095231542</v>
      </c>
      <c r="E55" s="115">
        <v>1683</v>
      </c>
      <c r="F55" s="114">
        <v>1671</v>
      </c>
      <c r="G55" s="114">
        <v>1674</v>
      </c>
      <c r="H55" s="114">
        <v>1624</v>
      </c>
      <c r="I55" s="140">
        <v>1635</v>
      </c>
      <c r="J55" s="115">
        <v>48</v>
      </c>
      <c r="K55" s="116">
        <v>2.9357798165137616</v>
      </c>
    </row>
    <row r="56" spans="1:11" ht="14.1" customHeight="1" x14ac:dyDescent="0.2">
      <c r="A56" s="306" t="s">
        <v>282</v>
      </c>
      <c r="B56" s="307" t="s">
        <v>283</v>
      </c>
      <c r="C56" s="308"/>
      <c r="D56" s="113">
        <v>1.1129842427578613</v>
      </c>
      <c r="E56" s="115">
        <v>647</v>
      </c>
      <c r="F56" s="114">
        <v>627</v>
      </c>
      <c r="G56" s="114">
        <v>626</v>
      </c>
      <c r="H56" s="114">
        <v>607</v>
      </c>
      <c r="I56" s="140">
        <v>612</v>
      </c>
      <c r="J56" s="115">
        <v>35</v>
      </c>
      <c r="K56" s="116">
        <v>5.7189542483660132</v>
      </c>
    </row>
    <row r="57" spans="1:11" ht="14.1" customHeight="1" x14ac:dyDescent="0.2">
      <c r="A57" s="306" t="s">
        <v>284</v>
      </c>
      <c r="B57" s="307" t="s">
        <v>285</v>
      </c>
      <c r="C57" s="308"/>
      <c r="D57" s="113">
        <v>1.4742310603454207</v>
      </c>
      <c r="E57" s="115">
        <v>857</v>
      </c>
      <c r="F57" s="114">
        <v>870</v>
      </c>
      <c r="G57" s="114">
        <v>866</v>
      </c>
      <c r="H57" s="114">
        <v>850</v>
      </c>
      <c r="I57" s="140">
        <v>853</v>
      </c>
      <c r="J57" s="115">
        <v>4</v>
      </c>
      <c r="K57" s="116">
        <v>0.46893317702227433</v>
      </c>
    </row>
    <row r="58" spans="1:11" ht="14.1" customHeight="1" x14ac:dyDescent="0.2">
      <c r="A58" s="306">
        <v>73</v>
      </c>
      <c r="B58" s="307" t="s">
        <v>286</v>
      </c>
      <c r="C58" s="308"/>
      <c r="D58" s="113">
        <v>3.3974403082639508</v>
      </c>
      <c r="E58" s="115">
        <v>1975</v>
      </c>
      <c r="F58" s="114">
        <v>1966</v>
      </c>
      <c r="G58" s="114">
        <v>1961</v>
      </c>
      <c r="H58" s="114">
        <v>1825</v>
      </c>
      <c r="I58" s="140">
        <v>1801</v>
      </c>
      <c r="J58" s="115">
        <v>174</v>
      </c>
      <c r="K58" s="116">
        <v>9.6612992781787899</v>
      </c>
    </row>
    <row r="59" spans="1:11" ht="14.1" customHeight="1" x14ac:dyDescent="0.2">
      <c r="A59" s="306" t="s">
        <v>287</v>
      </c>
      <c r="B59" s="307" t="s">
        <v>288</v>
      </c>
      <c r="C59" s="308"/>
      <c r="D59" s="113">
        <v>2.2294089313975092</v>
      </c>
      <c r="E59" s="115">
        <v>1296</v>
      </c>
      <c r="F59" s="114">
        <v>1280</v>
      </c>
      <c r="G59" s="114">
        <v>1269</v>
      </c>
      <c r="H59" s="114">
        <v>1135</v>
      </c>
      <c r="I59" s="140">
        <v>1104</v>
      </c>
      <c r="J59" s="115">
        <v>192</v>
      </c>
      <c r="K59" s="116">
        <v>17.391304347826086</v>
      </c>
    </row>
    <row r="60" spans="1:11" ht="14.1" customHeight="1" x14ac:dyDescent="0.2">
      <c r="A60" s="306">
        <v>81</v>
      </c>
      <c r="B60" s="307" t="s">
        <v>289</v>
      </c>
      <c r="C60" s="308"/>
      <c r="D60" s="113">
        <v>12.14133351682378</v>
      </c>
      <c r="E60" s="115">
        <v>7058</v>
      </c>
      <c r="F60" s="114">
        <v>7038</v>
      </c>
      <c r="G60" s="114">
        <v>7017</v>
      </c>
      <c r="H60" s="114">
        <v>6945</v>
      </c>
      <c r="I60" s="140">
        <v>6964</v>
      </c>
      <c r="J60" s="115">
        <v>94</v>
      </c>
      <c r="K60" s="116">
        <v>1.3497989661114302</v>
      </c>
    </row>
    <row r="61" spans="1:11" ht="14.1" customHeight="1" x14ac:dyDescent="0.2">
      <c r="A61" s="306" t="s">
        <v>290</v>
      </c>
      <c r="B61" s="307" t="s">
        <v>291</v>
      </c>
      <c r="C61" s="308"/>
      <c r="D61" s="113">
        <v>1.9008463496869195</v>
      </c>
      <c r="E61" s="115">
        <v>1105</v>
      </c>
      <c r="F61" s="114">
        <v>1091</v>
      </c>
      <c r="G61" s="114">
        <v>1093</v>
      </c>
      <c r="H61" s="114">
        <v>1057</v>
      </c>
      <c r="I61" s="140">
        <v>1064</v>
      </c>
      <c r="J61" s="115">
        <v>41</v>
      </c>
      <c r="K61" s="116">
        <v>3.8533834586466167</v>
      </c>
    </row>
    <row r="62" spans="1:11" ht="14.1" customHeight="1" x14ac:dyDescent="0.2">
      <c r="A62" s="306" t="s">
        <v>292</v>
      </c>
      <c r="B62" s="307" t="s">
        <v>293</v>
      </c>
      <c r="C62" s="308"/>
      <c r="D62" s="113">
        <v>5.165829491502099</v>
      </c>
      <c r="E62" s="115">
        <v>3003</v>
      </c>
      <c r="F62" s="114">
        <v>3020</v>
      </c>
      <c r="G62" s="114">
        <v>2990</v>
      </c>
      <c r="H62" s="114">
        <v>2968</v>
      </c>
      <c r="I62" s="140">
        <v>3001</v>
      </c>
      <c r="J62" s="115">
        <v>2</v>
      </c>
      <c r="K62" s="116">
        <v>6.6644451849383543E-2</v>
      </c>
    </row>
    <row r="63" spans="1:11" ht="14.1" customHeight="1" x14ac:dyDescent="0.2">
      <c r="A63" s="306"/>
      <c r="B63" s="307" t="s">
        <v>294</v>
      </c>
      <c r="C63" s="308"/>
      <c r="D63" s="113">
        <v>4.403770728686438</v>
      </c>
      <c r="E63" s="115">
        <v>2560</v>
      </c>
      <c r="F63" s="114">
        <v>2585</v>
      </c>
      <c r="G63" s="114">
        <v>2559</v>
      </c>
      <c r="H63" s="114">
        <v>2547</v>
      </c>
      <c r="I63" s="140">
        <v>2580</v>
      </c>
      <c r="J63" s="115">
        <v>-20</v>
      </c>
      <c r="K63" s="116">
        <v>-0.77519379844961245</v>
      </c>
    </row>
    <row r="64" spans="1:11" ht="14.1" customHeight="1" x14ac:dyDescent="0.2">
      <c r="A64" s="306" t="s">
        <v>295</v>
      </c>
      <c r="B64" s="307" t="s">
        <v>296</v>
      </c>
      <c r="C64" s="308"/>
      <c r="D64" s="113">
        <v>1.9937383884951489</v>
      </c>
      <c r="E64" s="115">
        <v>1159</v>
      </c>
      <c r="F64" s="114">
        <v>1145</v>
      </c>
      <c r="G64" s="114">
        <v>1131</v>
      </c>
      <c r="H64" s="114">
        <v>1131</v>
      </c>
      <c r="I64" s="140">
        <v>1126</v>
      </c>
      <c r="J64" s="115">
        <v>33</v>
      </c>
      <c r="K64" s="116">
        <v>2.9307282415630551</v>
      </c>
    </row>
    <row r="65" spans="1:11" ht="14.1" customHeight="1" x14ac:dyDescent="0.2">
      <c r="A65" s="306" t="s">
        <v>297</v>
      </c>
      <c r="B65" s="307" t="s">
        <v>298</v>
      </c>
      <c r="C65" s="308"/>
      <c r="D65" s="113">
        <v>0.87731369985550123</v>
      </c>
      <c r="E65" s="115">
        <v>510</v>
      </c>
      <c r="F65" s="114">
        <v>500</v>
      </c>
      <c r="G65" s="114">
        <v>517</v>
      </c>
      <c r="H65" s="114">
        <v>516</v>
      </c>
      <c r="I65" s="140">
        <v>514</v>
      </c>
      <c r="J65" s="115">
        <v>-4</v>
      </c>
      <c r="K65" s="116">
        <v>-0.77821011673151752</v>
      </c>
    </row>
    <row r="66" spans="1:11" ht="14.1" customHeight="1" x14ac:dyDescent="0.2">
      <c r="A66" s="306">
        <v>82</v>
      </c>
      <c r="B66" s="307" t="s">
        <v>299</v>
      </c>
      <c r="C66" s="308"/>
      <c r="D66" s="113">
        <v>3.4129223147319894</v>
      </c>
      <c r="E66" s="115">
        <v>1984</v>
      </c>
      <c r="F66" s="114">
        <v>1990</v>
      </c>
      <c r="G66" s="114">
        <v>1978</v>
      </c>
      <c r="H66" s="114">
        <v>1892</v>
      </c>
      <c r="I66" s="140">
        <v>1901</v>
      </c>
      <c r="J66" s="115">
        <v>83</v>
      </c>
      <c r="K66" s="116">
        <v>4.3661230931088904</v>
      </c>
    </row>
    <row r="67" spans="1:11" ht="14.1" customHeight="1" x14ac:dyDescent="0.2">
      <c r="A67" s="306" t="s">
        <v>300</v>
      </c>
      <c r="B67" s="307" t="s">
        <v>301</v>
      </c>
      <c r="C67" s="308"/>
      <c r="D67" s="113">
        <v>2.102112433771417</v>
      </c>
      <c r="E67" s="115">
        <v>1222</v>
      </c>
      <c r="F67" s="114">
        <v>1227</v>
      </c>
      <c r="G67" s="114">
        <v>1222</v>
      </c>
      <c r="H67" s="114">
        <v>1145</v>
      </c>
      <c r="I67" s="140">
        <v>1145</v>
      </c>
      <c r="J67" s="115">
        <v>77</v>
      </c>
      <c r="K67" s="116">
        <v>6.7248908296943233</v>
      </c>
    </row>
    <row r="68" spans="1:11" ht="14.1" customHeight="1" x14ac:dyDescent="0.2">
      <c r="A68" s="306" t="s">
        <v>302</v>
      </c>
      <c r="B68" s="307" t="s">
        <v>303</v>
      </c>
      <c r="C68" s="308"/>
      <c r="D68" s="113">
        <v>0.42489506640060554</v>
      </c>
      <c r="E68" s="115">
        <v>247</v>
      </c>
      <c r="F68" s="114">
        <v>243</v>
      </c>
      <c r="G68" s="114">
        <v>243</v>
      </c>
      <c r="H68" s="114">
        <v>238</v>
      </c>
      <c r="I68" s="140">
        <v>244</v>
      </c>
      <c r="J68" s="115">
        <v>3</v>
      </c>
      <c r="K68" s="116">
        <v>1.2295081967213115</v>
      </c>
    </row>
    <row r="69" spans="1:11" ht="14.1" customHeight="1" x14ac:dyDescent="0.2">
      <c r="A69" s="306">
        <v>83</v>
      </c>
      <c r="B69" s="307" t="s">
        <v>304</v>
      </c>
      <c r="C69" s="308"/>
      <c r="D69" s="113">
        <v>5.0058487579990363</v>
      </c>
      <c r="E69" s="115">
        <v>2910</v>
      </c>
      <c r="F69" s="114">
        <v>2884</v>
      </c>
      <c r="G69" s="114">
        <v>2824</v>
      </c>
      <c r="H69" s="114">
        <v>2861</v>
      </c>
      <c r="I69" s="140">
        <v>2856</v>
      </c>
      <c r="J69" s="115">
        <v>54</v>
      </c>
      <c r="K69" s="116">
        <v>1.8907563025210083</v>
      </c>
    </row>
    <row r="70" spans="1:11" ht="14.1" customHeight="1" x14ac:dyDescent="0.2">
      <c r="A70" s="306" t="s">
        <v>305</v>
      </c>
      <c r="B70" s="307" t="s">
        <v>306</v>
      </c>
      <c r="C70" s="308"/>
      <c r="D70" s="113">
        <v>4.6394412715887983</v>
      </c>
      <c r="E70" s="115">
        <v>2697</v>
      </c>
      <c r="F70" s="114">
        <v>2666</v>
      </c>
      <c r="G70" s="114">
        <v>2611</v>
      </c>
      <c r="H70" s="114">
        <v>2644</v>
      </c>
      <c r="I70" s="140">
        <v>2646</v>
      </c>
      <c r="J70" s="115">
        <v>51</v>
      </c>
      <c r="K70" s="116">
        <v>1.9274376417233561</v>
      </c>
    </row>
    <row r="71" spans="1:11" ht="14.1" customHeight="1" x14ac:dyDescent="0.2">
      <c r="A71" s="306"/>
      <c r="B71" s="307" t="s">
        <v>307</v>
      </c>
      <c r="C71" s="308"/>
      <c r="D71" s="113">
        <v>2.4513176907727243</v>
      </c>
      <c r="E71" s="115">
        <v>1425</v>
      </c>
      <c r="F71" s="114">
        <v>1388</v>
      </c>
      <c r="G71" s="114">
        <v>1360</v>
      </c>
      <c r="H71" s="114">
        <v>1387</v>
      </c>
      <c r="I71" s="140">
        <v>1399</v>
      </c>
      <c r="J71" s="115">
        <v>26</v>
      </c>
      <c r="K71" s="116">
        <v>1.8584703359542529</v>
      </c>
    </row>
    <row r="72" spans="1:11" ht="14.1" customHeight="1" x14ac:dyDescent="0.2">
      <c r="A72" s="306">
        <v>84</v>
      </c>
      <c r="B72" s="307" t="s">
        <v>308</v>
      </c>
      <c r="C72" s="308"/>
      <c r="D72" s="113">
        <v>6.8310052982866578</v>
      </c>
      <c r="E72" s="115">
        <v>3971</v>
      </c>
      <c r="F72" s="114">
        <v>3950</v>
      </c>
      <c r="G72" s="114">
        <v>3898</v>
      </c>
      <c r="H72" s="114">
        <v>3840</v>
      </c>
      <c r="I72" s="140">
        <v>3798</v>
      </c>
      <c r="J72" s="115">
        <v>173</v>
      </c>
      <c r="K72" s="116">
        <v>4.5550289626119014</v>
      </c>
    </row>
    <row r="73" spans="1:11" ht="14.1" customHeight="1" x14ac:dyDescent="0.2">
      <c r="A73" s="306" t="s">
        <v>309</v>
      </c>
      <c r="B73" s="307" t="s">
        <v>310</v>
      </c>
      <c r="C73" s="308"/>
      <c r="D73" s="113">
        <v>0.83258790339227962</v>
      </c>
      <c r="E73" s="115">
        <v>484</v>
      </c>
      <c r="F73" s="114">
        <v>468</v>
      </c>
      <c r="G73" s="114">
        <v>472</v>
      </c>
      <c r="H73" s="114">
        <v>482</v>
      </c>
      <c r="I73" s="140">
        <v>486</v>
      </c>
      <c r="J73" s="115">
        <v>-2</v>
      </c>
      <c r="K73" s="116">
        <v>-0.41152263374485598</v>
      </c>
    </row>
    <row r="74" spans="1:11" ht="14.1" customHeight="1" x14ac:dyDescent="0.2">
      <c r="A74" s="306" t="s">
        <v>311</v>
      </c>
      <c r="B74" s="307" t="s">
        <v>312</v>
      </c>
      <c r="C74" s="308"/>
      <c r="D74" s="113">
        <v>0.38360971581917014</v>
      </c>
      <c r="E74" s="115">
        <v>223</v>
      </c>
      <c r="F74" s="114">
        <v>225</v>
      </c>
      <c r="G74" s="114">
        <v>218</v>
      </c>
      <c r="H74" s="114">
        <v>210</v>
      </c>
      <c r="I74" s="140">
        <v>205</v>
      </c>
      <c r="J74" s="115">
        <v>18</v>
      </c>
      <c r="K74" s="116">
        <v>8.7804878048780495</v>
      </c>
    </row>
    <row r="75" spans="1:11" ht="14.1" customHeight="1" x14ac:dyDescent="0.2">
      <c r="A75" s="306" t="s">
        <v>313</v>
      </c>
      <c r="B75" s="307" t="s">
        <v>314</v>
      </c>
      <c r="C75" s="308"/>
      <c r="D75" s="113">
        <v>5.0884194591619076</v>
      </c>
      <c r="E75" s="115">
        <v>2958</v>
      </c>
      <c r="F75" s="114">
        <v>2953</v>
      </c>
      <c r="G75" s="114">
        <v>2904</v>
      </c>
      <c r="H75" s="114">
        <v>2857</v>
      </c>
      <c r="I75" s="140">
        <v>2814</v>
      </c>
      <c r="J75" s="115">
        <v>144</v>
      </c>
      <c r="K75" s="116">
        <v>5.1172707889125801</v>
      </c>
    </row>
    <row r="76" spans="1:11" ht="14.1" customHeight="1" x14ac:dyDescent="0.2">
      <c r="A76" s="306">
        <v>91</v>
      </c>
      <c r="B76" s="307" t="s">
        <v>315</v>
      </c>
      <c r="C76" s="308"/>
      <c r="D76" s="113">
        <v>0.60895892107617144</v>
      </c>
      <c r="E76" s="115">
        <v>354</v>
      </c>
      <c r="F76" s="114">
        <v>347</v>
      </c>
      <c r="G76" s="114">
        <v>340</v>
      </c>
      <c r="H76" s="114">
        <v>339</v>
      </c>
      <c r="I76" s="140">
        <v>329</v>
      </c>
      <c r="J76" s="115">
        <v>25</v>
      </c>
      <c r="K76" s="116">
        <v>7.598784194528875</v>
      </c>
    </row>
    <row r="77" spans="1:11" ht="14.1" customHeight="1" x14ac:dyDescent="0.2">
      <c r="A77" s="306">
        <v>92</v>
      </c>
      <c r="B77" s="307" t="s">
        <v>316</v>
      </c>
      <c r="C77" s="308"/>
      <c r="D77" s="113">
        <v>1.7666689602972545</v>
      </c>
      <c r="E77" s="115">
        <v>1027</v>
      </c>
      <c r="F77" s="114">
        <v>938</v>
      </c>
      <c r="G77" s="114">
        <v>955</v>
      </c>
      <c r="H77" s="114">
        <v>1159</v>
      </c>
      <c r="I77" s="140">
        <v>1154</v>
      </c>
      <c r="J77" s="115">
        <v>-127</v>
      </c>
      <c r="K77" s="116">
        <v>-11.005199306759099</v>
      </c>
    </row>
    <row r="78" spans="1:11" ht="14.1" customHeight="1" x14ac:dyDescent="0.2">
      <c r="A78" s="306">
        <v>93</v>
      </c>
      <c r="B78" s="307" t="s">
        <v>317</v>
      </c>
      <c r="C78" s="308"/>
      <c r="D78" s="113">
        <v>0.14793917291681002</v>
      </c>
      <c r="E78" s="115">
        <v>86</v>
      </c>
      <c r="F78" s="114">
        <v>75</v>
      </c>
      <c r="G78" s="114">
        <v>74</v>
      </c>
      <c r="H78" s="114">
        <v>76</v>
      </c>
      <c r="I78" s="140">
        <v>75</v>
      </c>
      <c r="J78" s="115">
        <v>11</v>
      </c>
      <c r="K78" s="116">
        <v>14.666666666666666</v>
      </c>
    </row>
    <row r="79" spans="1:11" ht="14.1" customHeight="1" x14ac:dyDescent="0.2">
      <c r="A79" s="306">
        <v>94</v>
      </c>
      <c r="B79" s="307" t="s">
        <v>318</v>
      </c>
      <c r="C79" s="308"/>
      <c r="D79" s="113">
        <v>0.46273997110025461</v>
      </c>
      <c r="E79" s="115">
        <v>269</v>
      </c>
      <c r="F79" s="114">
        <v>255</v>
      </c>
      <c r="G79" s="114">
        <v>255</v>
      </c>
      <c r="H79" s="114">
        <v>252</v>
      </c>
      <c r="I79" s="140">
        <v>262</v>
      </c>
      <c r="J79" s="115">
        <v>7</v>
      </c>
      <c r="K79" s="116">
        <v>2.6717557251908395</v>
      </c>
    </row>
    <row r="80" spans="1:11" ht="14.1" customHeight="1" x14ac:dyDescent="0.2">
      <c r="A80" s="306" t="s">
        <v>319</v>
      </c>
      <c r="B80" s="307" t="s">
        <v>320</v>
      </c>
      <c r="C80" s="308"/>
      <c r="D80" s="113">
        <v>1.0321337645358839E-2</v>
      </c>
      <c r="E80" s="115">
        <v>6</v>
      </c>
      <c r="F80" s="114">
        <v>5</v>
      </c>
      <c r="G80" s="114">
        <v>4</v>
      </c>
      <c r="H80" s="114">
        <v>5</v>
      </c>
      <c r="I80" s="140">
        <v>5</v>
      </c>
      <c r="J80" s="115">
        <v>1</v>
      </c>
      <c r="K80" s="116">
        <v>20</v>
      </c>
    </row>
    <row r="81" spans="1:11" ht="14.1" customHeight="1" x14ac:dyDescent="0.2">
      <c r="A81" s="310" t="s">
        <v>321</v>
      </c>
      <c r="B81" s="311" t="s">
        <v>224</v>
      </c>
      <c r="C81" s="312"/>
      <c r="D81" s="125">
        <v>0.64508360283492738</v>
      </c>
      <c r="E81" s="143">
        <v>375</v>
      </c>
      <c r="F81" s="144">
        <v>378</v>
      </c>
      <c r="G81" s="144">
        <v>379</v>
      </c>
      <c r="H81" s="144">
        <v>385</v>
      </c>
      <c r="I81" s="145">
        <v>390</v>
      </c>
      <c r="J81" s="143">
        <v>-15</v>
      </c>
      <c r="K81" s="146">
        <v>-3.8461538461538463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7950</v>
      </c>
      <c r="E12" s="114">
        <v>8596</v>
      </c>
      <c r="F12" s="114">
        <v>8122</v>
      </c>
      <c r="G12" s="114">
        <v>8395</v>
      </c>
      <c r="H12" s="140">
        <v>8079</v>
      </c>
      <c r="I12" s="115">
        <v>-129</v>
      </c>
      <c r="J12" s="116">
        <v>-1.5967322688451542</v>
      </c>
      <c r="K12"/>
      <c r="L12"/>
      <c r="M12"/>
      <c r="N12"/>
      <c r="O12"/>
      <c r="P12"/>
    </row>
    <row r="13" spans="1:16" s="110" customFormat="1" ht="14.45" customHeight="1" x14ac:dyDescent="0.2">
      <c r="A13" s="120" t="s">
        <v>105</v>
      </c>
      <c r="B13" s="119" t="s">
        <v>106</v>
      </c>
      <c r="C13" s="113">
        <v>45.572327044025158</v>
      </c>
      <c r="D13" s="115">
        <v>3623</v>
      </c>
      <c r="E13" s="114">
        <v>3913</v>
      </c>
      <c r="F13" s="114">
        <v>3730</v>
      </c>
      <c r="G13" s="114">
        <v>3835</v>
      </c>
      <c r="H13" s="140">
        <v>3692</v>
      </c>
      <c r="I13" s="115">
        <v>-69</v>
      </c>
      <c r="J13" s="116">
        <v>-1.8689057421451787</v>
      </c>
      <c r="K13"/>
      <c r="L13"/>
      <c r="M13"/>
      <c r="N13"/>
      <c r="O13"/>
      <c r="P13"/>
    </row>
    <row r="14" spans="1:16" s="110" customFormat="1" ht="14.45" customHeight="1" x14ac:dyDescent="0.2">
      <c r="A14" s="120"/>
      <c r="B14" s="119" t="s">
        <v>107</v>
      </c>
      <c r="C14" s="113">
        <v>54.427672955974842</v>
      </c>
      <c r="D14" s="115">
        <v>4327</v>
      </c>
      <c r="E14" s="114">
        <v>4683</v>
      </c>
      <c r="F14" s="114">
        <v>4392</v>
      </c>
      <c r="G14" s="114">
        <v>4560</v>
      </c>
      <c r="H14" s="140">
        <v>4387</v>
      </c>
      <c r="I14" s="115">
        <v>-60</v>
      </c>
      <c r="J14" s="116">
        <v>-1.3676772281741509</v>
      </c>
      <c r="K14"/>
      <c r="L14"/>
      <c r="M14"/>
      <c r="N14"/>
      <c r="O14"/>
      <c r="P14"/>
    </row>
    <row r="15" spans="1:16" s="110" customFormat="1" ht="14.45" customHeight="1" x14ac:dyDescent="0.2">
      <c r="A15" s="118" t="s">
        <v>105</v>
      </c>
      <c r="B15" s="121" t="s">
        <v>108</v>
      </c>
      <c r="C15" s="113">
        <v>34.138364779874216</v>
      </c>
      <c r="D15" s="115">
        <v>2714</v>
      </c>
      <c r="E15" s="114">
        <v>3073</v>
      </c>
      <c r="F15" s="114">
        <v>2703</v>
      </c>
      <c r="G15" s="114">
        <v>2897</v>
      </c>
      <c r="H15" s="140">
        <v>2616</v>
      </c>
      <c r="I15" s="115">
        <v>98</v>
      </c>
      <c r="J15" s="116">
        <v>3.7461773700305812</v>
      </c>
      <c r="K15"/>
      <c r="L15"/>
      <c r="M15"/>
      <c r="N15"/>
      <c r="O15"/>
      <c r="P15"/>
    </row>
    <row r="16" spans="1:16" s="110" customFormat="1" ht="14.45" customHeight="1" x14ac:dyDescent="0.2">
      <c r="A16" s="118"/>
      <c r="B16" s="121" t="s">
        <v>109</v>
      </c>
      <c r="C16" s="113">
        <v>42.578616352201259</v>
      </c>
      <c r="D16" s="115">
        <v>3385</v>
      </c>
      <c r="E16" s="114">
        <v>3637</v>
      </c>
      <c r="F16" s="114">
        <v>3548</v>
      </c>
      <c r="G16" s="114">
        <v>3629</v>
      </c>
      <c r="H16" s="140">
        <v>3600</v>
      </c>
      <c r="I16" s="115">
        <v>-215</v>
      </c>
      <c r="J16" s="116">
        <v>-5.9722222222222223</v>
      </c>
      <c r="K16"/>
      <c r="L16"/>
      <c r="M16"/>
      <c r="N16"/>
      <c r="O16"/>
      <c r="P16"/>
    </row>
    <row r="17" spans="1:16" s="110" customFormat="1" ht="14.45" customHeight="1" x14ac:dyDescent="0.2">
      <c r="A17" s="118"/>
      <c r="B17" s="121" t="s">
        <v>110</v>
      </c>
      <c r="C17" s="113">
        <v>10.352201257861635</v>
      </c>
      <c r="D17" s="115">
        <v>823</v>
      </c>
      <c r="E17" s="114">
        <v>825</v>
      </c>
      <c r="F17" s="114">
        <v>827</v>
      </c>
      <c r="G17" s="114">
        <v>842</v>
      </c>
      <c r="H17" s="140">
        <v>848</v>
      </c>
      <c r="I17" s="115">
        <v>-25</v>
      </c>
      <c r="J17" s="116">
        <v>-2.9481132075471699</v>
      </c>
      <c r="K17"/>
      <c r="L17"/>
      <c r="M17"/>
      <c r="N17"/>
      <c r="O17"/>
      <c r="P17"/>
    </row>
    <row r="18" spans="1:16" s="110" customFormat="1" ht="14.45" customHeight="1" x14ac:dyDescent="0.2">
      <c r="A18" s="120"/>
      <c r="B18" s="121" t="s">
        <v>111</v>
      </c>
      <c r="C18" s="113">
        <v>12.930817610062894</v>
      </c>
      <c r="D18" s="115">
        <v>1028</v>
      </c>
      <c r="E18" s="114">
        <v>1061</v>
      </c>
      <c r="F18" s="114">
        <v>1044</v>
      </c>
      <c r="G18" s="114">
        <v>1027</v>
      </c>
      <c r="H18" s="140">
        <v>1015</v>
      </c>
      <c r="I18" s="115">
        <v>13</v>
      </c>
      <c r="J18" s="116">
        <v>1.2807881773399015</v>
      </c>
      <c r="K18"/>
      <c r="L18"/>
      <c r="M18"/>
      <c r="N18"/>
      <c r="O18"/>
      <c r="P18"/>
    </row>
    <row r="19" spans="1:16" s="110" customFormat="1" ht="14.45" customHeight="1" x14ac:dyDescent="0.2">
      <c r="A19" s="120"/>
      <c r="B19" s="121" t="s">
        <v>112</v>
      </c>
      <c r="C19" s="113">
        <v>1.270440251572327</v>
      </c>
      <c r="D19" s="115">
        <v>101</v>
      </c>
      <c r="E19" s="114">
        <v>115</v>
      </c>
      <c r="F19" s="114">
        <v>111</v>
      </c>
      <c r="G19" s="114">
        <v>96</v>
      </c>
      <c r="H19" s="140">
        <v>84</v>
      </c>
      <c r="I19" s="115">
        <v>17</v>
      </c>
      <c r="J19" s="116">
        <v>20.238095238095237</v>
      </c>
      <c r="K19"/>
      <c r="L19"/>
      <c r="M19"/>
      <c r="N19"/>
      <c r="O19"/>
      <c r="P19"/>
    </row>
    <row r="20" spans="1:16" s="110" customFormat="1" ht="14.45" customHeight="1" x14ac:dyDescent="0.2">
      <c r="A20" s="120" t="s">
        <v>113</v>
      </c>
      <c r="B20" s="119" t="s">
        <v>116</v>
      </c>
      <c r="C20" s="113">
        <v>89.811320754716988</v>
      </c>
      <c r="D20" s="115">
        <v>7140</v>
      </c>
      <c r="E20" s="114">
        <v>7738</v>
      </c>
      <c r="F20" s="114">
        <v>7317</v>
      </c>
      <c r="G20" s="114">
        <v>7565</v>
      </c>
      <c r="H20" s="140">
        <v>7300</v>
      </c>
      <c r="I20" s="115">
        <v>-160</v>
      </c>
      <c r="J20" s="116">
        <v>-2.1917808219178081</v>
      </c>
      <c r="K20"/>
      <c r="L20"/>
      <c r="M20"/>
      <c r="N20"/>
      <c r="O20"/>
      <c r="P20"/>
    </row>
    <row r="21" spans="1:16" s="110" customFormat="1" ht="14.45" customHeight="1" x14ac:dyDescent="0.2">
      <c r="A21" s="123"/>
      <c r="B21" s="124" t="s">
        <v>117</v>
      </c>
      <c r="C21" s="125">
        <v>10.050314465408805</v>
      </c>
      <c r="D21" s="143">
        <v>799</v>
      </c>
      <c r="E21" s="144">
        <v>849</v>
      </c>
      <c r="F21" s="144">
        <v>794</v>
      </c>
      <c r="G21" s="144">
        <v>820</v>
      </c>
      <c r="H21" s="145">
        <v>771</v>
      </c>
      <c r="I21" s="143">
        <v>28</v>
      </c>
      <c r="J21" s="146">
        <v>3.6316472114137484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7086</v>
      </c>
      <c r="E56" s="114">
        <v>7611</v>
      </c>
      <c r="F56" s="114">
        <v>7302</v>
      </c>
      <c r="G56" s="114">
        <v>7608</v>
      </c>
      <c r="H56" s="140">
        <v>7377</v>
      </c>
      <c r="I56" s="115">
        <v>-291</v>
      </c>
      <c r="J56" s="116">
        <v>-3.9446929646197639</v>
      </c>
      <c r="K56"/>
      <c r="L56"/>
      <c r="M56"/>
      <c r="N56"/>
      <c r="O56"/>
      <c r="P56"/>
    </row>
    <row r="57" spans="1:16" s="110" customFormat="1" ht="14.45" customHeight="1" x14ac:dyDescent="0.2">
      <c r="A57" s="120" t="s">
        <v>105</v>
      </c>
      <c r="B57" s="119" t="s">
        <v>106</v>
      </c>
      <c r="C57" s="113">
        <v>47.445667513406718</v>
      </c>
      <c r="D57" s="115">
        <v>3362</v>
      </c>
      <c r="E57" s="114">
        <v>3598</v>
      </c>
      <c r="F57" s="114">
        <v>3483</v>
      </c>
      <c r="G57" s="114">
        <v>3646</v>
      </c>
      <c r="H57" s="140">
        <v>3524</v>
      </c>
      <c r="I57" s="115">
        <v>-162</v>
      </c>
      <c r="J57" s="116">
        <v>-4.5970488081725316</v>
      </c>
    </row>
    <row r="58" spans="1:16" s="110" customFormat="1" ht="14.45" customHeight="1" x14ac:dyDescent="0.2">
      <c r="A58" s="120"/>
      <c r="B58" s="119" t="s">
        <v>107</v>
      </c>
      <c r="C58" s="113">
        <v>52.554332486593282</v>
      </c>
      <c r="D58" s="115">
        <v>3724</v>
      </c>
      <c r="E58" s="114">
        <v>4013</v>
      </c>
      <c r="F58" s="114">
        <v>3819</v>
      </c>
      <c r="G58" s="114">
        <v>3962</v>
      </c>
      <c r="H58" s="140">
        <v>3853</v>
      </c>
      <c r="I58" s="115">
        <v>-129</v>
      </c>
      <c r="J58" s="116">
        <v>-3.348040487931482</v>
      </c>
    </row>
    <row r="59" spans="1:16" s="110" customFormat="1" ht="14.45" customHeight="1" x14ac:dyDescent="0.2">
      <c r="A59" s="118" t="s">
        <v>105</v>
      </c>
      <c r="B59" s="121" t="s">
        <v>108</v>
      </c>
      <c r="C59" s="113">
        <v>33.135760654812309</v>
      </c>
      <c r="D59" s="115">
        <v>2348</v>
      </c>
      <c r="E59" s="114">
        <v>2631</v>
      </c>
      <c r="F59" s="114">
        <v>2388</v>
      </c>
      <c r="G59" s="114">
        <v>2593</v>
      </c>
      <c r="H59" s="140">
        <v>2406</v>
      </c>
      <c r="I59" s="115">
        <v>-58</v>
      </c>
      <c r="J59" s="116">
        <v>-2.4106400665004157</v>
      </c>
    </row>
    <row r="60" spans="1:16" s="110" customFormat="1" ht="14.45" customHeight="1" x14ac:dyDescent="0.2">
      <c r="A60" s="118"/>
      <c r="B60" s="121" t="s">
        <v>109</v>
      </c>
      <c r="C60" s="113">
        <v>44.129268981089474</v>
      </c>
      <c r="D60" s="115">
        <v>3127</v>
      </c>
      <c r="E60" s="114">
        <v>3335</v>
      </c>
      <c r="F60" s="114">
        <v>3272</v>
      </c>
      <c r="G60" s="114">
        <v>3379</v>
      </c>
      <c r="H60" s="140">
        <v>3363</v>
      </c>
      <c r="I60" s="115">
        <v>-236</v>
      </c>
      <c r="J60" s="116">
        <v>-7.0175438596491224</v>
      </c>
    </row>
    <row r="61" spans="1:16" s="110" customFormat="1" ht="14.45" customHeight="1" x14ac:dyDescent="0.2">
      <c r="A61" s="118"/>
      <c r="B61" s="121" t="s">
        <v>110</v>
      </c>
      <c r="C61" s="113">
        <v>9.6528365791701951</v>
      </c>
      <c r="D61" s="115">
        <v>684</v>
      </c>
      <c r="E61" s="114">
        <v>683</v>
      </c>
      <c r="F61" s="114">
        <v>692</v>
      </c>
      <c r="G61" s="114">
        <v>708</v>
      </c>
      <c r="H61" s="140">
        <v>707</v>
      </c>
      <c r="I61" s="115">
        <v>-23</v>
      </c>
      <c r="J61" s="116">
        <v>-3.2531824611032532</v>
      </c>
    </row>
    <row r="62" spans="1:16" s="110" customFormat="1" ht="14.45" customHeight="1" x14ac:dyDescent="0.2">
      <c r="A62" s="120"/>
      <c r="B62" s="121" t="s">
        <v>111</v>
      </c>
      <c r="C62" s="113">
        <v>13.082133784928027</v>
      </c>
      <c r="D62" s="115">
        <v>927</v>
      </c>
      <c r="E62" s="114">
        <v>962</v>
      </c>
      <c r="F62" s="114">
        <v>950</v>
      </c>
      <c r="G62" s="114">
        <v>928</v>
      </c>
      <c r="H62" s="140">
        <v>901</v>
      </c>
      <c r="I62" s="115">
        <v>26</v>
      </c>
      <c r="J62" s="116">
        <v>2.8856825749167592</v>
      </c>
    </row>
    <row r="63" spans="1:16" s="110" customFormat="1" ht="14.45" customHeight="1" x14ac:dyDescent="0.2">
      <c r="A63" s="120"/>
      <c r="B63" s="121" t="s">
        <v>112</v>
      </c>
      <c r="C63" s="113">
        <v>1.2418854078464578</v>
      </c>
      <c r="D63" s="115">
        <v>88</v>
      </c>
      <c r="E63" s="114">
        <v>102</v>
      </c>
      <c r="F63" s="114">
        <v>102</v>
      </c>
      <c r="G63" s="114">
        <v>86</v>
      </c>
      <c r="H63" s="140">
        <v>72</v>
      </c>
      <c r="I63" s="115">
        <v>16</v>
      </c>
      <c r="J63" s="116">
        <v>22.222222222222221</v>
      </c>
    </row>
    <row r="64" spans="1:16" s="110" customFormat="1" ht="14.45" customHeight="1" x14ac:dyDescent="0.2">
      <c r="A64" s="120" t="s">
        <v>113</v>
      </c>
      <c r="B64" s="119" t="s">
        <v>116</v>
      </c>
      <c r="C64" s="113">
        <v>86.4239345187694</v>
      </c>
      <c r="D64" s="115">
        <v>6124</v>
      </c>
      <c r="E64" s="114">
        <v>6614</v>
      </c>
      <c r="F64" s="114">
        <v>6343</v>
      </c>
      <c r="G64" s="114">
        <v>6593</v>
      </c>
      <c r="H64" s="140">
        <v>6410</v>
      </c>
      <c r="I64" s="115">
        <v>-286</v>
      </c>
      <c r="J64" s="116">
        <v>-4.461778471138846</v>
      </c>
    </row>
    <row r="65" spans="1:10" s="110" customFormat="1" ht="14.45" customHeight="1" x14ac:dyDescent="0.2">
      <c r="A65" s="123"/>
      <c r="B65" s="124" t="s">
        <v>117</v>
      </c>
      <c r="C65" s="125">
        <v>13.449054473609936</v>
      </c>
      <c r="D65" s="143">
        <v>953</v>
      </c>
      <c r="E65" s="144">
        <v>987</v>
      </c>
      <c r="F65" s="144">
        <v>947</v>
      </c>
      <c r="G65" s="144">
        <v>1003</v>
      </c>
      <c r="H65" s="145">
        <v>959</v>
      </c>
      <c r="I65" s="143">
        <v>-6</v>
      </c>
      <c r="J65" s="146">
        <v>-0.6256517205422315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7950</v>
      </c>
      <c r="G11" s="114">
        <v>8596</v>
      </c>
      <c r="H11" s="114">
        <v>8122</v>
      </c>
      <c r="I11" s="114">
        <v>8395</v>
      </c>
      <c r="J11" s="140">
        <v>8079</v>
      </c>
      <c r="K11" s="114">
        <v>-129</v>
      </c>
      <c r="L11" s="116">
        <v>-1.5967322688451542</v>
      </c>
    </row>
    <row r="12" spans="1:17" s="110" customFormat="1" ht="24" customHeight="1" x14ac:dyDescent="0.2">
      <c r="A12" s="604" t="s">
        <v>185</v>
      </c>
      <c r="B12" s="605"/>
      <c r="C12" s="605"/>
      <c r="D12" s="606"/>
      <c r="E12" s="113">
        <v>45.572327044025158</v>
      </c>
      <c r="F12" s="115">
        <v>3623</v>
      </c>
      <c r="G12" s="114">
        <v>3913</v>
      </c>
      <c r="H12" s="114">
        <v>3730</v>
      </c>
      <c r="I12" s="114">
        <v>3835</v>
      </c>
      <c r="J12" s="140">
        <v>3692</v>
      </c>
      <c r="K12" s="114">
        <v>-69</v>
      </c>
      <c r="L12" s="116">
        <v>-1.8689057421451787</v>
      </c>
    </row>
    <row r="13" spans="1:17" s="110" customFormat="1" ht="15" customHeight="1" x14ac:dyDescent="0.2">
      <c r="A13" s="120"/>
      <c r="B13" s="612" t="s">
        <v>107</v>
      </c>
      <c r="C13" s="612"/>
      <c r="E13" s="113">
        <v>54.427672955974842</v>
      </c>
      <c r="F13" s="115">
        <v>4327</v>
      </c>
      <c r="G13" s="114">
        <v>4683</v>
      </c>
      <c r="H13" s="114">
        <v>4392</v>
      </c>
      <c r="I13" s="114">
        <v>4560</v>
      </c>
      <c r="J13" s="140">
        <v>4387</v>
      </c>
      <c r="K13" s="114">
        <v>-60</v>
      </c>
      <c r="L13" s="116">
        <v>-1.3676772281741509</v>
      </c>
    </row>
    <row r="14" spans="1:17" s="110" customFormat="1" ht="22.5" customHeight="1" x14ac:dyDescent="0.2">
      <c r="A14" s="604" t="s">
        <v>186</v>
      </c>
      <c r="B14" s="605"/>
      <c r="C14" s="605"/>
      <c r="D14" s="606"/>
      <c r="E14" s="113">
        <v>34.138364779874216</v>
      </c>
      <c r="F14" s="115">
        <v>2714</v>
      </c>
      <c r="G14" s="114">
        <v>3073</v>
      </c>
      <c r="H14" s="114">
        <v>2703</v>
      </c>
      <c r="I14" s="114">
        <v>2897</v>
      </c>
      <c r="J14" s="140">
        <v>2616</v>
      </c>
      <c r="K14" s="114">
        <v>98</v>
      </c>
      <c r="L14" s="116">
        <v>3.7461773700305812</v>
      </c>
    </row>
    <row r="15" spans="1:17" s="110" customFormat="1" ht="15" customHeight="1" x14ac:dyDescent="0.2">
      <c r="A15" s="120"/>
      <c r="B15" s="119"/>
      <c r="C15" s="258" t="s">
        <v>106</v>
      </c>
      <c r="E15" s="113">
        <v>42.815033161385408</v>
      </c>
      <c r="F15" s="115">
        <v>1162</v>
      </c>
      <c r="G15" s="114">
        <v>1314</v>
      </c>
      <c r="H15" s="114">
        <v>1186</v>
      </c>
      <c r="I15" s="114">
        <v>1245</v>
      </c>
      <c r="J15" s="140">
        <v>1119</v>
      </c>
      <c r="K15" s="114">
        <v>43</v>
      </c>
      <c r="L15" s="116">
        <v>3.8427167113494192</v>
      </c>
    </row>
    <row r="16" spans="1:17" s="110" customFormat="1" ht="15" customHeight="1" x14ac:dyDescent="0.2">
      <c r="A16" s="120"/>
      <c r="B16" s="119"/>
      <c r="C16" s="258" t="s">
        <v>107</v>
      </c>
      <c r="E16" s="113">
        <v>57.184966838614592</v>
      </c>
      <c r="F16" s="115">
        <v>1552</v>
      </c>
      <c r="G16" s="114">
        <v>1759</v>
      </c>
      <c r="H16" s="114">
        <v>1517</v>
      </c>
      <c r="I16" s="114">
        <v>1652</v>
      </c>
      <c r="J16" s="140">
        <v>1497</v>
      </c>
      <c r="K16" s="114">
        <v>55</v>
      </c>
      <c r="L16" s="116">
        <v>3.6740146960587841</v>
      </c>
    </row>
    <row r="17" spans="1:12" s="110" customFormat="1" ht="15" customHeight="1" x14ac:dyDescent="0.2">
      <c r="A17" s="120"/>
      <c r="B17" s="121" t="s">
        <v>109</v>
      </c>
      <c r="C17" s="258"/>
      <c r="E17" s="113">
        <v>42.578616352201259</v>
      </c>
      <c r="F17" s="115">
        <v>3385</v>
      </c>
      <c r="G17" s="114">
        <v>3637</v>
      </c>
      <c r="H17" s="114">
        <v>3548</v>
      </c>
      <c r="I17" s="114">
        <v>3629</v>
      </c>
      <c r="J17" s="140">
        <v>3600</v>
      </c>
      <c r="K17" s="114">
        <v>-215</v>
      </c>
      <c r="L17" s="116">
        <v>-5.9722222222222223</v>
      </c>
    </row>
    <row r="18" spans="1:12" s="110" customFormat="1" ht="15" customHeight="1" x14ac:dyDescent="0.2">
      <c r="A18" s="120"/>
      <c r="B18" s="119"/>
      <c r="C18" s="258" t="s">
        <v>106</v>
      </c>
      <c r="E18" s="113">
        <v>47.592319054652883</v>
      </c>
      <c r="F18" s="115">
        <v>1611</v>
      </c>
      <c r="G18" s="114">
        <v>1740</v>
      </c>
      <c r="H18" s="114">
        <v>1692</v>
      </c>
      <c r="I18" s="114">
        <v>1734</v>
      </c>
      <c r="J18" s="140">
        <v>1726</v>
      </c>
      <c r="K18" s="114">
        <v>-115</v>
      </c>
      <c r="L18" s="116">
        <v>-6.6628041714947859</v>
      </c>
    </row>
    <row r="19" spans="1:12" s="110" customFormat="1" ht="15" customHeight="1" x14ac:dyDescent="0.2">
      <c r="A19" s="120"/>
      <c r="B19" s="119"/>
      <c r="C19" s="258" t="s">
        <v>107</v>
      </c>
      <c r="E19" s="113">
        <v>52.407680945347117</v>
      </c>
      <c r="F19" s="115">
        <v>1774</v>
      </c>
      <c r="G19" s="114">
        <v>1897</v>
      </c>
      <c r="H19" s="114">
        <v>1856</v>
      </c>
      <c r="I19" s="114">
        <v>1895</v>
      </c>
      <c r="J19" s="140">
        <v>1874</v>
      </c>
      <c r="K19" s="114">
        <v>-100</v>
      </c>
      <c r="L19" s="116">
        <v>-5.3361792956243326</v>
      </c>
    </row>
    <row r="20" spans="1:12" s="110" customFormat="1" ht="15" customHeight="1" x14ac:dyDescent="0.2">
      <c r="A20" s="120"/>
      <c r="B20" s="121" t="s">
        <v>110</v>
      </c>
      <c r="C20" s="258"/>
      <c r="E20" s="113">
        <v>10.352201257861635</v>
      </c>
      <c r="F20" s="115">
        <v>823</v>
      </c>
      <c r="G20" s="114">
        <v>825</v>
      </c>
      <c r="H20" s="114">
        <v>827</v>
      </c>
      <c r="I20" s="114">
        <v>842</v>
      </c>
      <c r="J20" s="140">
        <v>848</v>
      </c>
      <c r="K20" s="114">
        <v>-25</v>
      </c>
      <c r="L20" s="116">
        <v>-2.9481132075471699</v>
      </c>
    </row>
    <row r="21" spans="1:12" s="110" customFormat="1" ht="15" customHeight="1" x14ac:dyDescent="0.2">
      <c r="A21" s="120"/>
      <c r="B21" s="119"/>
      <c r="C21" s="258" t="s">
        <v>106</v>
      </c>
      <c r="E21" s="113">
        <v>38.517618469015794</v>
      </c>
      <c r="F21" s="115">
        <v>317</v>
      </c>
      <c r="G21" s="114">
        <v>323</v>
      </c>
      <c r="H21" s="114">
        <v>324</v>
      </c>
      <c r="I21" s="114">
        <v>331</v>
      </c>
      <c r="J21" s="140">
        <v>328</v>
      </c>
      <c r="K21" s="114">
        <v>-11</v>
      </c>
      <c r="L21" s="116">
        <v>-3.3536585365853657</v>
      </c>
    </row>
    <row r="22" spans="1:12" s="110" customFormat="1" ht="15" customHeight="1" x14ac:dyDescent="0.2">
      <c r="A22" s="120"/>
      <c r="B22" s="119"/>
      <c r="C22" s="258" t="s">
        <v>107</v>
      </c>
      <c r="E22" s="113">
        <v>61.482381530984206</v>
      </c>
      <c r="F22" s="115">
        <v>506</v>
      </c>
      <c r="G22" s="114">
        <v>502</v>
      </c>
      <c r="H22" s="114">
        <v>503</v>
      </c>
      <c r="I22" s="114">
        <v>511</v>
      </c>
      <c r="J22" s="140">
        <v>520</v>
      </c>
      <c r="K22" s="114">
        <v>-14</v>
      </c>
      <c r="L22" s="116">
        <v>-2.6923076923076925</v>
      </c>
    </row>
    <row r="23" spans="1:12" s="110" customFormat="1" ht="15" customHeight="1" x14ac:dyDescent="0.2">
      <c r="A23" s="120"/>
      <c r="B23" s="121" t="s">
        <v>111</v>
      </c>
      <c r="C23" s="258"/>
      <c r="E23" s="113">
        <v>12.930817610062894</v>
      </c>
      <c r="F23" s="115">
        <v>1028</v>
      </c>
      <c r="G23" s="114">
        <v>1061</v>
      </c>
      <c r="H23" s="114">
        <v>1044</v>
      </c>
      <c r="I23" s="114">
        <v>1027</v>
      </c>
      <c r="J23" s="140">
        <v>1015</v>
      </c>
      <c r="K23" s="114">
        <v>13</v>
      </c>
      <c r="L23" s="116">
        <v>1.2807881773399015</v>
      </c>
    </row>
    <row r="24" spans="1:12" s="110" customFormat="1" ht="15" customHeight="1" x14ac:dyDescent="0.2">
      <c r="A24" s="120"/>
      <c r="B24" s="119"/>
      <c r="C24" s="258" t="s">
        <v>106</v>
      </c>
      <c r="E24" s="113">
        <v>51.848249027237351</v>
      </c>
      <c r="F24" s="115">
        <v>533</v>
      </c>
      <c r="G24" s="114">
        <v>536</v>
      </c>
      <c r="H24" s="114">
        <v>528</v>
      </c>
      <c r="I24" s="114">
        <v>525</v>
      </c>
      <c r="J24" s="140">
        <v>519</v>
      </c>
      <c r="K24" s="114">
        <v>14</v>
      </c>
      <c r="L24" s="116">
        <v>2.6974951830443161</v>
      </c>
    </row>
    <row r="25" spans="1:12" s="110" customFormat="1" ht="15" customHeight="1" x14ac:dyDescent="0.2">
      <c r="A25" s="120"/>
      <c r="B25" s="119"/>
      <c r="C25" s="258" t="s">
        <v>107</v>
      </c>
      <c r="E25" s="113">
        <v>48.151750972762649</v>
      </c>
      <c r="F25" s="115">
        <v>495</v>
      </c>
      <c r="G25" s="114">
        <v>525</v>
      </c>
      <c r="H25" s="114">
        <v>516</v>
      </c>
      <c r="I25" s="114">
        <v>502</v>
      </c>
      <c r="J25" s="140">
        <v>496</v>
      </c>
      <c r="K25" s="114">
        <v>-1</v>
      </c>
      <c r="L25" s="116">
        <v>-0.20161290322580644</v>
      </c>
    </row>
    <row r="26" spans="1:12" s="110" customFormat="1" ht="15" customHeight="1" x14ac:dyDescent="0.2">
      <c r="A26" s="120"/>
      <c r="C26" s="121" t="s">
        <v>187</v>
      </c>
      <c r="D26" s="110" t="s">
        <v>188</v>
      </c>
      <c r="E26" s="113">
        <v>1.270440251572327</v>
      </c>
      <c r="F26" s="115">
        <v>101</v>
      </c>
      <c r="G26" s="114">
        <v>115</v>
      </c>
      <c r="H26" s="114">
        <v>111</v>
      </c>
      <c r="I26" s="114">
        <v>96</v>
      </c>
      <c r="J26" s="140">
        <v>84</v>
      </c>
      <c r="K26" s="114">
        <v>17</v>
      </c>
      <c r="L26" s="116">
        <v>20.238095238095237</v>
      </c>
    </row>
    <row r="27" spans="1:12" s="110" customFormat="1" ht="15" customHeight="1" x14ac:dyDescent="0.2">
      <c r="A27" s="120"/>
      <c r="B27" s="119"/>
      <c r="D27" s="259" t="s">
        <v>106</v>
      </c>
      <c r="E27" s="113">
        <v>50.495049504950494</v>
      </c>
      <c r="F27" s="115">
        <v>51</v>
      </c>
      <c r="G27" s="114">
        <v>54</v>
      </c>
      <c r="H27" s="114">
        <v>48</v>
      </c>
      <c r="I27" s="114">
        <v>42</v>
      </c>
      <c r="J27" s="140">
        <v>34</v>
      </c>
      <c r="K27" s="114">
        <v>17</v>
      </c>
      <c r="L27" s="116">
        <v>50</v>
      </c>
    </row>
    <row r="28" spans="1:12" s="110" customFormat="1" ht="15" customHeight="1" x14ac:dyDescent="0.2">
      <c r="A28" s="120"/>
      <c r="B28" s="119"/>
      <c r="D28" s="259" t="s">
        <v>107</v>
      </c>
      <c r="E28" s="113">
        <v>49.504950495049506</v>
      </c>
      <c r="F28" s="115">
        <v>50</v>
      </c>
      <c r="G28" s="114">
        <v>61</v>
      </c>
      <c r="H28" s="114">
        <v>63</v>
      </c>
      <c r="I28" s="114">
        <v>54</v>
      </c>
      <c r="J28" s="140">
        <v>50</v>
      </c>
      <c r="K28" s="114">
        <v>0</v>
      </c>
      <c r="L28" s="116">
        <v>0</v>
      </c>
    </row>
    <row r="29" spans="1:12" s="110" customFormat="1" ht="24" customHeight="1" x14ac:dyDescent="0.2">
      <c r="A29" s="604" t="s">
        <v>189</v>
      </c>
      <c r="B29" s="605"/>
      <c r="C29" s="605"/>
      <c r="D29" s="606"/>
      <c r="E29" s="113">
        <v>89.811320754716988</v>
      </c>
      <c r="F29" s="115">
        <v>7140</v>
      </c>
      <c r="G29" s="114">
        <v>7738</v>
      </c>
      <c r="H29" s="114">
        <v>7317</v>
      </c>
      <c r="I29" s="114">
        <v>7565</v>
      </c>
      <c r="J29" s="140">
        <v>7300</v>
      </c>
      <c r="K29" s="114">
        <v>-160</v>
      </c>
      <c r="L29" s="116">
        <v>-2.1917808219178081</v>
      </c>
    </row>
    <row r="30" spans="1:12" s="110" customFormat="1" ht="15" customHeight="1" x14ac:dyDescent="0.2">
      <c r="A30" s="120"/>
      <c r="B30" s="119"/>
      <c r="C30" s="258" t="s">
        <v>106</v>
      </c>
      <c r="E30" s="113">
        <v>44.831932773109244</v>
      </c>
      <c r="F30" s="115">
        <v>3201</v>
      </c>
      <c r="G30" s="114">
        <v>3460</v>
      </c>
      <c r="H30" s="114">
        <v>3311</v>
      </c>
      <c r="I30" s="114">
        <v>3405</v>
      </c>
      <c r="J30" s="140">
        <v>3280</v>
      </c>
      <c r="K30" s="114">
        <v>-79</v>
      </c>
      <c r="L30" s="116">
        <v>-2.4085365853658538</v>
      </c>
    </row>
    <row r="31" spans="1:12" s="110" customFormat="1" ht="15" customHeight="1" x14ac:dyDescent="0.2">
      <c r="A31" s="120"/>
      <c r="B31" s="119"/>
      <c r="C31" s="258" t="s">
        <v>107</v>
      </c>
      <c r="E31" s="113">
        <v>55.168067226890756</v>
      </c>
      <c r="F31" s="115">
        <v>3939</v>
      </c>
      <c r="G31" s="114">
        <v>4278</v>
      </c>
      <c r="H31" s="114">
        <v>4006</v>
      </c>
      <c r="I31" s="114">
        <v>4160</v>
      </c>
      <c r="J31" s="140">
        <v>4020</v>
      </c>
      <c r="K31" s="114">
        <v>-81</v>
      </c>
      <c r="L31" s="116">
        <v>-2.0149253731343282</v>
      </c>
    </row>
    <row r="32" spans="1:12" s="110" customFormat="1" ht="15" customHeight="1" x14ac:dyDescent="0.2">
      <c r="A32" s="120"/>
      <c r="B32" s="119" t="s">
        <v>117</v>
      </c>
      <c r="C32" s="258"/>
      <c r="E32" s="113">
        <v>10.050314465408805</v>
      </c>
      <c r="F32" s="114">
        <v>799</v>
      </c>
      <c r="G32" s="114">
        <v>849</v>
      </c>
      <c r="H32" s="114">
        <v>794</v>
      </c>
      <c r="I32" s="114">
        <v>820</v>
      </c>
      <c r="J32" s="140">
        <v>771</v>
      </c>
      <c r="K32" s="114">
        <v>28</v>
      </c>
      <c r="L32" s="116">
        <v>3.6316472114137484</v>
      </c>
    </row>
    <row r="33" spans="1:12" s="110" customFormat="1" ht="15" customHeight="1" x14ac:dyDescent="0.2">
      <c r="A33" s="120"/>
      <c r="B33" s="119"/>
      <c r="C33" s="258" t="s">
        <v>106</v>
      </c>
      <c r="E33" s="113">
        <v>52.816020025031293</v>
      </c>
      <c r="F33" s="114">
        <v>422</v>
      </c>
      <c r="G33" s="114">
        <v>453</v>
      </c>
      <c r="H33" s="114">
        <v>418</v>
      </c>
      <c r="I33" s="114">
        <v>428</v>
      </c>
      <c r="J33" s="140">
        <v>411</v>
      </c>
      <c r="K33" s="114">
        <v>11</v>
      </c>
      <c r="L33" s="116">
        <v>2.6763990267639901</v>
      </c>
    </row>
    <row r="34" spans="1:12" s="110" customFormat="1" ht="15" customHeight="1" x14ac:dyDescent="0.2">
      <c r="A34" s="120"/>
      <c r="B34" s="119"/>
      <c r="C34" s="258" t="s">
        <v>107</v>
      </c>
      <c r="E34" s="113">
        <v>47.183979974968707</v>
      </c>
      <c r="F34" s="114">
        <v>377</v>
      </c>
      <c r="G34" s="114">
        <v>396</v>
      </c>
      <c r="H34" s="114">
        <v>376</v>
      </c>
      <c r="I34" s="114">
        <v>392</v>
      </c>
      <c r="J34" s="140">
        <v>360</v>
      </c>
      <c r="K34" s="114">
        <v>17</v>
      </c>
      <c r="L34" s="116">
        <v>4.7222222222222223</v>
      </c>
    </row>
    <row r="35" spans="1:12" s="110" customFormat="1" ht="24" customHeight="1" x14ac:dyDescent="0.2">
      <c r="A35" s="604" t="s">
        <v>192</v>
      </c>
      <c r="B35" s="605"/>
      <c r="C35" s="605"/>
      <c r="D35" s="606"/>
      <c r="E35" s="113">
        <v>27.333333333333332</v>
      </c>
      <c r="F35" s="114">
        <v>2173</v>
      </c>
      <c r="G35" s="114">
        <v>2451</v>
      </c>
      <c r="H35" s="114">
        <v>2186</v>
      </c>
      <c r="I35" s="114">
        <v>2359</v>
      </c>
      <c r="J35" s="114">
        <v>2167</v>
      </c>
      <c r="K35" s="318">
        <v>6</v>
      </c>
      <c r="L35" s="319">
        <v>0.27688047992616521</v>
      </c>
    </row>
    <row r="36" spans="1:12" s="110" customFormat="1" ht="15" customHeight="1" x14ac:dyDescent="0.2">
      <c r="A36" s="120"/>
      <c r="B36" s="119"/>
      <c r="C36" s="258" t="s">
        <v>106</v>
      </c>
      <c r="E36" s="113">
        <v>47.077772664519095</v>
      </c>
      <c r="F36" s="114">
        <v>1023</v>
      </c>
      <c r="G36" s="114">
        <v>1154</v>
      </c>
      <c r="H36" s="114">
        <v>1049</v>
      </c>
      <c r="I36" s="114">
        <v>1091</v>
      </c>
      <c r="J36" s="114">
        <v>1012</v>
      </c>
      <c r="K36" s="318">
        <v>11</v>
      </c>
      <c r="L36" s="116">
        <v>1.0869565217391304</v>
      </c>
    </row>
    <row r="37" spans="1:12" s="110" customFormat="1" ht="15" customHeight="1" x14ac:dyDescent="0.2">
      <c r="A37" s="120"/>
      <c r="B37" s="119"/>
      <c r="C37" s="258" t="s">
        <v>107</v>
      </c>
      <c r="E37" s="113">
        <v>52.922227335480905</v>
      </c>
      <c r="F37" s="114">
        <v>1150</v>
      </c>
      <c r="G37" s="114">
        <v>1297</v>
      </c>
      <c r="H37" s="114">
        <v>1137</v>
      </c>
      <c r="I37" s="114">
        <v>1268</v>
      </c>
      <c r="J37" s="140">
        <v>1155</v>
      </c>
      <c r="K37" s="114">
        <v>-5</v>
      </c>
      <c r="L37" s="116">
        <v>-0.4329004329004329</v>
      </c>
    </row>
    <row r="38" spans="1:12" s="110" customFormat="1" ht="15" customHeight="1" x14ac:dyDescent="0.2">
      <c r="A38" s="120"/>
      <c r="B38" s="119" t="s">
        <v>328</v>
      </c>
      <c r="C38" s="258"/>
      <c r="E38" s="113">
        <v>36.490566037735846</v>
      </c>
      <c r="F38" s="114">
        <v>2901</v>
      </c>
      <c r="G38" s="114">
        <v>3017</v>
      </c>
      <c r="H38" s="114">
        <v>2997</v>
      </c>
      <c r="I38" s="114">
        <v>3016</v>
      </c>
      <c r="J38" s="140">
        <v>2991</v>
      </c>
      <c r="K38" s="114">
        <v>-90</v>
      </c>
      <c r="L38" s="116">
        <v>-3.009027081243731</v>
      </c>
    </row>
    <row r="39" spans="1:12" s="110" customFormat="1" ht="15" customHeight="1" x14ac:dyDescent="0.2">
      <c r="A39" s="120"/>
      <c r="B39" s="119"/>
      <c r="C39" s="258" t="s">
        <v>106</v>
      </c>
      <c r="E39" s="113">
        <v>45.156842468114441</v>
      </c>
      <c r="F39" s="115">
        <v>1310</v>
      </c>
      <c r="G39" s="114">
        <v>1327</v>
      </c>
      <c r="H39" s="114">
        <v>1329</v>
      </c>
      <c r="I39" s="114">
        <v>1322</v>
      </c>
      <c r="J39" s="140">
        <v>1320</v>
      </c>
      <c r="K39" s="114">
        <v>-10</v>
      </c>
      <c r="L39" s="116">
        <v>-0.75757575757575757</v>
      </c>
    </row>
    <row r="40" spans="1:12" s="110" customFormat="1" ht="15" customHeight="1" x14ac:dyDescent="0.2">
      <c r="A40" s="120"/>
      <c r="B40" s="119"/>
      <c r="C40" s="258" t="s">
        <v>107</v>
      </c>
      <c r="E40" s="113">
        <v>54.843157531885559</v>
      </c>
      <c r="F40" s="115">
        <v>1591</v>
      </c>
      <c r="G40" s="114">
        <v>1690</v>
      </c>
      <c r="H40" s="114">
        <v>1668</v>
      </c>
      <c r="I40" s="114">
        <v>1694</v>
      </c>
      <c r="J40" s="140">
        <v>1671</v>
      </c>
      <c r="K40" s="114">
        <v>-80</v>
      </c>
      <c r="L40" s="116">
        <v>-4.7875523638539796</v>
      </c>
    </row>
    <row r="41" spans="1:12" s="110" customFormat="1" ht="15" customHeight="1" x14ac:dyDescent="0.2">
      <c r="A41" s="120"/>
      <c r="B41" s="320" t="s">
        <v>517</v>
      </c>
      <c r="C41" s="258"/>
      <c r="E41" s="113">
        <v>25.169811320754718</v>
      </c>
      <c r="F41" s="115">
        <v>2001</v>
      </c>
      <c r="G41" s="114">
        <v>2151</v>
      </c>
      <c r="H41" s="114">
        <v>2002</v>
      </c>
      <c r="I41" s="114">
        <v>2074</v>
      </c>
      <c r="J41" s="140">
        <v>1955</v>
      </c>
      <c r="K41" s="114">
        <v>46</v>
      </c>
      <c r="L41" s="116">
        <v>2.3529411764705883</v>
      </c>
    </row>
    <row r="42" spans="1:12" s="110" customFormat="1" ht="15" customHeight="1" x14ac:dyDescent="0.2">
      <c r="A42" s="120"/>
      <c r="B42" s="119"/>
      <c r="C42" s="268" t="s">
        <v>106</v>
      </c>
      <c r="D42" s="182"/>
      <c r="E42" s="113">
        <v>44.127936031984007</v>
      </c>
      <c r="F42" s="115">
        <v>883</v>
      </c>
      <c r="G42" s="114">
        <v>987</v>
      </c>
      <c r="H42" s="114">
        <v>929</v>
      </c>
      <c r="I42" s="114">
        <v>989</v>
      </c>
      <c r="J42" s="140">
        <v>921</v>
      </c>
      <c r="K42" s="114">
        <v>-38</v>
      </c>
      <c r="L42" s="116">
        <v>-4.1259500542888166</v>
      </c>
    </row>
    <row r="43" spans="1:12" s="110" customFormat="1" ht="15" customHeight="1" x14ac:dyDescent="0.2">
      <c r="A43" s="120"/>
      <c r="B43" s="119"/>
      <c r="C43" s="268" t="s">
        <v>107</v>
      </c>
      <c r="D43" s="182"/>
      <c r="E43" s="113">
        <v>55.872063968015993</v>
      </c>
      <c r="F43" s="115">
        <v>1118</v>
      </c>
      <c r="G43" s="114">
        <v>1164</v>
      </c>
      <c r="H43" s="114">
        <v>1073</v>
      </c>
      <c r="I43" s="114">
        <v>1085</v>
      </c>
      <c r="J43" s="140">
        <v>1034</v>
      </c>
      <c r="K43" s="114">
        <v>84</v>
      </c>
      <c r="L43" s="116">
        <v>8.123791102514506</v>
      </c>
    </row>
    <row r="44" spans="1:12" s="110" customFormat="1" ht="15" customHeight="1" x14ac:dyDescent="0.2">
      <c r="A44" s="120"/>
      <c r="B44" s="119" t="s">
        <v>205</v>
      </c>
      <c r="C44" s="268"/>
      <c r="D44" s="182"/>
      <c r="E44" s="113">
        <v>11.0062893081761</v>
      </c>
      <c r="F44" s="115">
        <v>875</v>
      </c>
      <c r="G44" s="114">
        <v>977</v>
      </c>
      <c r="H44" s="114">
        <v>937</v>
      </c>
      <c r="I44" s="114">
        <v>946</v>
      </c>
      <c r="J44" s="140">
        <v>966</v>
      </c>
      <c r="K44" s="114">
        <v>-91</v>
      </c>
      <c r="L44" s="116">
        <v>-9.420289855072463</v>
      </c>
    </row>
    <row r="45" spans="1:12" s="110" customFormat="1" ht="15" customHeight="1" x14ac:dyDescent="0.2">
      <c r="A45" s="120"/>
      <c r="B45" s="119"/>
      <c r="C45" s="268" t="s">
        <v>106</v>
      </c>
      <c r="D45" s="182"/>
      <c r="E45" s="113">
        <v>46.514285714285712</v>
      </c>
      <c r="F45" s="115">
        <v>407</v>
      </c>
      <c r="G45" s="114">
        <v>445</v>
      </c>
      <c r="H45" s="114">
        <v>423</v>
      </c>
      <c r="I45" s="114">
        <v>433</v>
      </c>
      <c r="J45" s="140">
        <v>439</v>
      </c>
      <c r="K45" s="114">
        <v>-32</v>
      </c>
      <c r="L45" s="116">
        <v>-7.2892938496583142</v>
      </c>
    </row>
    <row r="46" spans="1:12" s="110" customFormat="1" ht="15" customHeight="1" x14ac:dyDescent="0.2">
      <c r="A46" s="123"/>
      <c r="B46" s="124"/>
      <c r="C46" s="260" t="s">
        <v>107</v>
      </c>
      <c r="D46" s="261"/>
      <c r="E46" s="125">
        <v>53.485714285714288</v>
      </c>
      <c r="F46" s="143">
        <v>468</v>
      </c>
      <c r="G46" s="144">
        <v>532</v>
      </c>
      <c r="H46" s="144">
        <v>514</v>
      </c>
      <c r="I46" s="144">
        <v>513</v>
      </c>
      <c r="J46" s="145">
        <v>527</v>
      </c>
      <c r="K46" s="144">
        <v>-59</v>
      </c>
      <c r="L46" s="146">
        <v>-11.195445920303605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7950</v>
      </c>
      <c r="E11" s="114">
        <v>8596</v>
      </c>
      <c r="F11" s="114">
        <v>8122</v>
      </c>
      <c r="G11" s="114">
        <v>8395</v>
      </c>
      <c r="H11" s="140">
        <v>8079</v>
      </c>
      <c r="I11" s="115">
        <v>-129</v>
      </c>
      <c r="J11" s="116">
        <v>-1.5967322688451542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4.1886792452830193</v>
      </c>
      <c r="D14" s="115">
        <v>333</v>
      </c>
      <c r="E14" s="114">
        <v>329</v>
      </c>
      <c r="F14" s="114">
        <v>315</v>
      </c>
      <c r="G14" s="114">
        <v>324</v>
      </c>
      <c r="H14" s="140">
        <v>330</v>
      </c>
      <c r="I14" s="115">
        <v>3</v>
      </c>
      <c r="J14" s="116">
        <v>0.90909090909090906</v>
      </c>
      <c r="K14" s="110"/>
      <c r="L14" s="110"/>
      <c r="M14" s="110"/>
      <c r="N14" s="110"/>
      <c r="O14" s="110"/>
    </row>
    <row r="15" spans="1:15" s="110" customFormat="1" ht="24.95" customHeight="1" x14ac:dyDescent="0.2">
      <c r="A15" s="193" t="s">
        <v>216</v>
      </c>
      <c r="B15" s="199" t="s">
        <v>217</v>
      </c>
      <c r="C15" s="113">
        <v>0.96855345911949686</v>
      </c>
      <c r="D15" s="115">
        <v>77</v>
      </c>
      <c r="E15" s="114">
        <v>77</v>
      </c>
      <c r="F15" s="114">
        <v>71</v>
      </c>
      <c r="G15" s="114">
        <v>75</v>
      </c>
      <c r="H15" s="140">
        <v>78</v>
      </c>
      <c r="I15" s="115">
        <v>-1</v>
      </c>
      <c r="J15" s="116">
        <v>-1.2820512820512822</v>
      </c>
    </row>
    <row r="16" spans="1:15" s="287" customFormat="1" ht="24.95" customHeight="1" x14ac:dyDescent="0.2">
      <c r="A16" s="193" t="s">
        <v>218</v>
      </c>
      <c r="B16" s="199" t="s">
        <v>141</v>
      </c>
      <c r="C16" s="113">
        <v>2.7044025157232703</v>
      </c>
      <c r="D16" s="115">
        <v>215</v>
      </c>
      <c r="E16" s="114">
        <v>211</v>
      </c>
      <c r="F16" s="114">
        <v>203</v>
      </c>
      <c r="G16" s="114">
        <v>213</v>
      </c>
      <c r="H16" s="140">
        <v>207</v>
      </c>
      <c r="I16" s="115">
        <v>8</v>
      </c>
      <c r="J16" s="116">
        <v>3.8647342995169081</v>
      </c>
      <c r="K16" s="110"/>
      <c r="L16" s="110"/>
      <c r="M16" s="110"/>
      <c r="N16" s="110"/>
      <c r="O16" s="110"/>
    </row>
    <row r="17" spans="1:15" s="110" customFormat="1" ht="24.95" customHeight="1" x14ac:dyDescent="0.2">
      <c r="A17" s="193" t="s">
        <v>142</v>
      </c>
      <c r="B17" s="199" t="s">
        <v>220</v>
      </c>
      <c r="C17" s="113">
        <v>0.51572327044025157</v>
      </c>
      <c r="D17" s="115">
        <v>41</v>
      </c>
      <c r="E17" s="114">
        <v>41</v>
      </c>
      <c r="F17" s="114">
        <v>41</v>
      </c>
      <c r="G17" s="114">
        <v>36</v>
      </c>
      <c r="H17" s="140">
        <v>45</v>
      </c>
      <c r="I17" s="115">
        <v>-4</v>
      </c>
      <c r="J17" s="116">
        <v>-8.8888888888888893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14.679245283018869</v>
      </c>
      <c r="D19" s="115">
        <v>1167</v>
      </c>
      <c r="E19" s="114">
        <v>1257</v>
      </c>
      <c r="F19" s="114">
        <v>1179</v>
      </c>
      <c r="G19" s="114">
        <v>1204</v>
      </c>
      <c r="H19" s="140">
        <v>1186</v>
      </c>
      <c r="I19" s="115">
        <v>-19</v>
      </c>
      <c r="J19" s="116">
        <v>-1.6020236087689714</v>
      </c>
    </row>
    <row r="20" spans="1:15" s="287" customFormat="1" ht="24.95" customHeight="1" x14ac:dyDescent="0.2">
      <c r="A20" s="193" t="s">
        <v>148</v>
      </c>
      <c r="B20" s="199" t="s">
        <v>149</v>
      </c>
      <c r="C20" s="113">
        <v>4.2138364779874218</v>
      </c>
      <c r="D20" s="115">
        <v>335</v>
      </c>
      <c r="E20" s="114">
        <v>342</v>
      </c>
      <c r="F20" s="114">
        <v>338</v>
      </c>
      <c r="G20" s="114">
        <v>342</v>
      </c>
      <c r="H20" s="140">
        <v>361</v>
      </c>
      <c r="I20" s="115">
        <v>-26</v>
      </c>
      <c r="J20" s="116">
        <v>-7.2022160664819941</v>
      </c>
      <c r="K20" s="110"/>
      <c r="L20" s="110"/>
      <c r="M20" s="110"/>
      <c r="N20" s="110"/>
      <c r="O20" s="110"/>
    </row>
    <row r="21" spans="1:15" s="110" customFormat="1" ht="24.95" customHeight="1" x14ac:dyDescent="0.2">
      <c r="A21" s="201" t="s">
        <v>150</v>
      </c>
      <c r="B21" s="202" t="s">
        <v>151</v>
      </c>
      <c r="C21" s="113">
        <v>13.182389937106919</v>
      </c>
      <c r="D21" s="115">
        <v>1048</v>
      </c>
      <c r="E21" s="114">
        <v>1231</v>
      </c>
      <c r="F21" s="114">
        <v>1184</v>
      </c>
      <c r="G21" s="114">
        <v>1194</v>
      </c>
      <c r="H21" s="140">
        <v>1155</v>
      </c>
      <c r="I21" s="115">
        <v>-107</v>
      </c>
      <c r="J21" s="116">
        <v>-9.2640692640692635</v>
      </c>
    </row>
    <row r="22" spans="1:15" s="110" customFormat="1" ht="24.95" customHeight="1" x14ac:dyDescent="0.2">
      <c r="A22" s="201" t="s">
        <v>152</v>
      </c>
      <c r="B22" s="199" t="s">
        <v>153</v>
      </c>
      <c r="C22" s="113">
        <v>1.9622641509433962</v>
      </c>
      <c r="D22" s="115">
        <v>156</v>
      </c>
      <c r="E22" s="114">
        <v>173</v>
      </c>
      <c r="F22" s="114">
        <v>167</v>
      </c>
      <c r="G22" s="114">
        <v>164</v>
      </c>
      <c r="H22" s="140">
        <v>150</v>
      </c>
      <c r="I22" s="115">
        <v>6</v>
      </c>
      <c r="J22" s="116">
        <v>4</v>
      </c>
    </row>
    <row r="23" spans="1:15" s="110" customFormat="1" ht="24.95" customHeight="1" x14ac:dyDescent="0.2">
      <c r="A23" s="193" t="s">
        <v>154</v>
      </c>
      <c r="B23" s="199" t="s">
        <v>155</v>
      </c>
      <c r="C23" s="113">
        <v>0.90566037735849059</v>
      </c>
      <c r="D23" s="115">
        <v>72</v>
      </c>
      <c r="E23" s="114">
        <v>72</v>
      </c>
      <c r="F23" s="114">
        <v>73</v>
      </c>
      <c r="G23" s="114">
        <v>76</v>
      </c>
      <c r="H23" s="140">
        <v>72</v>
      </c>
      <c r="I23" s="115">
        <v>0</v>
      </c>
      <c r="J23" s="116">
        <v>0</v>
      </c>
    </row>
    <row r="24" spans="1:15" s="110" customFormat="1" ht="24.95" customHeight="1" x14ac:dyDescent="0.2">
      <c r="A24" s="193" t="s">
        <v>156</v>
      </c>
      <c r="B24" s="199" t="s">
        <v>221</v>
      </c>
      <c r="C24" s="113">
        <v>11.987421383647799</v>
      </c>
      <c r="D24" s="115">
        <v>953</v>
      </c>
      <c r="E24" s="114">
        <v>959</v>
      </c>
      <c r="F24" s="114">
        <v>895</v>
      </c>
      <c r="G24" s="114">
        <v>925</v>
      </c>
      <c r="H24" s="140">
        <v>910</v>
      </c>
      <c r="I24" s="115">
        <v>43</v>
      </c>
      <c r="J24" s="116">
        <v>4.7252747252747254</v>
      </c>
    </row>
    <row r="25" spans="1:15" s="110" customFormat="1" ht="24.95" customHeight="1" x14ac:dyDescent="0.2">
      <c r="A25" s="193" t="s">
        <v>222</v>
      </c>
      <c r="B25" s="204" t="s">
        <v>159</v>
      </c>
      <c r="C25" s="113">
        <v>7.4213836477987423</v>
      </c>
      <c r="D25" s="115">
        <v>590</v>
      </c>
      <c r="E25" s="114">
        <v>719</v>
      </c>
      <c r="F25" s="114">
        <v>763</v>
      </c>
      <c r="G25" s="114">
        <v>790</v>
      </c>
      <c r="H25" s="140">
        <v>741</v>
      </c>
      <c r="I25" s="115">
        <v>-151</v>
      </c>
      <c r="J25" s="116">
        <v>-20.3778677462888</v>
      </c>
    </row>
    <row r="26" spans="1:15" s="110" customFormat="1" ht="24.95" customHeight="1" x14ac:dyDescent="0.2">
      <c r="A26" s="201">
        <v>782.78300000000002</v>
      </c>
      <c r="B26" s="203" t="s">
        <v>160</v>
      </c>
      <c r="C26" s="113">
        <v>0.71698113207547165</v>
      </c>
      <c r="D26" s="115">
        <v>57</v>
      </c>
      <c r="E26" s="114">
        <v>64</v>
      </c>
      <c r="F26" s="114">
        <v>60</v>
      </c>
      <c r="G26" s="114">
        <v>60</v>
      </c>
      <c r="H26" s="140">
        <v>64</v>
      </c>
      <c r="I26" s="115">
        <v>-7</v>
      </c>
      <c r="J26" s="116">
        <v>-10.9375</v>
      </c>
    </row>
    <row r="27" spans="1:15" s="110" customFormat="1" ht="24.95" customHeight="1" x14ac:dyDescent="0.2">
      <c r="A27" s="193" t="s">
        <v>161</v>
      </c>
      <c r="B27" s="199" t="s">
        <v>162</v>
      </c>
      <c r="C27" s="113">
        <v>0.18867924528301888</v>
      </c>
      <c r="D27" s="115">
        <v>15</v>
      </c>
      <c r="E27" s="114">
        <v>16</v>
      </c>
      <c r="F27" s="114">
        <v>18</v>
      </c>
      <c r="G27" s="114">
        <v>12</v>
      </c>
      <c r="H27" s="140">
        <v>20</v>
      </c>
      <c r="I27" s="115">
        <v>-5</v>
      </c>
      <c r="J27" s="116">
        <v>-25</v>
      </c>
    </row>
    <row r="28" spans="1:15" s="110" customFormat="1" ht="24.95" customHeight="1" x14ac:dyDescent="0.2">
      <c r="A28" s="193" t="s">
        <v>163</v>
      </c>
      <c r="B28" s="199" t="s">
        <v>164</v>
      </c>
      <c r="C28" s="113">
        <v>13.924528301886792</v>
      </c>
      <c r="D28" s="115">
        <v>1107</v>
      </c>
      <c r="E28" s="114">
        <v>1226</v>
      </c>
      <c r="F28" s="114">
        <v>1002</v>
      </c>
      <c r="G28" s="114">
        <v>1202</v>
      </c>
      <c r="H28" s="140">
        <v>974</v>
      </c>
      <c r="I28" s="115">
        <v>133</v>
      </c>
      <c r="J28" s="116">
        <v>13.655030800821356</v>
      </c>
    </row>
    <row r="29" spans="1:15" s="110" customFormat="1" ht="24.95" customHeight="1" x14ac:dyDescent="0.2">
      <c r="A29" s="193">
        <v>86</v>
      </c>
      <c r="B29" s="199" t="s">
        <v>165</v>
      </c>
      <c r="C29" s="113">
        <v>6.6289308176100628</v>
      </c>
      <c r="D29" s="115">
        <v>527</v>
      </c>
      <c r="E29" s="114">
        <v>527</v>
      </c>
      <c r="F29" s="114">
        <v>506</v>
      </c>
      <c r="G29" s="114">
        <v>511</v>
      </c>
      <c r="H29" s="140">
        <v>499</v>
      </c>
      <c r="I29" s="115">
        <v>28</v>
      </c>
      <c r="J29" s="116">
        <v>5.6112224448897798</v>
      </c>
    </row>
    <row r="30" spans="1:15" s="110" customFormat="1" ht="24.95" customHeight="1" x14ac:dyDescent="0.2">
      <c r="A30" s="193">
        <v>87.88</v>
      </c>
      <c r="B30" s="204" t="s">
        <v>166</v>
      </c>
      <c r="C30" s="113">
        <v>5.1949685534591197</v>
      </c>
      <c r="D30" s="115">
        <v>413</v>
      </c>
      <c r="E30" s="114">
        <v>411</v>
      </c>
      <c r="F30" s="114">
        <v>404</v>
      </c>
      <c r="G30" s="114">
        <v>407</v>
      </c>
      <c r="H30" s="140">
        <v>395</v>
      </c>
      <c r="I30" s="115">
        <v>18</v>
      </c>
      <c r="J30" s="116">
        <v>4.556962025316456</v>
      </c>
    </row>
    <row r="31" spans="1:15" s="110" customFormat="1" ht="24.95" customHeight="1" x14ac:dyDescent="0.2">
      <c r="A31" s="193" t="s">
        <v>167</v>
      </c>
      <c r="B31" s="199" t="s">
        <v>168</v>
      </c>
      <c r="C31" s="113">
        <v>12.566037735849056</v>
      </c>
      <c r="D31" s="115">
        <v>999</v>
      </c>
      <c r="E31" s="114">
        <v>1080</v>
      </c>
      <c r="F31" s="114">
        <v>1037</v>
      </c>
      <c r="G31" s="114">
        <v>1001</v>
      </c>
      <c r="H31" s="140">
        <v>1038</v>
      </c>
      <c r="I31" s="115">
        <v>-39</v>
      </c>
      <c r="J31" s="116">
        <v>-3.7572254335260116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93.572327044025158</v>
      </c>
      <c r="D36" s="143">
        <v>7439</v>
      </c>
      <c r="E36" s="144">
        <v>8077</v>
      </c>
      <c r="F36" s="144">
        <v>7626</v>
      </c>
      <c r="G36" s="144">
        <v>7888</v>
      </c>
      <c r="H36" s="145">
        <v>7565</v>
      </c>
      <c r="I36" s="143">
        <v>-126</v>
      </c>
      <c r="J36" s="146">
        <v>-1.6655651024454725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7950</v>
      </c>
      <c r="F11" s="264">
        <v>8596</v>
      </c>
      <c r="G11" s="264">
        <v>8122</v>
      </c>
      <c r="H11" s="264">
        <v>8395</v>
      </c>
      <c r="I11" s="265">
        <v>8079</v>
      </c>
      <c r="J11" s="263">
        <v>-129</v>
      </c>
      <c r="K11" s="266">
        <v>-1.5967322688451542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32.867924528301884</v>
      </c>
      <c r="E13" s="115">
        <v>2613</v>
      </c>
      <c r="F13" s="114">
        <v>2826</v>
      </c>
      <c r="G13" s="114">
        <v>2692</v>
      </c>
      <c r="H13" s="114">
        <v>2699</v>
      </c>
      <c r="I13" s="140">
        <v>2719</v>
      </c>
      <c r="J13" s="115">
        <v>-106</v>
      </c>
      <c r="K13" s="116">
        <v>-3.8984920926811326</v>
      </c>
    </row>
    <row r="14" spans="1:15" ht="15.95" customHeight="1" x14ac:dyDescent="0.2">
      <c r="A14" s="306" t="s">
        <v>230</v>
      </c>
      <c r="B14" s="307"/>
      <c r="C14" s="308"/>
      <c r="D14" s="113">
        <v>38.226415094339622</v>
      </c>
      <c r="E14" s="115">
        <v>3039</v>
      </c>
      <c r="F14" s="114">
        <v>3260</v>
      </c>
      <c r="G14" s="114">
        <v>3183</v>
      </c>
      <c r="H14" s="114">
        <v>3215</v>
      </c>
      <c r="I14" s="140">
        <v>3158</v>
      </c>
      <c r="J14" s="115">
        <v>-119</v>
      </c>
      <c r="K14" s="116">
        <v>-3.7682077264091198</v>
      </c>
    </row>
    <row r="15" spans="1:15" ht="15.95" customHeight="1" x14ac:dyDescent="0.2">
      <c r="A15" s="306" t="s">
        <v>231</v>
      </c>
      <c r="B15" s="307"/>
      <c r="C15" s="308"/>
      <c r="D15" s="113">
        <v>8.5283018867924536</v>
      </c>
      <c r="E15" s="115">
        <v>678</v>
      </c>
      <c r="F15" s="114">
        <v>758</v>
      </c>
      <c r="G15" s="114">
        <v>750</v>
      </c>
      <c r="H15" s="114">
        <v>773</v>
      </c>
      <c r="I15" s="140">
        <v>730</v>
      </c>
      <c r="J15" s="115">
        <v>-52</v>
      </c>
      <c r="K15" s="116">
        <v>-7.1232876712328768</v>
      </c>
    </row>
    <row r="16" spans="1:15" ht="15.95" customHeight="1" x14ac:dyDescent="0.2">
      <c r="A16" s="306" t="s">
        <v>232</v>
      </c>
      <c r="B16" s="307"/>
      <c r="C16" s="308"/>
      <c r="D16" s="113">
        <v>17.635220125786162</v>
      </c>
      <c r="E16" s="115">
        <v>1402</v>
      </c>
      <c r="F16" s="114">
        <v>1514</v>
      </c>
      <c r="G16" s="114">
        <v>1269</v>
      </c>
      <c r="H16" s="114">
        <v>1466</v>
      </c>
      <c r="I16" s="140">
        <v>1234</v>
      </c>
      <c r="J16" s="115">
        <v>168</v>
      </c>
      <c r="K16" s="116">
        <v>13.614262560777957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0.31446540880503143</v>
      </c>
      <c r="E18" s="115">
        <v>25</v>
      </c>
      <c r="F18" s="114">
        <v>28</v>
      </c>
      <c r="G18" s="114">
        <v>36</v>
      </c>
      <c r="H18" s="114">
        <v>42</v>
      </c>
      <c r="I18" s="140">
        <v>43</v>
      </c>
      <c r="J18" s="115">
        <v>-18</v>
      </c>
      <c r="K18" s="116">
        <v>-41.860465116279073</v>
      </c>
    </row>
    <row r="19" spans="1:11" ht="14.1" customHeight="1" x14ac:dyDescent="0.2">
      <c r="A19" s="306" t="s">
        <v>235</v>
      </c>
      <c r="B19" s="307" t="s">
        <v>236</v>
      </c>
      <c r="C19" s="308"/>
      <c r="D19" s="113">
        <v>0.11320754716981132</v>
      </c>
      <c r="E19" s="115">
        <v>9</v>
      </c>
      <c r="F19" s="114">
        <v>12</v>
      </c>
      <c r="G19" s="114">
        <v>23</v>
      </c>
      <c r="H19" s="114">
        <v>27</v>
      </c>
      <c r="I19" s="140">
        <v>29</v>
      </c>
      <c r="J19" s="115">
        <v>-20</v>
      </c>
      <c r="K19" s="116">
        <v>-68.965517241379317</v>
      </c>
    </row>
    <row r="20" spans="1:11" ht="14.1" customHeight="1" x14ac:dyDescent="0.2">
      <c r="A20" s="306">
        <v>12</v>
      </c>
      <c r="B20" s="307" t="s">
        <v>237</v>
      </c>
      <c r="C20" s="308"/>
      <c r="D20" s="113">
        <v>0.32704402515723269</v>
      </c>
      <c r="E20" s="115">
        <v>26</v>
      </c>
      <c r="F20" s="114">
        <v>30</v>
      </c>
      <c r="G20" s="114">
        <v>31</v>
      </c>
      <c r="H20" s="114">
        <v>30</v>
      </c>
      <c r="I20" s="140">
        <v>21</v>
      </c>
      <c r="J20" s="115">
        <v>5</v>
      </c>
      <c r="K20" s="116">
        <v>23.80952380952381</v>
      </c>
    </row>
    <row r="21" spans="1:11" ht="14.1" customHeight="1" x14ac:dyDescent="0.2">
      <c r="A21" s="306">
        <v>21</v>
      </c>
      <c r="B21" s="307" t="s">
        <v>238</v>
      </c>
      <c r="C21" s="308"/>
      <c r="D21" s="113">
        <v>0.22641509433962265</v>
      </c>
      <c r="E21" s="115">
        <v>18</v>
      </c>
      <c r="F21" s="114">
        <v>18</v>
      </c>
      <c r="G21" s="114">
        <v>16</v>
      </c>
      <c r="H21" s="114">
        <v>14</v>
      </c>
      <c r="I21" s="140">
        <v>17</v>
      </c>
      <c r="J21" s="115">
        <v>1</v>
      </c>
      <c r="K21" s="116">
        <v>5.882352941176471</v>
      </c>
    </row>
    <row r="22" spans="1:11" ht="14.1" customHeight="1" x14ac:dyDescent="0.2">
      <c r="A22" s="306">
        <v>22</v>
      </c>
      <c r="B22" s="307" t="s">
        <v>239</v>
      </c>
      <c r="C22" s="308"/>
      <c r="D22" s="113">
        <v>0.21383647798742139</v>
      </c>
      <c r="E22" s="115">
        <v>17</v>
      </c>
      <c r="F22" s="114">
        <v>21</v>
      </c>
      <c r="G22" s="114">
        <v>24</v>
      </c>
      <c r="H22" s="114">
        <v>27</v>
      </c>
      <c r="I22" s="140">
        <v>31</v>
      </c>
      <c r="J22" s="115">
        <v>-14</v>
      </c>
      <c r="K22" s="116">
        <v>-45.161290322580648</v>
      </c>
    </row>
    <row r="23" spans="1:11" ht="14.1" customHeight="1" x14ac:dyDescent="0.2">
      <c r="A23" s="306">
        <v>23</v>
      </c>
      <c r="B23" s="307" t="s">
        <v>240</v>
      </c>
      <c r="C23" s="308"/>
      <c r="D23" s="113">
        <v>0.32704402515723269</v>
      </c>
      <c r="E23" s="115">
        <v>26</v>
      </c>
      <c r="F23" s="114">
        <v>31</v>
      </c>
      <c r="G23" s="114">
        <v>28</v>
      </c>
      <c r="H23" s="114">
        <v>26</v>
      </c>
      <c r="I23" s="140">
        <v>28</v>
      </c>
      <c r="J23" s="115">
        <v>-2</v>
      </c>
      <c r="K23" s="116">
        <v>-7.1428571428571432</v>
      </c>
    </row>
    <row r="24" spans="1:11" ht="14.1" customHeight="1" x14ac:dyDescent="0.2">
      <c r="A24" s="306">
        <v>24</v>
      </c>
      <c r="B24" s="307" t="s">
        <v>241</v>
      </c>
      <c r="C24" s="308"/>
      <c r="D24" s="113">
        <v>0.72955974842767291</v>
      </c>
      <c r="E24" s="115">
        <v>58</v>
      </c>
      <c r="F24" s="114">
        <v>57</v>
      </c>
      <c r="G24" s="114">
        <v>50</v>
      </c>
      <c r="H24" s="114">
        <v>44</v>
      </c>
      <c r="I24" s="140">
        <v>41</v>
      </c>
      <c r="J24" s="115">
        <v>17</v>
      </c>
      <c r="K24" s="116">
        <v>41.463414634146339</v>
      </c>
    </row>
    <row r="25" spans="1:11" ht="14.1" customHeight="1" x14ac:dyDescent="0.2">
      <c r="A25" s="306">
        <v>25</v>
      </c>
      <c r="B25" s="307" t="s">
        <v>242</v>
      </c>
      <c r="C25" s="308"/>
      <c r="D25" s="113">
        <v>0.71698113207547165</v>
      </c>
      <c r="E25" s="115">
        <v>57</v>
      </c>
      <c r="F25" s="114">
        <v>56</v>
      </c>
      <c r="G25" s="114">
        <v>48</v>
      </c>
      <c r="H25" s="114">
        <v>47</v>
      </c>
      <c r="I25" s="140">
        <v>48</v>
      </c>
      <c r="J25" s="115">
        <v>9</v>
      </c>
      <c r="K25" s="116">
        <v>18.75</v>
      </c>
    </row>
    <row r="26" spans="1:11" ht="14.1" customHeight="1" x14ac:dyDescent="0.2">
      <c r="A26" s="306">
        <v>26</v>
      </c>
      <c r="B26" s="307" t="s">
        <v>243</v>
      </c>
      <c r="C26" s="308"/>
      <c r="D26" s="113">
        <v>0.75471698113207553</v>
      </c>
      <c r="E26" s="115">
        <v>60</v>
      </c>
      <c r="F26" s="114">
        <v>64</v>
      </c>
      <c r="G26" s="114">
        <v>66</v>
      </c>
      <c r="H26" s="114">
        <v>70</v>
      </c>
      <c r="I26" s="140">
        <v>71</v>
      </c>
      <c r="J26" s="115">
        <v>-11</v>
      </c>
      <c r="K26" s="116">
        <v>-15.492957746478874</v>
      </c>
    </row>
    <row r="27" spans="1:11" ht="14.1" customHeight="1" x14ac:dyDescent="0.2">
      <c r="A27" s="306">
        <v>27</v>
      </c>
      <c r="B27" s="307" t="s">
        <v>244</v>
      </c>
      <c r="C27" s="308"/>
      <c r="D27" s="113">
        <v>0.66666666666666663</v>
      </c>
      <c r="E27" s="115">
        <v>53</v>
      </c>
      <c r="F27" s="114">
        <v>51</v>
      </c>
      <c r="G27" s="114">
        <v>53</v>
      </c>
      <c r="H27" s="114">
        <v>52</v>
      </c>
      <c r="I27" s="140">
        <v>46</v>
      </c>
      <c r="J27" s="115">
        <v>7</v>
      </c>
      <c r="K27" s="116">
        <v>15.217391304347826</v>
      </c>
    </row>
    <row r="28" spans="1:11" ht="14.1" customHeight="1" x14ac:dyDescent="0.2">
      <c r="A28" s="306">
        <v>28</v>
      </c>
      <c r="B28" s="307" t="s">
        <v>245</v>
      </c>
      <c r="C28" s="308"/>
      <c r="D28" s="113">
        <v>0.12578616352201258</v>
      </c>
      <c r="E28" s="115">
        <v>10</v>
      </c>
      <c r="F28" s="114">
        <v>10</v>
      </c>
      <c r="G28" s="114">
        <v>9</v>
      </c>
      <c r="H28" s="114">
        <v>10</v>
      </c>
      <c r="I28" s="140">
        <v>10</v>
      </c>
      <c r="J28" s="115">
        <v>0</v>
      </c>
      <c r="K28" s="116">
        <v>0</v>
      </c>
    </row>
    <row r="29" spans="1:11" ht="14.1" customHeight="1" x14ac:dyDescent="0.2">
      <c r="A29" s="306">
        <v>29</v>
      </c>
      <c r="B29" s="307" t="s">
        <v>246</v>
      </c>
      <c r="C29" s="308"/>
      <c r="D29" s="113">
        <v>2.8427672955974841</v>
      </c>
      <c r="E29" s="115">
        <v>226</v>
      </c>
      <c r="F29" s="114">
        <v>290</v>
      </c>
      <c r="G29" s="114">
        <v>267</v>
      </c>
      <c r="H29" s="114">
        <v>264</v>
      </c>
      <c r="I29" s="140">
        <v>252</v>
      </c>
      <c r="J29" s="115">
        <v>-26</v>
      </c>
      <c r="K29" s="116">
        <v>-10.317460317460318</v>
      </c>
    </row>
    <row r="30" spans="1:11" ht="14.1" customHeight="1" x14ac:dyDescent="0.2">
      <c r="A30" s="306" t="s">
        <v>247</v>
      </c>
      <c r="B30" s="307" t="s">
        <v>248</v>
      </c>
      <c r="C30" s="308"/>
      <c r="D30" s="113">
        <v>0.26415094339622641</v>
      </c>
      <c r="E30" s="115">
        <v>21</v>
      </c>
      <c r="F30" s="114">
        <v>29</v>
      </c>
      <c r="G30" s="114">
        <v>20</v>
      </c>
      <c r="H30" s="114">
        <v>23</v>
      </c>
      <c r="I30" s="140">
        <v>17</v>
      </c>
      <c r="J30" s="115">
        <v>4</v>
      </c>
      <c r="K30" s="116">
        <v>23.529411764705884</v>
      </c>
    </row>
    <row r="31" spans="1:11" ht="14.1" customHeight="1" x14ac:dyDescent="0.2">
      <c r="A31" s="306" t="s">
        <v>249</v>
      </c>
      <c r="B31" s="307" t="s">
        <v>250</v>
      </c>
      <c r="C31" s="308"/>
      <c r="D31" s="113">
        <v>2.5786163522012577</v>
      </c>
      <c r="E31" s="115">
        <v>205</v>
      </c>
      <c r="F31" s="114">
        <v>261</v>
      </c>
      <c r="G31" s="114">
        <v>247</v>
      </c>
      <c r="H31" s="114">
        <v>241</v>
      </c>
      <c r="I31" s="140">
        <v>235</v>
      </c>
      <c r="J31" s="115">
        <v>-30</v>
      </c>
      <c r="K31" s="116">
        <v>-12.76595744680851</v>
      </c>
    </row>
    <row r="32" spans="1:11" ht="14.1" customHeight="1" x14ac:dyDescent="0.2">
      <c r="A32" s="306">
        <v>31</v>
      </c>
      <c r="B32" s="307" t="s">
        <v>251</v>
      </c>
      <c r="C32" s="308"/>
      <c r="D32" s="113">
        <v>0.22641509433962265</v>
      </c>
      <c r="E32" s="115">
        <v>18</v>
      </c>
      <c r="F32" s="114">
        <v>18</v>
      </c>
      <c r="G32" s="114">
        <v>18</v>
      </c>
      <c r="H32" s="114">
        <v>17</v>
      </c>
      <c r="I32" s="140">
        <v>18</v>
      </c>
      <c r="J32" s="115">
        <v>0</v>
      </c>
      <c r="K32" s="116">
        <v>0</v>
      </c>
    </row>
    <row r="33" spans="1:11" ht="14.1" customHeight="1" x14ac:dyDescent="0.2">
      <c r="A33" s="306">
        <v>32</v>
      </c>
      <c r="B33" s="307" t="s">
        <v>252</v>
      </c>
      <c r="C33" s="308"/>
      <c r="D33" s="113">
        <v>0.26415094339622641</v>
      </c>
      <c r="E33" s="115">
        <v>21</v>
      </c>
      <c r="F33" s="114">
        <v>27</v>
      </c>
      <c r="G33" s="114">
        <v>24</v>
      </c>
      <c r="H33" s="114">
        <v>20</v>
      </c>
      <c r="I33" s="140">
        <v>23</v>
      </c>
      <c r="J33" s="115">
        <v>-2</v>
      </c>
      <c r="K33" s="116">
        <v>-8.695652173913043</v>
      </c>
    </row>
    <row r="34" spans="1:11" ht="14.1" customHeight="1" x14ac:dyDescent="0.2">
      <c r="A34" s="306">
        <v>33</v>
      </c>
      <c r="B34" s="307" t="s">
        <v>253</v>
      </c>
      <c r="C34" s="308"/>
      <c r="D34" s="113">
        <v>0.10062893081761007</v>
      </c>
      <c r="E34" s="115">
        <v>8</v>
      </c>
      <c r="F34" s="114">
        <v>8</v>
      </c>
      <c r="G34" s="114">
        <v>13</v>
      </c>
      <c r="H34" s="114">
        <v>13</v>
      </c>
      <c r="I34" s="140">
        <v>11</v>
      </c>
      <c r="J34" s="115">
        <v>-3</v>
      </c>
      <c r="K34" s="116">
        <v>-27.272727272727273</v>
      </c>
    </row>
    <row r="35" spans="1:11" ht="14.1" customHeight="1" x14ac:dyDescent="0.2">
      <c r="A35" s="306">
        <v>34</v>
      </c>
      <c r="B35" s="307" t="s">
        <v>254</v>
      </c>
      <c r="C35" s="308"/>
      <c r="D35" s="113">
        <v>2.1257861635220126</v>
      </c>
      <c r="E35" s="115">
        <v>169</v>
      </c>
      <c r="F35" s="114">
        <v>167</v>
      </c>
      <c r="G35" s="114">
        <v>161</v>
      </c>
      <c r="H35" s="114">
        <v>156</v>
      </c>
      <c r="I35" s="140">
        <v>166</v>
      </c>
      <c r="J35" s="115">
        <v>3</v>
      </c>
      <c r="K35" s="116">
        <v>1.8072289156626506</v>
      </c>
    </row>
    <row r="36" spans="1:11" ht="14.1" customHeight="1" x14ac:dyDescent="0.2">
      <c r="A36" s="306">
        <v>41</v>
      </c>
      <c r="B36" s="307" t="s">
        <v>255</v>
      </c>
      <c r="C36" s="308"/>
      <c r="D36" s="113">
        <v>2.3522012578616351</v>
      </c>
      <c r="E36" s="115">
        <v>187</v>
      </c>
      <c r="F36" s="114">
        <v>197</v>
      </c>
      <c r="G36" s="114">
        <v>174</v>
      </c>
      <c r="H36" s="114">
        <v>187</v>
      </c>
      <c r="I36" s="140">
        <v>198</v>
      </c>
      <c r="J36" s="115">
        <v>-11</v>
      </c>
      <c r="K36" s="116">
        <v>-5.5555555555555554</v>
      </c>
    </row>
    <row r="37" spans="1:11" ht="14.1" customHeight="1" x14ac:dyDescent="0.2">
      <c r="A37" s="306">
        <v>42</v>
      </c>
      <c r="B37" s="307" t="s">
        <v>256</v>
      </c>
      <c r="C37" s="308"/>
      <c r="D37" s="113">
        <v>0.16352201257861634</v>
      </c>
      <c r="E37" s="115">
        <v>13</v>
      </c>
      <c r="F37" s="114">
        <v>13</v>
      </c>
      <c r="G37" s="114">
        <v>11</v>
      </c>
      <c r="H37" s="114">
        <v>10</v>
      </c>
      <c r="I37" s="140">
        <v>10</v>
      </c>
      <c r="J37" s="115">
        <v>3</v>
      </c>
      <c r="K37" s="116">
        <v>30</v>
      </c>
    </row>
    <row r="38" spans="1:11" ht="14.1" customHeight="1" x14ac:dyDescent="0.2">
      <c r="A38" s="306">
        <v>43</v>
      </c>
      <c r="B38" s="307" t="s">
        <v>257</v>
      </c>
      <c r="C38" s="308"/>
      <c r="D38" s="113">
        <v>0.91823899371069184</v>
      </c>
      <c r="E38" s="115">
        <v>73</v>
      </c>
      <c r="F38" s="114">
        <v>76</v>
      </c>
      <c r="G38" s="114">
        <v>68</v>
      </c>
      <c r="H38" s="114">
        <v>71</v>
      </c>
      <c r="I38" s="140">
        <v>67</v>
      </c>
      <c r="J38" s="115">
        <v>6</v>
      </c>
      <c r="K38" s="116">
        <v>8.9552238805970141</v>
      </c>
    </row>
    <row r="39" spans="1:11" ht="14.1" customHeight="1" x14ac:dyDescent="0.2">
      <c r="A39" s="306">
        <v>51</v>
      </c>
      <c r="B39" s="307" t="s">
        <v>258</v>
      </c>
      <c r="C39" s="308"/>
      <c r="D39" s="113">
        <v>5.0314465408805029</v>
      </c>
      <c r="E39" s="115">
        <v>400</v>
      </c>
      <c r="F39" s="114">
        <v>395</v>
      </c>
      <c r="G39" s="114">
        <v>394</v>
      </c>
      <c r="H39" s="114">
        <v>399</v>
      </c>
      <c r="I39" s="140">
        <v>421</v>
      </c>
      <c r="J39" s="115">
        <v>-21</v>
      </c>
      <c r="K39" s="116">
        <v>-4.9881235154394297</v>
      </c>
    </row>
    <row r="40" spans="1:11" ht="14.1" customHeight="1" x14ac:dyDescent="0.2">
      <c r="A40" s="306" t="s">
        <v>259</v>
      </c>
      <c r="B40" s="307" t="s">
        <v>260</v>
      </c>
      <c r="C40" s="308"/>
      <c r="D40" s="113">
        <v>4.8427672955974845</v>
      </c>
      <c r="E40" s="115">
        <v>385</v>
      </c>
      <c r="F40" s="114">
        <v>380</v>
      </c>
      <c r="G40" s="114">
        <v>378</v>
      </c>
      <c r="H40" s="114">
        <v>383</v>
      </c>
      <c r="I40" s="140">
        <v>405</v>
      </c>
      <c r="J40" s="115">
        <v>-20</v>
      </c>
      <c r="K40" s="116">
        <v>-4.9382716049382713</v>
      </c>
    </row>
    <row r="41" spans="1:11" ht="14.1" customHeight="1" x14ac:dyDescent="0.2">
      <c r="A41" s="306"/>
      <c r="B41" s="307" t="s">
        <v>261</v>
      </c>
      <c r="C41" s="308"/>
      <c r="D41" s="113">
        <v>1.2955974842767295</v>
      </c>
      <c r="E41" s="115">
        <v>103</v>
      </c>
      <c r="F41" s="114">
        <v>98</v>
      </c>
      <c r="G41" s="114">
        <v>103</v>
      </c>
      <c r="H41" s="114">
        <v>102</v>
      </c>
      <c r="I41" s="140">
        <v>112</v>
      </c>
      <c r="J41" s="115">
        <v>-9</v>
      </c>
      <c r="K41" s="116">
        <v>-8.0357142857142865</v>
      </c>
    </row>
    <row r="42" spans="1:11" ht="14.1" customHeight="1" x14ac:dyDescent="0.2">
      <c r="A42" s="306">
        <v>52</v>
      </c>
      <c r="B42" s="307" t="s">
        <v>262</v>
      </c>
      <c r="C42" s="308"/>
      <c r="D42" s="113">
        <v>2.6037735849056602</v>
      </c>
      <c r="E42" s="115">
        <v>207</v>
      </c>
      <c r="F42" s="114">
        <v>222</v>
      </c>
      <c r="G42" s="114">
        <v>216</v>
      </c>
      <c r="H42" s="114">
        <v>218</v>
      </c>
      <c r="I42" s="140">
        <v>217</v>
      </c>
      <c r="J42" s="115">
        <v>-10</v>
      </c>
      <c r="K42" s="116">
        <v>-4.6082949308755756</v>
      </c>
    </row>
    <row r="43" spans="1:11" ht="14.1" customHeight="1" x14ac:dyDescent="0.2">
      <c r="A43" s="306" t="s">
        <v>263</v>
      </c>
      <c r="B43" s="307" t="s">
        <v>264</v>
      </c>
      <c r="C43" s="308"/>
      <c r="D43" s="113">
        <v>2.6037735849056602</v>
      </c>
      <c r="E43" s="115">
        <v>207</v>
      </c>
      <c r="F43" s="114">
        <v>221</v>
      </c>
      <c r="G43" s="114">
        <v>215</v>
      </c>
      <c r="H43" s="114">
        <v>217</v>
      </c>
      <c r="I43" s="140">
        <v>217</v>
      </c>
      <c r="J43" s="115">
        <v>-10</v>
      </c>
      <c r="K43" s="116">
        <v>-4.6082949308755756</v>
      </c>
    </row>
    <row r="44" spans="1:11" ht="14.1" customHeight="1" x14ac:dyDescent="0.2">
      <c r="A44" s="306">
        <v>53</v>
      </c>
      <c r="B44" s="307" t="s">
        <v>265</v>
      </c>
      <c r="C44" s="308"/>
      <c r="D44" s="113">
        <v>1.1572327044025157</v>
      </c>
      <c r="E44" s="115">
        <v>92</v>
      </c>
      <c r="F44" s="114">
        <v>95</v>
      </c>
      <c r="G44" s="114">
        <v>149</v>
      </c>
      <c r="H44" s="114">
        <v>145</v>
      </c>
      <c r="I44" s="140">
        <v>150</v>
      </c>
      <c r="J44" s="115">
        <v>-58</v>
      </c>
      <c r="K44" s="116">
        <v>-38.666666666666664</v>
      </c>
    </row>
    <row r="45" spans="1:11" ht="14.1" customHeight="1" x14ac:dyDescent="0.2">
      <c r="A45" s="306" t="s">
        <v>266</v>
      </c>
      <c r="B45" s="307" t="s">
        <v>267</v>
      </c>
      <c r="C45" s="308"/>
      <c r="D45" s="113">
        <v>1.1194968553459119</v>
      </c>
      <c r="E45" s="115">
        <v>89</v>
      </c>
      <c r="F45" s="114">
        <v>92</v>
      </c>
      <c r="G45" s="114">
        <v>146</v>
      </c>
      <c r="H45" s="114">
        <v>143</v>
      </c>
      <c r="I45" s="140">
        <v>148</v>
      </c>
      <c r="J45" s="115">
        <v>-59</v>
      </c>
      <c r="K45" s="116">
        <v>-39.864864864864863</v>
      </c>
    </row>
    <row r="46" spans="1:11" ht="14.1" customHeight="1" x14ac:dyDescent="0.2">
      <c r="A46" s="306">
        <v>54</v>
      </c>
      <c r="B46" s="307" t="s">
        <v>268</v>
      </c>
      <c r="C46" s="308"/>
      <c r="D46" s="113">
        <v>6.4905660377358494</v>
      </c>
      <c r="E46" s="115">
        <v>516</v>
      </c>
      <c r="F46" s="114">
        <v>538</v>
      </c>
      <c r="G46" s="114">
        <v>556</v>
      </c>
      <c r="H46" s="114">
        <v>545</v>
      </c>
      <c r="I46" s="140">
        <v>564</v>
      </c>
      <c r="J46" s="115">
        <v>-48</v>
      </c>
      <c r="K46" s="116">
        <v>-8.5106382978723403</v>
      </c>
    </row>
    <row r="47" spans="1:11" ht="14.1" customHeight="1" x14ac:dyDescent="0.2">
      <c r="A47" s="306">
        <v>61</v>
      </c>
      <c r="B47" s="307" t="s">
        <v>269</v>
      </c>
      <c r="C47" s="308"/>
      <c r="D47" s="113">
        <v>0.85534591194968557</v>
      </c>
      <c r="E47" s="115">
        <v>68</v>
      </c>
      <c r="F47" s="114">
        <v>61</v>
      </c>
      <c r="G47" s="114">
        <v>62</v>
      </c>
      <c r="H47" s="114">
        <v>63</v>
      </c>
      <c r="I47" s="140">
        <v>54</v>
      </c>
      <c r="J47" s="115">
        <v>14</v>
      </c>
      <c r="K47" s="116">
        <v>25.925925925925927</v>
      </c>
    </row>
    <row r="48" spans="1:11" ht="14.1" customHeight="1" x14ac:dyDescent="0.2">
      <c r="A48" s="306">
        <v>62</v>
      </c>
      <c r="B48" s="307" t="s">
        <v>270</v>
      </c>
      <c r="C48" s="308"/>
      <c r="D48" s="113">
        <v>10.767295597484276</v>
      </c>
      <c r="E48" s="115">
        <v>856</v>
      </c>
      <c r="F48" s="114">
        <v>941</v>
      </c>
      <c r="G48" s="114">
        <v>859</v>
      </c>
      <c r="H48" s="114">
        <v>871</v>
      </c>
      <c r="I48" s="140">
        <v>883</v>
      </c>
      <c r="J48" s="115">
        <v>-27</v>
      </c>
      <c r="K48" s="116">
        <v>-3.057757644394111</v>
      </c>
    </row>
    <row r="49" spans="1:11" ht="14.1" customHeight="1" x14ac:dyDescent="0.2">
      <c r="A49" s="306">
        <v>63</v>
      </c>
      <c r="B49" s="307" t="s">
        <v>271</v>
      </c>
      <c r="C49" s="308"/>
      <c r="D49" s="113">
        <v>13.345911949685535</v>
      </c>
      <c r="E49" s="115">
        <v>1061</v>
      </c>
      <c r="F49" s="114">
        <v>1243</v>
      </c>
      <c r="G49" s="114">
        <v>1140</v>
      </c>
      <c r="H49" s="114">
        <v>1172</v>
      </c>
      <c r="I49" s="140">
        <v>1111</v>
      </c>
      <c r="J49" s="115">
        <v>-50</v>
      </c>
      <c r="K49" s="116">
        <v>-4.5004500450045004</v>
      </c>
    </row>
    <row r="50" spans="1:11" ht="14.1" customHeight="1" x14ac:dyDescent="0.2">
      <c r="A50" s="306" t="s">
        <v>272</v>
      </c>
      <c r="B50" s="307" t="s">
        <v>273</v>
      </c>
      <c r="C50" s="308"/>
      <c r="D50" s="113">
        <v>1.3962264150943395</v>
      </c>
      <c r="E50" s="115">
        <v>111</v>
      </c>
      <c r="F50" s="114">
        <v>124</v>
      </c>
      <c r="G50" s="114">
        <v>115</v>
      </c>
      <c r="H50" s="114">
        <v>116</v>
      </c>
      <c r="I50" s="140">
        <v>115</v>
      </c>
      <c r="J50" s="115">
        <v>-4</v>
      </c>
      <c r="K50" s="116">
        <v>-3.4782608695652173</v>
      </c>
    </row>
    <row r="51" spans="1:11" ht="14.1" customHeight="1" x14ac:dyDescent="0.2">
      <c r="A51" s="306" t="s">
        <v>274</v>
      </c>
      <c r="B51" s="307" t="s">
        <v>275</v>
      </c>
      <c r="C51" s="308"/>
      <c r="D51" s="113">
        <v>11.169811320754716</v>
      </c>
      <c r="E51" s="115">
        <v>888</v>
      </c>
      <c r="F51" s="114">
        <v>1060</v>
      </c>
      <c r="G51" s="114">
        <v>974</v>
      </c>
      <c r="H51" s="114">
        <v>989</v>
      </c>
      <c r="I51" s="140">
        <v>934</v>
      </c>
      <c r="J51" s="115">
        <v>-46</v>
      </c>
      <c r="K51" s="116">
        <v>-4.925053533190578</v>
      </c>
    </row>
    <row r="52" spans="1:11" ht="14.1" customHeight="1" x14ac:dyDescent="0.2">
      <c r="A52" s="306">
        <v>71</v>
      </c>
      <c r="B52" s="307" t="s">
        <v>276</v>
      </c>
      <c r="C52" s="308"/>
      <c r="D52" s="113">
        <v>14.138364779874214</v>
      </c>
      <c r="E52" s="115">
        <v>1124</v>
      </c>
      <c r="F52" s="114">
        <v>1152</v>
      </c>
      <c r="G52" s="114">
        <v>1142</v>
      </c>
      <c r="H52" s="114">
        <v>1150</v>
      </c>
      <c r="I52" s="140">
        <v>1157</v>
      </c>
      <c r="J52" s="115">
        <v>-33</v>
      </c>
      <c r="K52" s="116">
        <v>-2.8522039757994815</v>
      </c>
    </row>
    <row r="53" spans="1:11" ht="14.1" customHeight="1" x14ac:dyDescent="0.2">
      <c r="A53" s="306" t="s">
        <v>277</v>
      </c>
      <c r="B53" s="307" t="s">
        <v>278</v>
      </c>
      <c r="C53" s="308"/>
      <c r="D53" s="113">
        <v>1.4716981132075471</v>
      </c>
      <c r="E53" s="115">
        <v>117</v>
      </c>
      <c r="F53" s="114">
        <v>111</v>
      </c>
      <c r="G53" s="114">
        <v>115</v>
      </c>
      <c r="H53" s="114">
        <v>118</v>
      </c>
      <c r="I53" s="140">
        <v>123</v>
      </c>
      <c r="J53" s="115">
        <v>-6</v>
      </c>
      <c r="K53" s="116">
        <v>-4.8780487804878048</v>
      </c>
    </row>
    <row r="54" spans="1:11" ht="14.1" customHeight="1" x14ac:dyDescent="0.2">
      <c r="A54" s="306" t="s">
        <v>279</v>
      </c>
      <c r="B54" s="307" t="s">
        <v>280</v>
      </c>
      <c r="C54" s="308"/>
      <c r="D54" s="113">
        <v>11.823899371069182</v>
      </c>
      <c r="E54" s="115">
        <v>940</v>
      </c>
      <c r="F54" s="114">
        <v>972</v>
      </c>
      <c r="G54" s="114">
        <v>959</v>
      </c>
      <c r="H54" s="114">
        <v>965</v>
      </c>
      <c r="I54" s="140">
        <v>967</v>
      </c>
      <c r="J54" s="115">
        <v>-27</v>
      </c>
      <c r="K54" s="116">
        <v>-2.7921406411582215</v>
      </c>
    </row>
    <row r="55" spans="1:11" ht="14.1" customHeight="1" x14ac:dyDescent="0.2">
      <c r="A55" s="306">
        <v>72</v>
      </c>
      <c r="B55" s="307" t="s">
        <v>281</v>
      </c>
      <c r="C55" s="308"/>
      <c r="D55" s="113">
        <v>1.3081761006289307</v>
      </c>
      <c r="E55" s="115">
        <v>104</v>
      </c>
      <c r="F55" s="114">
        <v>114</v>
      </c>
      <c r="G55" s="114">
        <v>110</v>
      </c>
      <c r="H55" s="114">
        <v>114</v>
      </c>
      <c r="I55" s="140">
        <v>110</v>
      </c>
      <c r="J55" s="115">
        <v>-6</v>
      </c>
      <c r="K55" s="116">
        <v>-5.4545454545454541</v>
      </c>
    </row>
    <row r="56" spans="1:11" ht="14.1" customHeight="1" x14ac:dyDescent="0.2">
      <c r="A56" s="306" t="s">
        <v>282</v>
      </c>
      <c r="B56" s="307" t="s">
        <v>283</v>
      </c>
      <c r="C56" s="308"/>
      <c r="D56" s="113">
        <v>0.1761006289308176</v>
      </c>
      <c r="E56" s="115">
        <v>14</v>
      </c>
      <c r="F56" s="114">
        <v>19</v>
      </c>
      <c r="G56" s="114">
        <v>15</v>
      </c>
      <c r="H56" s="114">
        <v>18</v>
      </c>
      <c r="I56" s="140">
        <v>14</v>
      </c>
      <c r="J56" s="115">
        <v>0</v>
      </c>
      <c r="K56" s="116">
        <v>0</v>
      </c>
    </row>
    <row r="57" spans="1:11" ht="14.1" customHeight="1" x14ac:dyDescent="0.2">
      <c r="A57" s="306" t="s">
        <v>284</v>
      </c>
      <c r="B57" s="307" t="s">
        <v>285</v>
      </c>
      <c r="C57" s="308"/>
      <c r="D57" s="113">
        <v>0.86792452830188682</v>
      </c>
      <c r="E57" s="115">
        <v>69</v>
      </c>
      <c r="F57" s="114">
        <v>72</v>
      </c>
      <c r="G57" s="114">
        <v>73</v>
      </c>
      <c r="H57" s="114">
        <v>76</v>
      </c>
      <c r="I57" s="140">
        <v>78</v>
      </c>
      <c r="J57" s="115">
        <v>-9</v>
      </c>
      <c r="K57" s="116">
        <v>-11.538461538461538</v>
      </c>
    </row>
    <row r="58" spans="1:11" ht="14.1" customHeight="1" x14ac:dyDescent="0.2">
      <c r="A58" s="306">
        <v>73</v>
      </c>
      <c r="B58" s="307" t="s">
        <v>286</v>
      </c>
      <c r="C58" s="308"/>
      <c r="D58" s="113">
        <v>0.90566037735849059</v>
      </c>
      <c r="E58" s="115">
        <v>72</v>
      </c>
      <c r="F58" s="114">
        <v>70</v>
      </c>
      <c r="G58" s="114">
        <v>65</v>
      </c>
      <c r="H58" s="114">
        <v>72</v>
      </c>
      <c r="I58" s="140">
        <v>68</v>
      </c>
      <c r="J58" s="115">
        <v>4</v>
      </c>
      <c r="K58" s="116">
        <v>5.882352941176471</v>
      </c>
    </row>
    <row r="59" spans="1:11" ht="14.1" customHeight="1" x14ac:dyDescent="0.2">
      <c r="A59" s="306" t="s">
        <v>287</v>
      </c>
      <c r="B59" s="307" t="s">
        <v>288</v>
      </c>
      <c r="C59" s="308"/>
      <c r="D59" s="113">
        <v>0.60377358490566035</v>
      </c>
      <c r="E59" s="115">
        <v>48</v>
      </c>
      <c r="F59" s="114">
        <v>50</v>
      </c>
      <c r="G59" s="114">
        <v>44</v>
      </c>
      <c r="H59" s="114">
        <v>42</v>
      </c>
      <c r="I59" s="140">
        <v>47</v>
      </c>
      <c r="J59" s="115">
        <v>1</v>
      </c>
      <c r="K59" s="116">
        <v>2.1276595744680851</v>
      </c>
    </row>
    <row r="60" spans="1:11" ht="14.1" customHeight="1" x14ac:dyDescent="0.2">
      <c r="A60" s="306">
        <v>81</v>
      </c>
      <c r="B60" s="307" t="s">
        <v>289</v>
      </c>
      <c r="C60" s="308"/>
      <c r="D60" s="113">
        <v>5.3710691823899372</v>
      </c>
      <c r="E60" s="115">
        <v>427</v>
      </c>
      <c r="F60" s="114">
        <v>417</v>
      </c>
      <c r="G60" s="114">
        <v>397</v>
      </c>
      <c r="H60" s="114">
        <v>408</v>
      </c>
      <c r="I60" s="140">
        <v>389</v>
      </c>
      <c r="J60" s="115">
        <v>38</v>
      </c>
      <c r="K60" s="116">
        <v>9.7686375321336758</v>
      </c>
    </row>
    <row r="61" spans="1:11" ht="14.1" customHeight="1" x14ac:dyDescent="0.2">
      <c r="A61" s="306" t="s">
        <v>290</v>
      </c>
      <c r="B61" s="307" t="s">
        <v>291</v>
      </c>
      <c r="C61" s="308"/>
      <c r="D61" s="113">
        <v>1.3081761006289307</v>
      </c>
      <c r="E61" s="115">
        <v>104</v>
      </c>
      <c r="F61" s="114">
        <v>106</v>
      </c>
      <c r="G61" s="114">
        <v>102</v>
      </c>
      <c r="H61" s="114">
        <v>105</v>
      </c>
      <c r="I61" s="140">
        <v>99</v>
      </c>
      <c r="J61" s="115">
        <v>5</v>
      </c>
      <c r="K61" s="116">
        <v>5.0505050505050502</v>
      </c>
    </row>
    <row r="62" spans="1:11" ht="14.1" customHeight="1" x14ac:dyDescent="0.2">
      <c r="A62" s="306" t="s">
        <v>292</v>
      </c>
      <c r="B62" s="307" t="s">
        <v>293</v>
      </c>
      <c r="C62" s="308"/>
      <c r="D62" s="113">
        <v>2.4402515723270439</v>
      </c>
      <c r="E62" s="115">
        <v>194</v>
      </c>
      <c r="F62" s="114">
        <v>186</v>
      </c>
      <c r="G62" s="114">
        <v>178</v>
      </c>
      <c r="H62" s="114">
        <v>180</v>
      </c>
      <c r="I62" s="140">
        <v>170</v>
      </c>
      <c r="J62" s="115">
        <v>24</v>
      </c>
      <c r="K62" s="116">
        <v>14.117647058823529</v>
      </c>
    </row>
    <row r="63" spans="1:11" ht="14.1" customHeight="1" x14ac:dyDescent="0.2">
      <c r="A63" s="306"/>
      <c r="B63" s="307" t="s">
        <v>294</v>
      </c>
      <c r="C63" s="308"/>
      <c r="D63" s="113">
        <v>1.220125786163522</v>
      </c>
      <c r="E63" s="115">
        <v>97</v>
      </c>
      <c r="F63" s="114">
        <v>102</v>
      </c>
      <c r="G63" s="114">
        <v>100</v>
      </c>
      <c r="H63" s="114">
        <v>100</v>
      </c>
      <c r="I63" s="140">
        <v>89</v>
      </c>
      <c r="J63" s="115">
        <v>8</v>
      </c>
      <c r="K63" s="116">
        <v>8.9887640449438209</v>
      </c>
    </row>
    <row r="64" spans="1:11" ht="14.1" customHeight="1" x14ac:dyDescent="0.2">
      <c r="A64" s="306" t="s">
        <v>295</v>
      </c>
      <c r="B64" s="307" t="s">
        <v>296</v>
      </c>
      <c r="C64" s="308"/>
      <c r="D64" s="113">
        <v>0.18867924528301888</v>
      </c>
      <c r="E64" s="115">
        <v>15</v>
      </c>
      <c r="F64" s="114">
        <v>14</v>
      </c>
      <c r="G64" s="114">
        <v>15</v>
      </c>
      <c r="H64" s="114">
        <v>17</v>
      </c>
      <c r="I64" s="140">
        <v>14</v>
      </c>
      <c r="J64" s="115">
        <v>1</v>
      </c>
      <c r="K64" s="116">
        <v>7.1428571428571432</v>
      </c>
    </row>
    <row r="65" spans="1:11" ht="14.1" customHeight="1" x14ac:dyDescent="0.2">
      <c r="A65" s="306" t="s">
        <v>297</v>
      </c>
      <c r="B65" s="307" t="s">
        <v>298</v>
      </c>
      <c r="C65" s="308"/>
      <c r="D65" s="113">
        <v>0.72955974842767291</v>
      </c>
      <c r="E65" s="115">
        <v>58</v>
      </c>
      <c r="F65" s="114">
        <v>53</v>
      </c>
      <c r="G65" s="114">
        <v>49</v>
      </c>
      <c r="H65" s="114">
        <v>57</v>
      </c>
      <c r="I65" s="140">
        <v>56</v>
      </c>
      <c r="J65" s="115">
        <v>2</v>
      </c>
      <c r="K65" s="116">
        <v>3.5714285714285716</v>
      </c>
    </row>
    <row r="66" spans="1:11" ht="14.1" customHeight="1" x14ac:dyDescent="0.2">
      <c r="A66" s="306">
        <v>82</v>
      </c>
      <c r="B66" s="307" t="s">
        <v>299</v>
      </c>
      <c r="C66" s="308"/>
      <c r="D66" s="113">
        <v>1.6100628930817611</v>
      </c>
      <c r="E66" s="115">
        <v>128</v>
      </c>
      <c r="F66" s="114">
        <v>130</v>
      </c>
      <c r="G66" s="114">
        <v>122</v>
      </c>
      <c r="H66" s="114">
        <v>123</v>
      </c>
      <c r="I66" s="140">
        <v>122</v>
      </c>
      <c r="J66" s="115">
        <v>6</v>
      </c>
      <c r="K66" s="116">
        <v>4.918032786885246</v>
      </c>
    </row>
    <row r="67" spans="1:11" ht="14.1" customHeight="1" x14ac:dyDescent="0.2">
      <c r="A67" s="306" t="s">
        <v>300</v>
      </c>
      <c r="B67" s="307" t="s">
        <v>301</v>
      </c>
      <c r="C67" s="308"/>
      <c r="D67" s="113">
        <v>0.79245283018867929</v>
      </c>
      <c r="E67" s="115">
        <v>63</v>
      </c>
      <c r="F67" s="114">
        <v>63</v>
      </c>
      <c r="G67" s="114">
        <v>59</v>
      </c>
      <c r="H67" s="114">
        <v>55</v>
      </c>
      <c r="I67" s="140">
        <v>55</v>
      </c>
      <c r="J67" s="115">
        <v>8</v>
      </c>
      <c r="K67" s="116">
        <v>14.545454545454545</v>
      </c>
    </row>
    <row r="68" spans="1:11" ht="14.1" customHeight="1" x14ac:dyDescent="0.2">
      <c r="A68" s="306" t="s">
        <v>302</v>
      </c>
      <c r="B68" s="307" t="s">
        <v>303</v>
      </c>
      <c r="C68" s="308"/>
      <c r="D68" s="113">
        <v>0.27672955974842767</v>
      </c>
      <c r="E68" s="115">
        <v>22</v>
      </c>
      <c r="F68" s="114">
        <v>20</v>
      </c>
      <c r="G68" s="114">
        <v>25</v>
      </c>
      <c r="H68" s="114">
        <v>26</v>
      </c>
      <c r="I68" s="140">
        <v>28</v>
      </c>
      <c r="J68" s="115">
        <v>-6</v>
      </c>
      <c r="K68" s="116">
        <v>-21.428571428571427</v>
      </c>
    </row>
    <row r="69" spans="1:11" ht="14.1" customHeight="1" x14ac:dyDescent="0.2">
      <c r="A69" s="306">
        <v>83</v>
      </c>
      <c r="B69" s="307" t="s">
        <v>304</v>
      </c>
      <c r="C69" s="308"/>
      <c r="D69" s="113">
        <v>1.8364779874213837</v>
      </c>
      <c r="E69" s="115">
        <v>146</v>
      </c>
      <c r="F69" s="114">
        <v>149</v>
      </c>
      <c r="G69" s="114">
        <v>147</v>
      </c>
      <c r="H69" s="114">
        <v>136</v>
      </c>
      <c r="I69" s="140">
        <v>127</v>
      </c>
      <c r="J69" s="115">
        <v>19</v>
      </c>
      <c r="K69" s="116">
        <v>14.960629921259843</v>
      </c>
    </row>
    <row r="70" spans="1:11" ht="14.1" customHeight="1" x14ac:dyDescent="0.2">
      <c r="A70" s="306" t="s">
        <v>305</v>
      </c>
      <c r="B70" s="307" t="s">
        <v>306</v>
      </c>
      <c r="C70" s="308"/>
      <c r="D70" s="113">
        <v>1.320754716981132</v>
      </c>
      <c r="E70" s="115">
        <v>105</v>
      </c>
      <c r="F70" s="114">
        <v>107</v>
      </c>
      <c r="G70" s="114">
        <v>106</v>
      </c>
      <c r="H70" s="114">
        <v>99</v>
      </c>
      <c r="I70" s="140">
        <v>90</v>
      </c>
      <c r="J70" s="115">
        <v>15</v>
      </c>
      <c r="K70" s="116">
        <v>16.666666666666668</v>
      </c>
    </row>
    <row r="71" spans="1:11" ht="14.1" customHeight="1" x14ac:dyDescent="0.2">
      <c r="A71" s="306"/>
      <c r="B71" s="307" t="s">
        <v>307</v>
      </c>
      <c r="C71" s="308"/>
      <c r="D71" s="113">
        <v>0.89308176100628933</v>
      </c>
      <c r="E71" s="115">
        <v>71</v>
      </c>
      <c r="F71" s="114">
        <v>74</v>
      </c>
      <c r="G71" s="114">
        <v>74</v>
      </c>
      <c r="H71" s="114">
        <v>68</v>
      </c>
      <c r="I71" s="140">
        <v>59</v>
      </c>
      <c r="J71" s="115">
        <v>12</v>
      </c>
      <c r="K71" s="116">
        <v>20.338983050847457</v>
      </c>
    </row>
    <row r="72" spans="1:11" ht="14.1" customHeight="1" x14ac:dyDescent="0.2">
      <c r="A72" s="306">
        <v>84</v>
      </c>
      <c r="B72" s="307" t="s">
        <v>308</v>
      </c>
      <c r="C72" s="308"/>
      <c r="D72" s="113">
        <v>15.09433962264151</v>
      </c>
      <c r="E72" s="115">
        <v>1200</v>
      </c>
      <c r="F72" s="114">
        <v>1311</v>
      </c>
      <c r="G72" s="114">
        <v>1076</v>
      </c>
      <c r="H72" s="114">
        <v>1259</v>
      </c>
      <c r="I72" s="140">
        <v>1028</v>
      </c>
      <c r="J72" s="115">
        <v>172</v>
      </c>
      <c r="K72" s="116">
        <v>16.731517509727627</v>
      </c>
    </row>
    <row r="73" spans="1:11" ht="14.1" customHeight="1" x14ac:dyDescent="0.2">
      <c r="A73" s="306" t="s">
        <v>309</v>
      </c>
      <c r="B73" s="307" t="s">
        <v>310</v>
      </c>
      <c r="C73" s="308"/>
      <c r="D73" s="113">
        <v>7.5471698113207544E-2</v>
      </c>
      <c r="E73" s="115">
        <v>6</v>
      </c>
      <c r="F73" s="114">
        <v>7</v>
      </c>
      <c r="G73" s="114">
        <v>7</v>
      </c>
      <c r="H73" s="114">
        <v>6</v>
      </c>
      <c r="I73" s="140">
        <v>5</v>
      </c>
      <c r="J73" s="115">
        <v>1</v>
      </c>
      <c r="K73" s="116">
        <v>20</v>
      </c>
    </row>
    <row r="74" spans="1:11" ht="14.1" customHeight="1" x14ac:dyDescent="0.2">
      <c r="A74" s="306" t="s">
        <v>311</v>
      </c>
      <c r="B74" s="307" t="s">
        <v>312</v>
      </c>
      <c r="C74" s="308"/>
      <c r="D74" s="113">
        <v>0.18867924528301888</v>
      </c>
      <c r="E74" s="115">
        <v>15</v>
      </c>
      <c r="F74" s="114">
        <v>23</v>
      </c>
      <c r="G74" s="114">
        <v>20</v>
      </c>
      <c r="H74" s="114">
        <v>11</v>
      </c>
      <c r="I74" s="140">
        <v>9</v>
      </c>
      <c r="J74" s="115">
        <v>6</v>
      </c>
      <c r="K74" s="116">
        <v>66.666666666666671</v>
      </c>
    </row>
    <row r="75" spans="1:11" ht="14.1" customHeight="1" x14ac:dyDescent="0.2">
      <c r="A75" s="306" t="s">
        <v>313</v>
      </c>
      <c r="B75" s="307" t="s">
        <v>314</v>
      </c>
      <c r="C75" s="308"/>
      <c r="D75" s="113">
        <v>13.471698113207546</v>
      </c>
      <c r="E75" s="115">
        <v>1071</v>
      </c>
      <c r="F75" s="114">
        <v>1167</v>
      </c>
      <c r="G75" s="114">
        <v>932</v>
      </c>
      <c r="H75" s="114">
        <v>1134</v>
      </c>
      <c r="I75" s="140">
        <v>906</v>
      </c>
      <c r="J75" s="115">
        <v>165</v>
      </c>
      <c r="K75" s="116">
        <v>18.211920529801326</v>
      </c>
    </row>
    <row r="76" spans="1:11" ht="14.1" customHeight="1" x14ac:dyDescent="0.2">
      <c r="A76" s="306">
        <v>91</v>
      </c>
      <c r="B76" s="307" t="s">
        <v>315</v>
      </c>
      <c r="C76" s="308"/>
      <c r="D76" s="113">
        <v>0.20125786163522014</v>
      </c>
      <c r="E76" s="115">
        <v>16</v>
      </c>
      <c r="F76" s="114">
        <v>17</v>
      </c>
      <c r="G76" s="114">
        <v>14</v>
      </c>
      <c r="H76" s="114">
        <v>13</v>
      </c>
      <c r="I76" s="140">
        <v>13</v>
      </c>
      <c r="J76" s="115">
        <v>3</v>
      </c>
      <c r="K76" s="116">
        <v>23.076923076923077</v>
      </c>
    </row>
    <row r="77" spans="1:11" ht="14.1" customHeight="1" x14ac:dyDescent="0.2">
      <c r="A77" s="306">
        <v>92</v>
      </c>
      <c r="B77" s="307" t="s">
        <v>316</v>
      </c>
      <c r="C77" s="308"/>
      <c r="D77" s="113">
        <v>1.6855345911949686</v>
      </c>
      <c r="E77" s="115">
        <v>134</v>
      </c>
      <c r="F77" s="114">
        <v>218</v>
      </c>
      <c r="G77" s="114">
        <v>224</v>
      </c>
      <c r="H77" s="114">
        <v>261</v>
      </c>
      <c r="I77" s="140">
        <v>224</v>
      </c>
      <c r="J77" s="115">
        <v>-90</v>
      </c>
      <c r="K77" s="116">
        <v>-40.178571428571431</v>
      </c>
    </row>
    <row r="78" spans="1:11" ht="14.1" customHeight="1" x14ac:dyDescent="0.2">
      <c r="A78" s="306">
        <v>93</v>
      </c>
      <c r="B78" s="307" t="s">
        <v>317</v>
      </c>
      <c r="C78" s="308"/>
      <c r="D78" s="113">
        <v>7.5471698113207544E-2</v>
      </c>
      <c r="E78" s="115">
        <v>6</v>
      </c>
      <c r="F78" s="114">
        <v>7</v>
      </c>
      <c r="G78" s="114">
        <v>6</v>
      </c>
      <c r="H78" s="114">
        <v>7</v>
      </c>
      <c r="I78" s="140">
        <v>5</v>
      </c>
      <c r="J78" s="115">
        <v>1</v>
      </c>
      <c r="K78" s="116">
        <v>20</v>
      </c>
    </row>
    <row r="79" spans="1:11" ht="14.1" customHeight="1" x14ac:dyDescent="0.2">
      <c r="A79" s="306">
        <v>94</v>
      </c>
      <c r="B79" s="307" t="s">
        <v>318</v>
      </c>
      <c r="C79" s="308"/>
      <c r="D79" s="113">
        <v>1.3836477987421383</v>
      </c>
      <c r="E79" s="115">
        <v>110</v>
      </c>
      <c r="F79" s="114">
        <v>116</v>
      </c>
      <c r="G79" s="114">
        <v>118</v>
      </c>
      <c r="H79" s="114">
        <v>97</v>
      </c>
      <c r="I79" s="140">
        <v>97</v>
      </c>
      <c r="J79" s="115">
        <v>13</v>
      </c>
      <c r="K79" s="116">
        <v>13.402061855670103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2.742138364779874</v>
      </c>
      <c r="E81" s="143">
        <v>218</v>
      </c>
      <c r="F81" s="144">
        <v>238</v>
      </c>
      <c r="G81" s="144">
        <v>228</v>
      </c>
      <c r="H81" s="144">
        <v>242</v>
      </c>
      <c r="I81" s="145">
        <v>238</v>
      </c>
      <c r="J81" s="143">
        <v>-20</v>
      </c>
      <c r="K81" s="146">
        <v>-8.4033613445378155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4237</v>
      </c>
      <c r="G12" s="536">
        <v>3513</v>
      </c>
      <c r="H12" s="536">
        <v>4814</v>
      </c>
      <c r="I12" s="536">
        <v>3739</v>
      </c>
      <c r="J12" s="537">
        <v>4608</v>
      </c>
      <c r="K12" s="538">
        <v>-371</v>
      </c>
      <c r="L12" s="349">
        <v>-8.0512152777777786</v>
      </c>
    </row>
    <row r="13" spans="1:17" s="110" customFormat="1" ht="15" customHeight="1" x14ac:dyDescent="0.2">
      <c r="A13" s="350" t="s">
        <v>344</v>
      </c>
      <c r="B13" s="351" t="s">
        <v>345</v>
      </c>
      <c r="C13" s="347"/>
      <c r="D13" s="347"/>
      <c r="E13" s="348"/>
      <c r="F13" s="536">
        <v>2395</v>
      </c>
      <c r="G13" s="536">
        <v>1916</v>
      </c>
      <c r="H13" s="536">
        <v>2662</v>
      </c>
      <c r="I13" s="536">
        <v>2137</v>
      </c>
      <c r="J13" s="537">
        <v>2565</v>
      </c>
      <c r="K13" s="538">
        <v>-170</v>
      </c>
      <c r="L13" s="349">
        <v>-6.6276803118908383</v>
      </c>
    </row>
    <row r="14" spans="1:17" s="110" customFormat="1" ht="22.5" customHeight="1" x14ac:dyDescent="0.2">
      <c r="A14" s="350"/>
      <c r="B14" s="351" t="s">
        <v>346</v>
      </c>
      <c r="C14" s="347"/>
      <c r="D14" s="347"/>
      <c r="E14" s="348"/>
      <c r="F14" s="536">
        <v>1842</v>
      </c>
      <c r="G14" s="536">
        <v>1597</v>
      </c>
      <c r="H14" s="536">
        <v>2152</v>
      </c>
      <c r="I14" s="536">
        <v>1602</v>
      </c>
      <c r="J14" s="537">
        <v>2043</v>
      </c>
      <c r="K14" s="538">
        <v>-201</v>
      </c>
      <c r="L14" s="349">
        <v>-9.8384728340675469</v>
      </c>
    </row>
    <row r="15" spans="1:17" s="110" customFormat="1" ht="15" customHeight="1" x14ac:dyDescent="0.2">
      <c r="A15" s="350" t="s">
        <v>347</v>
      </c>
      <c r="B15" s="351" t="s">
        <v>108</v>
      </c>
      <c r="C15" s="347"/>
      <c r="D15" s="347"/>
      <c r="E15" s="348"/>
      <c r="F15" s="536">
        <v>926</v>
      </c>
      <c r="G15" s="536">
        <v>930</v>
      </c>
      <c r="H15" s="536">
        <v>1757</v>
      </c>
      <c r="I15" s="536">
        <v>777</v>
      </c>
      <c r="J15" s="537">
        <v>858</v>
      </c>
      <c r="K15" s="538">
        <v>68</v>
      </c>
      <c r="L15" s="349">
        <v>7.9254079254079253</v>
      </c>
    </row>
    <row r="16" spans="1:17" s="110" customFormat="1" ht="15" customHeight="1" x14ac:dyDescent="0.2">
      <c r="A16" s="350"/>
      <c r="B16" s="351" t="s">
        <v>109</v>
      </c>
      <c r="C16" s="347"/>
      <c r="D16" s="347"/>
      <c r="E16" s="348"/>
      <c r="F16" s="536">
        <v>2949</v>
      </c>
      <c r="G16" s="536">
        <v>2357</v>
      </c>
      <c r="H16" s="536">
        <v>2768</v>
      </c>
      <c r="I16" s="536">
        <v>2633</v>
      </c>
      <c r="J16" s="537">
        <v>3292</v>
      </c>
      <c r="K16" s="538">
        <v>-343</v>
      </c>
      <c r="L16" s="349">
        <v>-10.419198055893075</v>
      </c>
    </row>
    <row r="17" spans="1:12" s="110" customFormat="1" ht="15" customHeight="1" x14ac:dyDescent="0.2">
      <c r="A17" s="350"/>
      <c r="B17" s="351" t="s">
        <v>110</v>
      </c>
      <c r="C17" s="347"/>
      <c r="D17" s="347"/>
      <c r="E17" s="348"/>
      <c r="F17" s="536">
        <v>323</v>
      </c>
      <c r="G17" s="536">
        <v>193</v>
      </c>
      <c r="H17" s="536">
        <v>260</v>
      </c>
      <c r="I17" s="536">
        <v>285</v>
      </c>
      <c r="J17" s="537">
        <v>417</v>
      </c>
      <c r="K17" s="538">
        <v>-94</v>
      </c>
      <c r="L17" s="349">
        <v>-22.541966426858512</v>
      </c>
    </row>
    <row r="18" spans="1:12" s="110" customFormat="1" ht="15" customHeight="1" x14ac:dyDescent="0.2">
      <c r="A18" s="350"/>
      <c r="B18" s="351" t="s">
        <v>111</v>
      </c>
      <c r="C18" s="347"/>
      <c r="D18" s="347"/>
      <c r="E18" s="348"/>
      <c r="F18" s="536">
        <v>39</v>
      </c>
      <c r="G18" s="536">
        <v>33</v>
      </c>
      <c r="H18" s="536">
        <v>29</v>
      </c>
      <c r="I18" s="536">
        <v>44</v>
      </c>
      <c r="J18" s="537">
        <v>41</v>
      </c>
      <c r="K18" s="538">
        <v>-2</v>
      </c>
      <c r="L18" s="349">
        <v>-4.8780487804878048</v>
      </c>
    </row>
    <row r="19" spans="1:12" s="110" customFormat="1" ht="15" customHeight="1" x14ac:dyDescent="0.2">
      <c r="A19" s="118" t="s">
        <v>113</v>
      </c>
      <c r="B19" s="119" t="s">
        <v>181</v>
      </c>
      <c r="C19" s="347"/>
      <c r="D19" s="347"/>
      <c r="E19" s="348"/>
      <c r="F19" s="536">
        <v>2513</v>
      </c>
      <c r="G19" s="536">
        <v>1996</v>
      </c>
      <c r="H19" s="536">
        <v>3154</v>
      </c>
      <c r="I19" s="536">
        <v>2239</v>
      </c>
      <c r="J19" s="537">
        <v>2952</v>
      </c>
      <c r="K19" s="538">
        <v>-439</v>
      </c>
      <c r="L19" s="349">
        <v>-14.871273712737127</v>
      </c>
    </row>
    <row r="20" spans="1:12" s="110" customFormat="1" ht="15" customHeight="1" x14ac:dyDescent="0.2">
      <c r="A20" s="118"/>
      <c r="B20" s="119" t="s">
        <v>182</v>
      </c>
      <c r="C20" s="347"/>
      <c r="D20" s="347"/>
      <c r="E20" s="348"/>
      <c r="F20" s="536">
        <v>1724</v>
      </c>
      <c r="G20" s="536">
        <v>1517</v>
      </c>
      <c r="H20" s="536">
        <v>1660</v>
      </c>
      <c r="I20" s="536">
        <v>1500</v>
      </c>
      <c r="J20" s="537">
        <v>1656</v>
      </c>
      <c r="K20" s="538">
        <v>68</v>
      </c>
      <c r="L20" s="349">
        <v>4.1062801932367146</v>
      </c>
    </row>
    <row r="21" spans="1:12" s="110" customFormat="1" ht="15" customHeight="1" x14ac:dyDescent="0.2">
      <c r="A21" s="118" t="s">
        <v>113</v>
      </c>
      <c r="B21" s="119" t="s">
        <v>116</v>
      </c>
      <c r="C21" s="347"/>
      <c r="D21" s="347"/>
      <c r="E21" s="348"/>
      <c r="F21" s="536">
        <v>3470</v>
      </c>
      <c r="G21" s="536">
        <v>2775</v>
      </c>
      <c r="H21" s="536">
        <v>3900</v>
      </c>
      <c r="I21" s="536">
        <v>2940</v>
      </c>
      <c r="J21" s="537">
        <v>3714</v>
      </c>
      <c r="K21" s="538">
        <v>-244</v>
      </c>
      <c r="L21" s="349">
        <v>-6.5697361335487345</v>
      </c>
    </row>
    <row r="22" spans="1:12" s="110" customFormat="1" ht="15" customHeight="1" x14ac:dyDescent="0.2">
      <c r="A22" s="118"/>
      <c r="B22" s="119" t="s">
        <v>117</v>
      </c>
      <c r="C22" s="347"/>
      <c r="D22" s="347"/>
      <c r="E22" s="348"/>
      <c r="F22" s="536">
        <v>765</v>
      </c>
      <c r="G22" s="536">
        <v>736</v>
      </c>
      <c r="H22" s="536">
        <v>913</v>
      </c>
      <c r="I22" s="536">
        <v>797</v>
      </c>
      <c r="J22" s="537">
        <v>892</v>
      </c>
      <c r="K22" s="538">
        <v>-127</v>
      </c>
      <c r="L22" s="349">
        <v>-14.237668161434977</v>
      </c>
    </row>
    <row r="23" spans="1:12" s="110" customFormat="1" ht="15" customHeight="1" x14ac:dyDescent="0.2">
      <c r="A23" s="352" t="s">
        <v>347</v>
      </c>
      <c r="B23" s="353" t="s">
        <v>193</v>
      </c>
      <c r="C23" s="354"/>
      <c r="D23" s="354"/>
      <c r="E23" s="355"/>
      <c r="F23" s="539">
        <v>39</v>
      </c>
      <c r="G23" s="539">
        <v>139</v>
      </c>
      <c r="H23" s="539">
        <v>748</v>
      </c>
      <c r="I23" s="539">
        <v>31</v>
      </c>
      <c r="J23" s="540">
        <v>103</v>
      </c>
      <c r="K23" s="541">
        <v>-64</v>
      </c>
      <c r="L23" s="356">
        <v>-62.135922330097088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41</v>
      </c>
      <c r="G25" s="542">
        <v>45.1</v>
      </c>
      <c r="H25" s="542">
        <v>44.6</v>
      </c>
      <c r="I25" s="542">
        <v>42.5</v>
      </c>
      <c r="J25" s="542">
        <v>36.6</v>
      </c>
      <c r="K25" s="543" t="s">
        <v>349</v>
      </c>
      <c r="L25" s="364">
        <v>4.3999999999999986</v>
      </c>
    </row>
    <row r="26" spans="1:12" s="110" customFormat="1" ht="15" customHeight="1" x14ac:dyDescent="0.2">
      <c r="A26" s="365" t="s">
        <v>105</v>
      </c>
      <c r="B26" s="366" t="s">
        <v>345</v>
      </c>
      <c r="C26" s="362"/>
      <c r="D26" s="362"/>
      <c r="E26" s="363"/>
      <c r="F26" s="542">
        <v>37.5</v>
      </c>
      <c r="G26" s="542">
        <v>40.4</v>
      </c>
      <c r="H26" s="542">
        <v>40.6</v>
      </c>
      <c r="I26" s="542">
        <v>39</v>
      </c>
      <c r="J26" s="544">
        <v>32.4</v>
      </c>
      <c r="K26" s="543" t="s">
        <v>349</v>
      </c>
      <c r="L26" s="364">
        <v>5.1000000000000014</v>
      </c>
    </row>
    <row r="27" spans="1:12" s="110" customFormat="1" ht="15" customHeight="1" x14ac:dyDescent="0.2">
      <c r="A27" s="365"/>
      <c r="B27" s="366" t="s">
        <v>346</v>
      </c>
      <c r="C27" s="362"/>
      <c r="D27" s="362"/>
      <c r="E27" s="363"/>
      <c r="F27" s="542">
        <v>45.6</v>
      </c>
      <c r="G27" s="542">
        <v>50.8</v>
      </c>
      <c r="H27" s="542">
        <v>49.6</v>
      </c>
      <c r="I27" s="542">
        <v>47.3</v>
      </c>
      <c r="J27" s="542">
        <v>41.8</v>
      </c>
      <c r="K27" s="543" t="s">
        <v>349</v>
      </c>
      <c r="L27" s="364">
        <v>3.8000000000000043</v>
      </c>
    </row>
    <row r="28" spans="1:12" s="110" customFormat="1" ht="15" customHeight="1" x14ac:dyDescent="0.2">
      <c r="A28" s="365" t="s">
        <v>113</v>
      </c>
      <c r="B28" s="366" t="s">
        <v>108</v>
      </c>
      <c r="C28" s="362"/>
      <c r="D28" s="362"/>
      <c r="E28" s="363"/>
      <c r="F28" s="542">
        <v>52.6</v>
      </c>
      <c r="G28" s="542">
        <v>55.3</v>
      </c>
      <c r="H28" s="542">
        <v>53.7</v>
      </c>
      <c r="I28" s="542">
        <v>55.2</v>
      </c>
      <c r="J28" s="542">
        <v>46.4</v>
      </c>
      <c r="K28" s="543" t="s">
        <v>349</v>
      </c>
      <c r="L28" s="364">
        <v>6.2000000000000028</v>
      </c>
    </row>
    <row r="29" spans="1:12" s="110" customFormat="1" ht="11.25" x14ac:dyDescent="0.2">
      <c r="A29" s="365"/>
      <c r="B29" s="366" t="s">
        <v>109</v>
      </c>
      <c r="C29" s="362"/>
      <c r="D29" s="362"/>
      <c r="E29" s="363"/>
      <c r="F29" s="542">
        <v>39.1</v>
      </c>
      <c r="G29" s="542">
        <v>43.5</v>
      </c>
      <c r="H29" s="542">
        <v>42.8</v>
      </c>
      <c r="I29" s="542">
        <v>40.6</v>
      </c>
      <c r="J29" s="544">
        <v>36.700000000000003</v>
      </c>
      <c r="K29" s="543" t="s">
        <v>349</v>
      </c>
      <c r="L29" s="364">
        <v>2.3999999999999986</v>
      </c>
    </row>
    <row r="30" spans="1:12" s="110" customFormat="1" ht="15" customHeight="1" x14ac:dyDescent="0.2">
      <c r="A30" s="365"/>
      <c r="B30" s="366" t="s">
        <v>110</v>
      </c>
      <c r="C30" s="362"/>
      <c r="D30" s="362"/>
      <c r="E30" s="363"/>
      <c r="F30" s="542">
        <v>26.6</v>
      </c>
      <c r="G30" s="542">
        <v>26.6</v>
      </c>
      <c r="H30" s="542">
        <v>32.200000000000003</v>
      </c>
      <c r="I30" s="542">
        <v>28.1</v>
      </c>
      <c r="J30" s="542">
        <v>17.600000000000001</v>
      </c>
      <c r="K30" s="543" t="s">
        <v>349</v>
      </c>
      <c r="L30" s="364">
        <v>9</v>
      </c>
    </row>
    <row r="31" spans="1:12" s="110" customFormat="1" ht="15" customHeight="1" x14ac:dyDescent="0.2">
      <c r="A31" s="365"/>
      <c r="B31" s="366" t="s">
        <v>111</v>
      </c>
      <c r="C31" s="362"/>
      <c r="D31" s="362"/>
      <c r="E31" s="363"/>
      <c r="F31" s="542">
        <v>48.7</v>
      </c>
      <c r="G31" s="542">
        <v>36.4</v>
      </c>
      <c r="H31" s="542">
        <v>37.9</v>
      </c>
      <c r="I31" s="542">
        <v>43.2</v>
      </c>
      <c r="J31" s="542">
        <v>34.1</v>
      </c>
      <c r="K31" s="543" t="s">
        <v>349</v>
      </c>
      <c r="L31" s="364">
        <v>14.600000000000001</v>
      </c>
    </row>
    <row r="32" spans="1:12" s="110" customFormat="1" ht="15" customHeight="1" x14ac:dyDescent="0.2">
      <c r="A32" s="367" t="s">
        <v>113</v>
      </c>
      <c r="B32" s="368" t="s">
        <v>181</v>
      </c>
      <c r="C32" s="362"/>
      <c r="D32" s="362"/>
      <c r="E32" s="363"/>
      <c r="F32" s="542">
        <v>28.3</v>
      </c>
      <c r="G32" s="542">
        <v>29.7</v>
      </c>
      <c r="H32" s="542">
        <v>31.6</v>
      </c>
      <c r="I32" s="542">
        <v>29.6</v>
      </c>
      <c r="J32" s="544">
        <v>26</v>
      </c>
      <c r="K32" s="543" t="s">
        <v>349</v>
      </c>
      <c r="L32" s="364">
        <v>2.3000000000000007</v>
      </c>
    </row>
    <row r="33" spans="1:12" s="110" customFormat="1" ht="15" customHeight="1" x14ac:dyDescent="0.2">
      <c r="A33" s="367"/>
      <c r="B33" s="368" t="s">
        <v>182</v>
      </c>
      <c r="C33" s="362"/>
      <c r="D33" s="362"/>
      <c r="E33" s="363"/>
      <c r="F33" s="542">
        <v>59</v>
      </c>
      <c r="G33" s="542">
        <v>63.4</v>
      </c>
      <c r="H33" s="542">
        <v>62.2</v>
      </c>
      <c r="I33" s="542">
        <v>61.3</v>
      </c>
      <c r="J33" s="542">
        <v>54.6</v>
      </c>
      <c r="K33" s="543" t="s">
        <v>349</v>
      </c>
      <c r="L33" s="364">
        <v>4.3999999999999986</v>
      </c>
    </row>
    <row r="34" spans="1:12" s="369" customFormat="1" ht="15" customHeight="1" x14ac:dyDescent="0.2">
      <c r="A34" s="367" t="s">
        <v>113</v>
      </c>
      <c r="B34" s="368" t="s">
        <v>116</v>
      </c>
      <c r="C34" s="362"/>
      <c r="D34" s="362"/>
      <c r="E34" s="363"/>
      <c r="F34" s="542">
        <v>41.4</v>
      </c>
      <c r="G34" s="542">
        <v>45.2</v>
      </c>
      <c r="H34" s="542">
        <v>44.7</v>
      </c>
      <c r="I34" s="542">
        <v>43.1</v>
      </c>
      <c r="J34" s="542">
        <v>37</v>
      </c>
      <c r="K34" s="543" t="s">
        <v>349</v>
      </c>
      <c r="L34" s="364">
        <v>4.3999999999999986</v>
      </c>
    </row>
    <row r="35" spans="1:12" s="369" customFormat="1" ht="11.25" x14ac:dyDescent="0.2">
      <c r="A35" s="370"/>
      <c r="B35" s="371" t="s">
        <v>117</v>
      </c>
      <c r="C35" s="372"/>
      <c r="D35" s="372"/>
      <c r="E35" s="373"/>
      <c r="F35" s="545">
        <v>39.200000000000003</v>
      </c>
      <c r="G35" s="545">
        <v>44.8</v>
      </c>
      <c r="H35" s="545">
        <v>44.3</v>
      </c>
      <c r="I35" s="545">
        <v>40.4</v>
      </c>
      <c r="J35" s="546">
        <v>34.799999999999997</v>
      </c>
      <c r="K35" s="547" t="s">
        <v>349</v>
      </c>
      <c r="L35" s="374">
        <v>4.4000000000000057</v>
      </c>
    </row>
    <row r="36" spans="1:12" s="369" customFormat="1" ht="15.95" customHeight="1" x14ac:dyDescent="0.2">
      <c r="A36" s="375" t="s">
        <v>350</v>
      </c>
      <c r="B36" s="376"/>
      <c r="C36" s="377"/>
      <c r="D36" s="376"/>
      <c r="E36" s="378"/>
      <c r="F36" s="548">
        <v>4127</v>
      </c>
      <c r="G36" s="548">
        <v>3269</v>
      </c>
      <c r="H36" s="548">
        <v>3855</v>
      </c>
      <c r="I36" s="548">
        <v>3667</v>
      </c>
      <c r="J36" s="548">
        <v>4440</v>
      </c>
      <c r="K36" s="549">
        <v>-313</v>
      </c>
      <c r="L36" s="380">
        <v>-7.0495495495495497</v>
      </c>
    </row>
    <row r="37" spans="1:12" s="369" customFormat="1" ht="15.95" customHeight="1" x14ac:dyDescent="0.2">
      <c r="A37" s="381"/>
      <c r="B37" s="382" t="s">
        <v>113</v>
      </c>
      <c r="C37" s="382" t="s">
        <v>351</v>
      </c>
      <c r="D37" s="382"/>
      <c r="E37" s="383"/>
      <c r="F37" s="548">
        <v>1691</v>
      </c>
      <c r="G37" s="548">
        <v>1475</v>
      </c>
      <c r="H37" s="548">
        <v>1720</v>
      </c>
      <c r="I37" s="548">
        <v>1559</v>
      </c>
      <c r="J37" s="548">
        <v>1623</v>
      </c>
      <c r="K37" s="549">
        <v>68</v>
      </c>
      <c r="L37" s="380">
        <v>4.1897720271102896</v>
      </c>
    </row>
    <row r="38" spans="1:12" s="369" customFormat="1" ht="15.95" customHeight="1" x14ac:dyDescent="0.2">
      <c r="A38" s="381"/>
      <c r="B38" s="384" t="s">
        <v>105</v>
      </c>
      <c r="C38" s="384" t="s">
        <v>106</v>
      </c>
      <c r="D38" s="385"/>
      <c r="E38" s="383"/>
      <c r="F38" s="548">
        <v>2355</v>
      </c>
      <c r="G38" s="548">
        <v>1795</v>
      </c>
      <c r="H38" s="548">
        <v>2146</v>
      </c>
      <c r="I38" s="548">
        <v>2107</v>
      </c>
      <c r="J38" s="550">
        <v>2489</v>
      </c>
      <c r="K38" s="549">
        <v>-134</v>
      </c>
      <c r="L38" s="380">
        <v>-5.3836882282040976</v>
      </c>
    </row>
    <row r="39" spans="1:12" s="369" customFormat="1" ht="15.95" customHeight="1" x14ac:dyDescent="0.2">
      <c r="A39" s="381"/>
      <c r="B39" s="385"/>
      <c r="C39" s="382" t="s">
        <v>352</v>
      </c>
      <c r="D39" s="385"/>
      <c r="E39" s="383"/>
      <c r="F39" s="548">
        <v>883</v>
      </c>
      <c r="G39" s="548">
        <v>726</v>
      </c>
      <c r="H39" s="548">
        <v>872</v>
      </c>
      <c r="I39" s="548">
        <v>821</v>
      </c>
      <c r="J39" s="548">
        <v>807</v>
      </c>
      <c r="K39" s="549">
        <v>76</v>
      </c>
      <c r="L39" s="380">
        <v>9.4175960346964072</v>
      </c>
    </row>
    <row r="40" spans="1:12" s="369" customFormat="1" ht="15.95" customHeight="1" x14ac:dyDescent="0.2">
      <c r="A40" s="381"/>
      <c r="B40" s="384"/>
      <c r="C40" s="384" t="s">
        <v>107</v>
      </c>
      <c r="D40" s="385"/>
      <c r="E40" s="383"/>
      <c r="F40" s="548">
        <v>1772</v>
      </c>
      <c r="G40" s="548">
        <v>1474</v>
      </c>
      <c r="H40" s="548">
        <v>1709</v>
      </c>
      <c r="I40" s="548">
        <v>1560</v>
      </c>
      <c r="J40" s="548">
        <v>1951</v>
      </c>
      <c r="K40" s="549">
        <v>-179</v>
      </c>
      <c r="L40" s="380">
        <v>-9.1747821629933366</v>
      </c>
    </row>
    <row r="41" spans="1:12" s="369" customFormat="1" ht="24" customHeight="1" x14ac:dyDescent="0.2">
      <c r="A41" s="381"/>
      <c r="B41" s="385"/>
      <c r="C41" s="382" t="s">
        <v>352</v>
      </c>
      <c r="D41" s="385"/>
      <c r="E41" s="383"/>
      <c r="F41" s="548">
        <v>808</v>
      </c>
      <c r="G41" s="548">
        <v>749</v>
      </c>
      <c r="H41" s="548">
        <v>848</v>
      </c>
      <c r="I41" s="548">
        <v>738</v>
      </c>
      <c r="J41" s="550">
        <v>816</v>
      </c>
      <c r="K41" s="549">
        <v>-8</v>
      </c>
      <c r="L41" s="380">
        <v>-0.98039215686274506</v>
      </c>
    </row>
    <row r="42" spans="1:12" s="110" customFormat="1" ht="15" customHeight="1" x14ac:dyDescent="0.2">
      <c r="A42" s="381"/>
      <c r="B42" s="384" t="s">
        <v>113</v>
      </c>
      <c r="C42" s="384" t="s">
        <v>353</v>
      </c>
      <c r="D42" s="385"/>
      <c r="E42" s="383"/>
      <c r="F42" s="548">
        <v>851</v>
      </c>
      <c r="G42" s="548">
        <v>734</v>
      </c>
      <c r="H42" s="548">
        <v>899</v>
      </c>
      <c r="I42" s="548">
        <v>725</v>
      </c>
      <c r="J42" s="548">
        <v>750</v>
      </c>
      <c r="K42" s="549">
        <v>101</v>
      </c>
      <c r="L42" s="380">
        <v>13.466666666666667</v>
      </c>
    </row>
    <row r="43" spans="1:12" s="110" customFormat="1" ht="15" customHeight="1" x14ac:dyDescent="0.2">
      <c r="A43" s="381"/>
      <c r="B43" s="385"/>
      <c r="C43" s="382" t="s">
        <v>352</v>
      </c>
      <c r="D43" s="385"/>
      <c r="E43" s="383"/>
      <c r="F43" s="548">
        <v>448</v>
      </c>
      <c r="G43" s="548">
        <v>406</v>
      </c>
      <c r="H43" s="548">
        <v>483</v>
      </c>
      <c r="I43" s="548">
        <v>400</v>
      </c>
      <c r="J43" s="548">
        <v>348</v>
      </c>
      <c r="K43" s="549">
        <v>100</v>
      </c>
      <c r="L43" s="380">
        <v>28.735632183908045</v>
      </c>
    </row>
    <row r="44" spans="1:12" s="110" customFormat="1" ht="15" customHeight="1" x14ac:dyDescent="0.2">
      <c r="A44" s="381"/>
      <c r="B44" s="384"/>
      <c r="C44" s="366" t="s">
        <v>109</v>
      </c>
      <c r="D44" s="385"/>
      <c r="E44" s="383"/>
      <c r="F44" s="548">
        <v>2914</v>
      </c>
      <c r="G44" s="548">
        <v>2310</v>
      </c>
      <c r="H44" s="548">
        <v>2669</v>
      </c>
      <c r="I44" s="548">
        <v>2613</v>
      </c>
      <c r="J44" s="550">
        <v>3235</v>
      </c>
      <c r="K44" s="549">
        <v>-321</v>
      </c>
      <c r="L44" s="380">
        <v>-9.9227202472952083</v>
      </c>
    </row>
    <row r="45" spans="1:12" s="110" customFormat="1" ht="15" customHeight="1" x14ac:dyDescent="0.2">
      <c r="A45" s="381"/>
      <c r="B45" s="385"/>
      <c r="C45" s="382" t="s">
        <v>352</v>
      </c>
      <c r="D45" s="385"/>
      <c r="E45" s="383"/>
      <c r="F45" s="548">
        <v>1138</v>
      </c>
      <c r="G45" s="548">
        <v>1006</v>
      </c>
      <c r="H45" s="548">
        <v>1143</v>
      </c>
      <c r="I45" s="548">
        <v>1060</v>
      </c>
      <c r="J45" s="548">
        <v>1188</v>
      </c>
      <c r="K45" s="549">
        <v>-50</v>
      </c>
      <c r="L45" s="380">
        <v>-4.2087542087542085</v>
      </c>
    </row>
    <row r="46" spans="1:12" s="110" customFormat="1" ht="15" customHeight="1" x14ac:dyDescent="0.2">
      <c r="A46" s="381"/>
      <c r="B46" s="384"/>
      <c r="C46" s="366" t="s">
        <v>110</v>
      </c>
      <c r="D46" s="385"/>
      <c r="E46" s="383"/>
      <c r="F46" s="548">
        <v>323</v>
      </c>
      <c r="G46" s="548">
        <v>192</v>
      </c>
      <c r="H46" s="548">
        <v>258</v>
      </c>
      <c r="I46" s="548">
        <v>285</v>
      </c>
      <c r="J46" s="548">
        <v>414</v>
      </c>
      <c r="K46" s="549">
        <v>-91</v>
      </c>
      <c r="L46" s="380">
        <v>-21.980676328502415</v>
      </c>
    </row>
    <row r="47" spans="1:12" s="110" customFormat="1" ht="15" customHeight="1" x14ac:dyDescent="0.2">
      <c r="A47" s="381"/>
      <c r="B47" s="385"/>
      <c r="C47" s="382" t="s">
        <v>352</v>
      </c>
      <c r="D47" s="385"/>
      <c r="E47" s="383"/>
      <c r="F47" s="548">
        <v>86</v>
      </c>
      <c r="G47" s="548">
        <v>51</v>
      </c>
      <c r="H47" s="548">
        <v>83</v>
      </c>
      <c r="I47" s="548">
        <v>80</v>
      </c>
      <c r="J47" s="550">
        <v>73</v>
      </c>
      <c r="K47" s="549">
        <v>13</v>
      </c>
      <c r="L47" s="380">
        <v>17.80821917808219</v>
      </c>
    </row>
    <row r="48" spans="1:12" s="110" customFormat="1" ht="15" customHeight="1" x14ac:dyDescent="0.2">
      <c r="A48" s="381"/>
      <c r="B48" s="385"/>
      <c r="C48" s="366" t="s">
        <v>111</v>
      </c>
      <c r="D48" s="386"/>
      <c r="E48" s="387"/>
      <c r="F48" s="548">
        <v>39</v>
      </c>
      <c r="G48" s="548">
        <v>33</v>
      </c>
      <c r="H48" s="548">
        <v>29</v>
      </c>
      <c r="I48" s="548">
        <v>44</v>
      </c>
      <c r="J48" s="548">
        <v>41</v>
      </c>
      <c r="K48" s="549">
        <v>-2</v>
      </c>
      <c r="L48" s="380">
        <v>-4.8780487804878048</v>
      </c>
    </row>
    <row r="49" spans="1:12" s="110" customFormat="1" ht="15" customHeight="1" x14ac:dyDescent="0.2">
      <c r="A49" s="381"/>
      <c r="B49" s="385"/>
      <c r="C49" s="382" t="s">
        <v>352</v>
      </c>
      <c r="D49" s="385"/>
      <c r="E49" s="383"/>
      <c r="F49" s="548">
        <v>19</v>
      </c>
      <c r="G49" s="548">
        <v>12</v>
      </c>
      <c r="H49" s="548">
        <v>11</v>
      </c>
      <c r="I49" s="548">
        <v>19</v>
      </c>
      <c r="J49" s="548">
        <v>14</v>
      </c>
      <c r="K49" s="549">
        <v>5</v>
      </c>
      <c r="L49" s="380">
        <v>35.714285714285715</v>
      </c>
    </row>
    <row r="50" spans="1:12" s="110" customFormat="1" ht="15" customHeight="1" x14ac:dyDescent="0.2">
      <c r="A50" s="381"/>
      <c r="B50" s="384" t="s">
        <v>113</v>
      </c>
      <c r="C50" s="382" t="s">
        <v>181</v>
      </c>
      <c r="D50" s="385"/>
      <c r="E50" s="383"/>
      <c r="F50" s="548">
        <v>2419</v>
      </c>
      <c r="G50" s="548">
        <v>1771</v>
      </c>
      <c r="H50" s="548">
        <v>2219</v>
      </c>
      <c r="I50" s="548">
        <v>2177</v>
      </c>
      <c r="J50" s="550">
        <v>2804</v>
      </c>
      <c r="K50" s="549">
        <v>-385</v>
      </c>
      <c r="L50" s="380">
        <v>-13.730385164051356</v>
      </c>
    </row>
    <row r="51" spans="1:12" s="110" customFormat="1" ht="15" customHeight="1" x14ac:dyDescent="0.2">
      <c r="A51" s="381"/>
      <c r="B51" s="385"/>
      <c r="C51" s="382" t="s">
        <v>352</v>
      </c>
      <c r="D51" s="385"/>
      <c r="E51" s="383"/>
      <c r="F51" s="548">
        <v>684</v>
      </c>
      <c r="G51" s="548">
        <v>526</v>
      </c>
      <c r="H51" s="548">
        <v>702</v>
      </c>
      <c r="I51" s="548">
        <v>645</v>
      </c>
      <c r="J51" s="548">
        <v>730</v>
      </c>
      <c r="K51" s="549">
        <v>-46</v>
      </c>
      <c r="L51" s="380">
        <v>-6.3013698630136989</v>
      </c>
    </row>
    <row r="52" spans="1:12" s="110" customFormat="1" ht="15" customHeight="1" x14ac:dyDescent="0.2">
      <c r="A52" s="381"/>
      <c r="B52" s="384"/>
      <c r="C52" s="382" t="s">
        <v>182</v>
      </c>
      <c r="D52" s="385"/>
      <c r="E52" s="383"/>
      <c r="F52" s="548">
        <v>1708</v>
      </c>
      <c r="G52" s="548">
        <v>1498</v>
      </c>
      <c r="H52" s="548">
        <v>1636</v>
      </c>
      <c r="I52" s="548">
        <v>1490</v>
      </c>
      <c r="J52" s="548">
        <v>1636</v>
      </c>
      <c r="K52" s="549">
        <v>72</v>
      </c>
      <c r="L52" s="380">
        <v>4.4009779951100247</v>
      </c>
    </row>
    <row r="53" spans="1:12" s="269" customFormat="1" ht="11.25" customHeight="1" x14ac:dyDescent="0.2">
      <c r="A53" s="381"/>
      <c r="B53" s="385"/>
      <c r="C53" s="382" t="s">
        <v>352</v>
      </c>
      <c r="D53" s="385"/>
      <c r="E53" s="383"/>
      <c r="F53" s="548">
        <v>1007</v>
      </c>
      <c r="G53" s="548">
        <v>949</v>
      </c>
      <c r="H53" s="548">
        <v>1018</v>
      </c>
      <c r="I53" s="548">
        <v>914</v>
      </c>
      <c r="J53" s="550">
        <v>893</v>
      </c>
      <c r="K53" s="549">
        <v>114</v>
      </c>
      <c r="L53" s="380">
        <v>12.76595744680851</v>
      </c>
    </row>
    <row r="54" spans="1:12" s="151" customFormat="1" ht="12.75" customHeight="1" x14ac:dyDescent="0.2">
      <c r="A54" s="381"/>
      <c r="B54" s="384" t="s">
        <v>113</v>
      </c>
      <c r="C54" s="384" t="s">
        <v>116</v>
      </c>
      <c r="D54" s="385"/>
      <c r="E54" s="383"/>
      <c r="F54" s="548">
        <v>3369</v>
      </c>
      <c r="G54" s="548">
        <v>2551</v>
      </c>
      <c r="H54" s="548">
        <v>3021</v>
      </c>
      <c r="I54" s="548">
        <v>2878</v>
      </c>
      <c r="J54" s="548">
        <v>3571</v>
      </c>
      <c r="K54" s="549">
        <v>-202</v>
      </c>
      <c r="L54" s="380">
        <v>-5.6566788014561746</v>
      </c>
    </row>
    <row r="55" spans="1:12" ht="11.25" x14ac:dyDescent="0.2">
      <c r="A55" s="381"/>
      <c r="B55" s="385"/>
      <c r="C55" s="382" t="s">
        <v>352</v>
      </c>
      <c r="D55" s="385"/>
      <c r="E55" s="383"/>
      <c r="F55" s="548">
        <v>1395</v>
      </c>
      <c r="G55" s="548">
        <v>1154</v>
      </c>
      <c r="H55" s="548">
        <v>1350</v>
      </c>
      <c r="I55" s="548">
        <v>1239</v>
      </c>
      <c r="J55" s="548">
        <v>1320</v>
      </c>
      <c r="K55" s="549">
        <v>75</v>
      </c>
      <c r="L55" s="380">
        <v>5.6818181818181817</v>
      </c>
    </row>
    <row r="56" spans="1:12" ht="14.25" customHeight="1" x14ac:dyDescent="0.2">
      <c r="A56" s="381"/>
      <c r="B56" s="385"/>
      <c r="C56" s="384" t="s">
        <v>117</v>
      </c>
      <c r="D56" s="385"/>
      <c r="E56" s="383"/>
      <c r="F56" s="548">
        <v>756</v>
      </c>
      <c r="G56" s="548">
        <v>716</v>
      </c>
      <c r="H56" s="548">
        <v>833</v>
      </c>
      <c r="I56" s="548">
        <v>787</v>
      </c>
      <c r="J56" s="548">
        <v>868</v>
      </c>
      <c r="K56" s="549">
        <v>-112</v>
      </c>
      <c r="L56" s="380">
        <v>-12.903225806451612</v>
      </c>
    </row>
    <row r="57" spans="1:12" ht="18.75" customHeight="1" x14ac:dyDescent="0.2">
      <c r="A57" s="388"/>
      <c r="B57" s="389"/>
      <c r="C57" s="390" t="s">
        <v>352</v>
      </c>
      <c r="D57" s="389"/>
      <c r="E57" s="391"/>
      <c r="F57" s="551">
        <v>296</v>
      </c>
      <c r="G57" s="552">
        <v>321</v>
      </c>
      <c r="H57" s="552">
        <v>369</v>
      </c>
      <c r="I57" s="552">
        <v>318</v>
      </c>
      <c r="J57" s="552">
        <v>302</v>
      </c>
      <c r="K57" s="553">
        <f t="shared" ref="K57" si="0">IF(OR(F57=".",J57=".")=TRUE,".",IF(OR(F57="*",J57="*")=TRUE,"*",IF(AND(F57="-",J57="-")=TRUE,"-",IF(AND(ISNUMBER(J57),ISNUMBER(F57))=TRUE,IF(F57-J57=0,0,F57-J57),IF(ISNUMBER(F57)=TRUE,F57,-J57)))))</f>
        <v>-6</v>
      </c>
      <c r="L57" s="392">
        <f t="shared" ref="L57" si="1">IF(K57 =".",".",IF(K57 ="*","*",IF(K57="-","-",IF(K57=0,0,IF(OR(J57="-",J57=".",F57="-",F57=".")=TRUE,"X",IF(J57=0,"0,0",IF(ABS(K57*100/J57)&gt;250,".X",(K57*100/J57))))))))</f>
        <v>-1.9867549668874172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4237</v>
      </c>
      <c r="E11" s="114">
        <v>3513</v>
      </c>
      <c r="F11" s="114">
        <v>4814</v>
      </c>
      <c r="G11" s="114">
        <v>3739</v>
      </c>
      <c r="H11" s="140">
        <v>4608</v>
      </c>
      <c r="I11" s="115">
        <v>-371</v>
      </c>
      <c r="J11" s="116">
        <v>-8.0512152777777786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8.8742034458343166</v>
      </c>
      <c r="D14" s="115">
        <v>376</v>
      </c>
      <c r="E14" s="114">
        <v>323</v>
      </c>
      <c r="F14" s="114">
        <v>455</v>
      </c>
      <c r="G14" s="114">
        <v>370</v>
      </c>
      <c r="H14" s="140">
        <v>712</v>
      </c>
      <c r="I14" s="115">
        <v>-336</v>
      </c>
      <c r="J14" s="116">
        <v>-47.19101123595506</v>
      </c>
      <c r="K14" s="110"/>
      <c r="L14" s="110"/>
      <c r="M14" s="110"/>
      <c r="N14" s="110"/>
      <c r="O14" s="110"/>
    </row>
    <row r="15" spans="1:15" s="110" customFormat="1" ht="24.95" customHeight="1" x14ac:dyDescent="0.2">
      <c r="A15" s="193" t="s">
        <v>216</v>
      </c>
      <c r="B15" s="199" t="s">
        <v>217</v>
      </c>
      <c r="C15" s="113">
        <v>1.3924946896388954</v>
      </c>
      <c r="D15" s="115">
        <v>59</v>
      </c>
      <c r="E15" s="114">
        <v>35</v>
      </c>
      <c r="F15" s="114">
        <v>62</v>
      </c>
      <c r="G15" s="114">
        <v>56</v>
      </c>
      <c r="H15" s="140">
        <v>45</v>
      </c>
      <c r="I15" s="115">
        <v>14</v>
      </c>
      <c r="J15" s="116">
        <v>31.111111111111111</v>
      </c>
    </row>
    <row r="16" spans="1:15" s="287" customFormat="1" ht="24.95" customHeight="1" x14ac:dyDescent="0.2">
      <c r="A16" s="193" t="s">
        <v>218</v>
      </c>
      <c r="B16" s="199" t="s">
        <v>141</v>
      </c>
      <c r="C16" s="113">
        <v>6.7500590040122725</v>
      </c>
      <c r="D16" s="115">
        <v>286</v>
      </c>
      <c r="E16" s="114">
        <v>274</v>
      </c>
      <c r="F16" s="114">
        <v>352</v>
      </c>
      <c r="G16" s="114">
        <v>299</v>
      </c>
      <c r="H16" s="140">
        <v>645</v>
      </c>
      <c r="I16" s="115">
        <v>-359</v>
      </c>
      <c r="J16" s="116">
        <v>-55.65891472868217</v>
      </c>
      <c r="K16" s="110"/>
      <c r="L16" s="110"/>
      <c r="M16" s="110"/>
      <c r="N16" s="110"/>
      <c r="O16" s="110"/>
    </row>
    <row r="17" spans="1:15" s="110" customFormat="1" ht="24.95" customHeight="1" x14ac:dyDescent="0.2">
      <c r="A17" s="193" t="s">
        <v>142</v>
      </c>
      <c r="B17" s="199" t="s">
        <v>220</v>
      </c>
      <c r="C17" s="113">
        <v>0.73164975218314843</v>
      </c>
      <c r="D17" s="115">
        <v>31</v>
      </c>
      <c r="E17" s="114">
        <v>14</v>
      </c>
      <c r="F17" s="114">
        <v>41</v>
      </c>
      <c r="G17" s="114">
        <v>15</v>
      </c>
      <c r="H17" s="140">
        <v>22</v>
      </c>
      <c r="I17" s="115">
        <v>9</v>
      </c>
      <c r="J17" s="116">
        <v>40.909090909090907</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8.4965777672881764</v>
      </c>
      <c r="D19" s="115">
        <v>360</v>
      </c>
      <c r="E19" s="114">
        <v>351</v>
      </c>
      <c r="F19" s="114">
        <v>486</v>
      </c>
      <c r="G19" s="114">
        <v>372</v>
      </c>
      <c r="H19" s="140">
        <v>351</v>
      </c>
      <c r="I19" s="115">
        <v>9</v>
      </c>
      <c r="J19" s="116">
        <v>2.5641025641025643</v>
      </c>
    </row>
    <row r="20" spans="1:15" s="287" customFormat="1" ht="24.95" customHeight="1" x14ac:dyDescent="0.2">
      <c r="A20" s="193" t="s">
        <v>148</v>
      </c>
      <c r="B20" s="199" t="s">
        <v>149</v>
      </c>
      <c r="C20" s="113">
        <v>1.9825348123672411</v>
      </c>
      <c r="D20" s="115">
        <v>84</v>
      </c>
      <c r="E20" s="114">
        <v>71</v>
      </c>
      <c r="F20" s="114">
        <v>92</v>
      </c>
      <c r="G20" s="114">
        <v>67</v>
      </c>
      <c r="H20" s="140">
        <v>123</v>
      </c>
      <c r="I20" s="115">
        <v>-39</v>
      </c>
      <c r="J20" s="116">
        <v>-31.707317073170731</v>
      </c>
      <c r="K20" s="110"/>
      <c r="L20" s="110"/>
      <c r="M20" s="110"/>
      <c r="N20" s="110"/>
      <c r="O20" s="110"/>
    </row>
    <row r="21" spans="1:15" s="110" customFormat="1" ht="24.95" customHeight="1" x14ac:dyDescent="0.2">
      <c r="A21" s="201" t="s">
        <v>150</v>
      </c>
      <c r="B21" s="202" t="s">
        <v>151</v>
      </c>
      <c r="C21" s="113">
        <v>4.7675241916450322</v>
      </c>
      <c r="D21" s="115">
        <v>202</v>
      </c>
      <c r="E21" s="114">
        <v>215</v>
      </c>
      <c r="F21" s="114">
        <v>252</v>
      </c>
      <c r="G21" s="114">
        <v>235</v>
      </c>
      <c r="H21" s="140">
        <v>240</v>
      </c>
      <c r="I21" s="115">
        <v>-38</v>
      </c>
      <c r="J21" s="116">
        <v>-15.833333333333334</v>
      </c>
    </row>
    <row r="22" spans="1:15" s="110" customFormat="1" ht="24.95" customHeight="1" x14ac:dyDescent="0.2">
      <c r="A22" s="201" t="s">
        <v>152</v>
      </c>
      <c r="B22" s="199" t="s">
        <v>153</v>
      </c>
      <c r="C22" s="113">
        <v>5.8767996223743211</v>
      </c>
      <c r="D22" s="115">
        <v>249</v>
      </c>
      <c r="E22" s="114">
        <v>173</v>
      </c>
      <c r="F22" s="114">
        <v>171</v>
      </c>
      <c r="G22" s="114">
        <v>196</v>
      </c>
      <c r="H22" s="140">
        <v>208</v>
      </c>
      <c r="I22" s="115">
        <v>41</v>
      </c>
      <c r="J22" s="116">
        <v>19.71153846153846</v>
      </c>
    </row>
    <row r="23" spans="1:15" s="110" customFormat="1" ht="24.95" customHeight="1" x14ac:dyDescent="0.2">
      <c r="A23" s="193" t="s">
        <v>154</v>
      </c>
      <c r="B23" s="199" t="s">
        <v>155</v>
      </c>
      <c r="C23" s="113">
        <v>0.84965777672881759</v>
      </c>
      <c r="D23" s="115">
        <v>36</v>
      </c>
      <c r="E23" s="114">
        <v>14</v>
      </c>
      <c r="F23" s="114">
        <v>41</v>
      </c>
      <c r="G23" s="114">
        <v>10</v>
      </c>
      <c r="H23" s="140">
        <v>26</v>
      </c>
      <c r="I23" s="115">
        <v>10</v>
      </c>
      <c r="J23" s="116">
        <v>38.46153846153846</v>
      </c>
    </row>
    <row r="24" spans="1:15" s="110" customFormat="1" ht="24.95" customHeight="1" x14ac:dyDescent="0.2">
      <c r="A24" s="193" t="s">
        <v>156</v>
      </c>
      <c r="B24" s="199" t="s">
        <v>221</v>
      </c>
      <c r="C24" s="113">
        <v>9.6294548029265989</v>
      </c>
      <c r="D24" s="115">
        <v>408</v>
      </c>
      <c r="E24" s="114">
        <v>297</v>
      </c>
      <c r="F24" s="114">
        <v>426</v>
      </c>
      <c r="G24" s="114">
        <v>379</v>
      </c>
      <c r="H24" s="140">
        <v>390</v>
      </c>
      <c r="I24" s="115">
        <v>18</v>
      </c>
      <c r="J24" s="116">
        <v>4.615384615384615</v>
      </c>
    </row>
    <row r="25" spans="1:15" s="110" customFormat="1" ht="24.95" customHeight="1" x14ac:dyDescent="0.2">
      <c r="A25" s="193" t="s">
        <v>222</v>
      </c>
      <c r="B25" s="204" t="s">
        <v>159</v>
      </c>
      <c r="C25" s="113">
        <v>10.62072220911022</v>
      </c>
      <c r="D25" s="115">
        <v>450</v>
      </c>
      <c r="E25" s="114">
        <v>232</v>
      </c>
      <c r="F25" s="114">
        <v>295</v>
      </c>
      <c r="G25" s="114">
        <v>330</v>
      </c>
      <c r="H25" s="140">
        <v>395</v>
      </c>
      <c r="I25" s="115">
        <v>55</v>
      </c>
      <c r="J25" s="116">
        <v>13.924050632911392</v>
      </c>
    </row>
    <row r="26" spans="1:15" s="110" customFormat="1" ht="24.95" customHeight="1" x14ac:dyDescent="0.2">
      <c r="A26" s="201">
        <v>782.78300000000002</v>
      </c>
      <c r="B26" s="203" t="s">
        <v>160</v>
      </c>
      <c r="C26" s="113">
        <v>12.154826528203918</v>
      </c>
      <c r="D26" s="115">
        <v>515</v>
      </c>
      <c r="E26" s="114">
        <v>445</v>
      </c>
      <c r="F26" s="114">
        <v>563</v>
      </c>
      <c r="G26" s="114">
        <v>536</v>
      </c>
      <c r="H26" s="140">
        <v>579</v>
      </c>
      <c r="I26" s="115">
        <v>-64</v>
      </c>
      <c r="J26" s="116">
        <v>-11.053540587219343</v>
      </c>
    </row>
    <row r="27" spans="1:15" s="110" customFormat="1" ht="24.95" customHeight="1" x14ac:dyDescent="0.2">
      <c r="A27" s="193" t="s">
        <v>161</v>
      </c>
      <c r="B27" s="199" t="s">
        <v>162</v>
      </c>
      <c r="C27" s="113">
        <v>2.5489733301864526</v>
      </c>
      <c r="D27" s="115">
        <v>108</v>
      </c>
      <c r="E27" s="114">
        <v>98</v>
      </c>
      <c r="F27" s="114">
        <v>164</v>
      </c>
      <c r="G27" s="114">
        <v>110</v>
      </c>
      <c r="H27" s="140">
        <v>127</v>
      </c>
      <c r="I27" s="115">
        <v>-19</v>
      </c>
      <c r="J27" s="116">
        <v>-14.960629921259843</v>
      </c>
    </row>
    <row r="28" spans="1:15" s="110" customFormat="1" ht="24.95" customHeight="1" x14ac:dyDescent="0.2">
      <c r="A28" s="193" t="s">
        <v>163</v>
      </c>
      <c r="B28" s="199" t="s">
        <v>164</v>
      </c>
      <c r="C28" s="113">
        <v>11.399575171111636</v>
      </c>
      <c r="D28" s="115">
        <v>483</v>
      </c>
      <c r="E28" s="114">
        <v>419</v>
      </c>
      <c r="F28" s="114">
        <v>461</v>
      </c>
      <c r="G28" s="114">
        <v>364</v>
      </c>
      <c r="H28" s="140">
        <v>409</v>
      </c>
      <c r="I28" s="115">
        <v>74</v>
      </c>
      <c r="J28" s="116">
        <v>18.092909535452321</v>
      </c>
    </row>
    <row r="29" spans="1:15" s="110" customFormat="1" ht="24.95" customHeight="1" x14ac:dyDescent="0.2">
      <c r="A29" s="193">
        <v>86</v>
      </c>
      <c r="B29" s="199" t="s">
        <v>165</v>
      </c>
      <c r="C29" s="113">
        <v>8.8033986311069157</v>
      </c>
      <c r="D29" s="115">
        <v>373</v>
      </c>
      <c r="E29" s="114">
        <v>356</v>
      </c>
      <c r="F29" s="114">
        <v>452</v>
      </c>
      <c r="G29" s="114">
        <v>255</v>
      </c>
      <c r="H29" s="140">
        <v>275</v>
      </c>
      <c r="I29" s="115">
        <v>98</v>
      </c>
      <c r="J29" s="116">
        <v>35.636363636363633</v>
      </c>
    </row>
    <row r="30" spans="1:15" s="110" customFormat="1" ht="24.95" customHeight="1" x14ac:dyDescent="0.2">
      <c r="A30" s="193">
        <v>87.88</v>
      </c>
      <c r="B30" s="204" t="s">
        <v>166</v>
      </c>
      <c r="C30" s="113">
        <v>5.8295964125560538</v>
      </c>
      <c r="D30" s="115">
        <v>247</v>
      </c>
      <c r="E30" s="114">
        <v>254</v>
      </c>
      <c r="F30" s="114">
        <v>439</v>
      </c>
      <c r="G30" s="114">
        <v>206</v>
      </c>
      <c r="H30" s="140">
        <v>376</v>
      </c>
      <c r="I30" s="115">
        <v>-129</v>
      </c>
      <c r="J30" s="116">
        <v>-34.308510638297875</v>
      </c>
    </row>
    <row r="31" spans="1:15" s="110" customFormat="1" ht="24.95" customHeight="1" x14ac:dyDescent="0.2">
      <c r="A31" s="193" t="s">
        <v>167</v>
      </c>
      <c r="B31" s="199" t="s">
        <v>168</v>
      </c>
      <c r="C31" s="113">
        <v>4.3662969081897565</v>
      </c>
      <c r="D31" s="115">
        <v>185</v>
      </c>
      <c r="E31" s="114">
        <v>163</v>
      </c>
      <c r="F31" s="114">
        <v>255</v>
      </c>
      <c r="G31" s="114">
        <v>163</v>
      </c>
      <c r="H31" s="140">
        <v>141</v>
      </c>
      <c r="I31" s="115">
        <v>44</v>
      </c>
      <c r="J31" s="116">
        <v>31.205673758865249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87.325938163795144</v>
      </c>
      <c r="D36" s="143">
        <v>3700</v>
      </c>
      <c r="E36" s="144">
        <v>3088</v>
      </c>
      <c r="F36" s="144">
        <v>4097</v>
      </c>
      <c r="G36" s="144">
        <v>3223</v>
      </c>
      <c r="H36" s="145">
        <v>3640</v>
      </c>
      <c r="I36" s="143">
        <v>60</v>
      </c>
      <c r="J36" s="146">
        <v>1.6483516483516483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4237</v>
      </c>
      <c r="F11" s="264">
        <v>3513</v>
      </c>
      <c r="G11" s="264">
        <v>4814</v>
      </c>
      <c r="H11" s="264">
        <v>3739</v>
      </c>
      <c r="I11" s="265">
        <v>4608</v>
      </c>
      <c r="J11" s="263">
        <v>-371</v>
      </c>
      <c r="K11" s="266">
        <v>-8.0512152777777786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19.306112815671465</v>
      </c>
      <c r="E13" s="115">
        <v>818</v>
      </c>
      <c r="F13" s="114">
        <v>801</v>
      </c>
      <c r="G13" s="114">
        <v>1069</v>
      </c>
      <c r="H13" s="114">
        <v>888</v>
      </c>
      <c r="I13" s="140">
        <v>1014</v>
      </c>
      <c r="J13" s="115">
        <v>-196</v>
      </c>
      <c r="K13" s="116">
        <v>-19.329388560157792</v>
      </c>
    </row>
    <row r="14" spans="1:15" ht="15.95" customHeight="1" x14ac:dyDescent="0.2">
      <c r="A14" s="306" t="s">
        <v>230</v>
      </c>
      <c r="B14" s="307"/>
      <c r="C14" s="308"/>
      <c r="D14" s="113">
        <v>44.135001180080245</v>
      </c>
      <c r="E14" s="115">
        <v>1870</v>
      </c>
      <c r="F14" s="114">
        <v>1473</v>
      </c>
      <c r="G14" s="114">
        <v>2454</v>
      </c>
      <c r="H14" s="114">
        <v>1662</v>
      </c>
      <c r="I14" s="140">
        <v>1998</v>
      </c>
      <c r="J14" s="115">
        <v>-128</v>
      </c>
      <c r="K14" s="116">
        <v>-6.4064064064064068</v>
      </c>
    </row>
    <row r="15" spans="1:15" ht="15.95" customHeight="1" x14ac:dyDescent="0.2">
      <c r="A15" s="306" t="s">
        <v>231</v>
      </c>
      <c r="B15" s="307"/>
      <c r="C15" s="308"/>
      <c r="D15" s="113">
        <v>13.028085909841868</v>
      </c>
      <c r="E15" s="115">
        <v>552</v>
      </c>
      <c r="F15" s="114">
        <v>439</v>
      </c>
      <c r="G15" s="114">
        <v>473</v>
      </c>
      <c r="H15" s="114">
        <v>355</v>
      </c>
      <c r="I15" s="140">
        <v>590</v>
      </c>
      <c r="J15" s="115">
        <v>-38</v>
      </c>
      <c r="K15" s="116">
        <v>-6.4406779661016946</v>
      </c>
    </row>
    <row r="16" spans="1:15" ht="15.95" customHeight="1" x14ac:dyDescent="0.2">
      <c r="A16" s="306" t="s">
        <v>232</v>
      </c>
      <c r="B16" s="307"/>
      <c r="C16" s="308"/>
      <c r="D16" s="113">
        <v>23.34198725513335</v>
      </c>
      <c r="E16" s="115">
        <v>989</v>
      </c>
      <c r="F16" s="114">
        <v>790</v>
      </c>
      <c r="G16" s="114">
        <v>797</v>
      </c>
      <c r="H16" s="114">
        <v>832</v>
      </c>
      <c r="I16" s="140">
        <v>1000</v>
      </c>
      <c r="J16" s="115">
        <v>-11</v>
      </c>
      <c r="K16" s="116">
        <v>-1.1000000000000001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0.5900401227283455</v>
      </c>
      <c r="E18" s="115">
        <v>25</v>
      </c>
      <c r="F18" s="114">
        <v>12</v>
      </c>
      <c r="G18" s="114">
        <v>21</v>
      </c>
      <c r="H18" s="114">
        <v>43</v>
      </c>
      <c r="I18" s="140">
        <v>26</v>
      </c>
      <c r="J18" s="115">
        <v>-1</v>
      </c>
      <c r="K18" s="116">
        <v>-3.8461538461538463</v>
      </c>
    </row>
    <row r="19" spans="1:11" ht="14.1" customHeight="1" x14ac:dyDescent="0.2">
      <c r="A19" s="306" t="s">
        <v>235</v>
      </c>
      <c r="B19" s="307" t="s">
        <v>236</v>
      </c>
      <c r="C19" s="308"/>
      <c r="D19" s="113">
        <v>0.25961765400047204</v>
      </c>
      <c r="E19" s="115">
        <v>11</v>
      </c>
      <c r="F19" s="114">
        <v>3</v>
      </c>
      <c r="G19" s="114">
        <v>9</v>
      </c>
      <c r="H19" s="114">
        <v>25</v>
      </c>
      <c r="I19" s="140">
        <v>10</v>
      </c>
      <c r="J19" s="115">
        <v>1</v>
      </c>
      <c r="K19" s="116">
        <v>10</v>
      </c>
    </row>
    <row r="20" spans="1:11" ht="14.1" customHeight="1" x14ac:dyDescent="0.2">
      <c r="A20" s="306">
        <v>12</v>
      </c>
      <c r="B20" s="307" t="s">
        <v>237</v>
      </c>
      <c r="C20" s="308"/>
      <c r="D20" s="113">
        <v>0.5900401227283455</v>
      </c>
      <c r="E20" s="115">
        <v>25</v>
      </c>
      <c r="F20" s="114">
        <v>5</v>
      </c>
      <c r="G20" s="114">
        <v>26</v>
      </c>
      <c r="H20" s="114">
        <v>20</v>
      </c>
      <c r="I20" s="140">
        <v>24</v>
      </c>
      <c r="J20" s="115">
        <v>1</v>
      </c>
      <c r="K20" s="116">
        <v>4.166666666666667</v>
      </c>
    </row>
    <row r="21" spans="1:11" ht="14.1" customHeight="1" x14ac:dyDescent="0.2">
      <c r="A21" s="306">
        <v>21</v>
      </c>
      <c r="B21" s="307" t="s">
        <v>238</v>
      </c>
      <c r="C21" s="308"/>
      <c r="D21" s="113">
        <v>0.77885296200141607</v>
      </c>
      <c r="E21" s="115">
        <v>33</v>
      </c>
      <c r="F21" s="114">
        <v>14</v>
      </c>
      <c r="G21" s="114">
        <v>64</v>
      </c>
      <c r="H21" s="114">
        <v>42</v>
      </c>
      <c r="I21" s="140">
        <v>30</v>
      </c>
      <c r="J21" s="115">
        <v>3</v>
      </c>
      <c r="K21" s="116">
        <v>10</v>
      </c>
    </row>
    <row r="22" spans="1:11" ht="14.1" customHeight="1" x14ac:dyDescent="0.2">
      <c r="A22" s="306">
        <v>22</v>
      </c>
      <c r="B22" s="307" t="s">
        <v>239</v>
      </c>
      <c r="C22" s="308"/>
      <c r="D22" s="113">
        <v>0.47203209818267644</v>
      </c>
      <c r="E22" s="115">
        <v>20</v>
      </c>
      <c r="F22" s="114">
        <v>13</v>
      </c>
      <c r="G22" s="114">
        <v>33</v>
      </c>
      <c r="H22" s="114">
        <v>24</v>
      </c>
      <c r="I22" s="140">
        <v>34</v>
      </c>
      <c r="J22" s="115">
        <v>-14</v>
      </c>
      <c r="K22" s="116">
        <v>-41.176470588235297</v>
      </c>
    </row>
    <row r="23" spans="1:11" ht="14.1" customHeight="1" x14ac:dyDescent="0.2">
      <c r="A23" s="306">
        <v>23</v>
      </c>
      <c r="B23" s="307" t="s">
        <v>240</v>
      </c>
      <c r="C23" s="308"/>
      <c r="D23" s="113">
        <v>0.61364172763747937</v>
      </c>
      <c r="E23" s="115">
        <v>26</v>
      </c>
      <c r="F23" s="114">
        <v>16</v>
      </c>
      <c r="G23" s="114">
        <v>26</v>
      </c>
      <c r="H23" s="114">
        <v>16</v>
      </c>
      <c r="I23" s="140">
        <v>30</v>
      </c>
      <c r="J23" s="115">
        <v>-4</v>
      </c>
      <c r="K23" s="116">
        <v>-13.333333333333334</v>
      </c>
    </row>
    <row r="24" spans="1:11" ht="14.1" customHeight="1" x14ac:dyDescent="0.2">
      <c r="A24" s="306">
        <v>24</v>
      </c>
      <c r="B24" s="307" t="s">
        <v>241</v>
      </c>
      <c r="C24" s="308"/>
      <c r="D24" s="113">
        <v>2.10054283691291</v>
      </c>
      <c r="E24" s="115">
        <v>89</v>
      </c>
      <c r="F24" s="114">
        <v>58</v>
      </c>
      <c r="G24" s="114">
        <v>116</v>
      </c>
      <c r="H24" s="114">
        <v>112</v>
      </c>
      <c r="I24" s="140">
        <v>121</v>
      </c>
      <c r="J24" s="115">
        <v>-32</v>
      </c>
      <c r="K24" s="116">
        <v>-26.446280991735538</v>
      </c>
    </row>
    <row r="25" spans="1:11" ht="14.1" customHeight="1" x14ac:dyDescent="0.2">
      <c r="A25" s="306">
        <v>25</v>
      </c>
      <c r="B25" s="307" t="s">
        <v>242</v>
      </c>
      <c r="C25" s="308"/>
      <c r="D25" s="113">
        <v>4.4843049327354256</v>
      </c>
      <c r="E25" s="115">
        <v>190</v>
      </c>
      <c r="F25" s="114">
        <v>150</v>
      </c>
      <c r="G25" s="114">
        <v>249</v>
      </c>
      <c r="H25" s="114">
        <v>184</v>
      </c>
      <c r="I25" s="140">
        <v>270</v>
      </c>
      <c r="J25" s="115">
        <v>-80</v>
      </c>
      <c r="K25" s="116">
        <v>-29.62962962962963</v>
      </c>
    </row>
    <row r="26" spans="1:11" ht="14.1" customHeight="1" x14ac:dyDescent="0.2">
      <c r="A26" s="306">
        <v>26</v>
      </c>
      <c r="B26" s="307" t="s">
        <v>243</v>
      </c>
      <c r="C26" s="308"/>
      <c r="D26" s="113">
        <v>2.879395798914326</v>
      </c>
      <c r="E26" s="115">
        <v>122</v>
      </c>
      <c r="F26" s="114">
        <v>100</v>
      </c>
      <c r="G26" s="114">
        <v>161</v>
      </c>
      <c r="H26" s="114">
        <v>117</v>
      </c>
      <c r="I26" s="140">
        <v>149</v>
      </c>
      <c r="J26" s="115">
        <v>-27</v>
      </c>
      <c r="K26" s="116">
        <v>-18.120805369127517</v>
      </c>
    </row>
    <row r="27" spans="1:11" ht="14.1" customHeight="1" x14ac:dyDescent="0.2">
      <c r="A27" s="306">
        <v>27</v>
      </c>
      <c r="B27" s="307" t="s">
        <v>244</v>
      </c>
      <c r="C27" s="308"/>
      <c r="D27" s="113">
        <v>2.7849893792777909</v>
      </c>
      <c r="E27" s="115">
        <v>118</v>
      </c>
      <c r="F27" s="114">
        <v>87</v>
      </c>
      <c r="G27" s="114">
        <v>86</v>
      </c>
      <c r="H27" s="114">
        <v>89</v>
      </c>
      <c r="I27" s="140">
        <v>182</v>
      </c>
      <c r="J27" s="115">
        <v>-64</v>
      </c>
      <c r="K27" s="116">
        <v>-35.164835164835168</v>
      </c>
    </row>
    <row r="28" spans="1:11" ht="14.1" customHeight="1" x14ac:dyDescent="0.2">
      <c r="A28" s="306">
        <v>28</v>
      </c>
      <c r="B28" s="307" t="s">
        <v>245</v>
      </c>
      <c r="C28" s="308"/>
      <c r="D28" s="113" t="s">
        <v>513</v>
      </c>
      <c r="E28" s="115" t="s">
        <v>513</v>
      </c>
      <c r="F28" s="114">
        <v>5</v>
      </c>
      <c r="G28" s="114">
        <v>11</v>
      </c>
      <c r="H28" s="114">
        <v>5</v>
      </c>
      <c r="I28" s="140">
        <v>9</v>
      </c>
      <c r="J28" s="115" t="s">
        <v>513</v>
      </c>
      <c r="K28" s="116" t="s">
        <v>513</v>
      </c>
    </row>
    <row r="29" spans="1:11" ht="14.1" customHeight="1" x14ac:dyDescent="0.2">
      <c r="A29" s="306">
        <v>29</v>
      </c>
      <c r="B29" s="307" t="s">
        <v>246</v>
      </c>
      <c r="C29" s="308"/>
      <c r="D29" s="113">
        <v>2.0533396270946422</v>
      </c>
      <c r="E29" s="115">
        <v>87</v>
      </c>
      <c r="F29" s="114">
        <v>82</v>
      </c>
      <c r="G29" s="114">
        <v>101</v>
      </c>
      <c r="H29" s="114">
        <v>100</v>
      </c>
      <c r="I29" s="140">
        <v>92</v>
      </c>
      <c r="J29" s="115">
        <v>-5</v>
      </c>
      <c r="K29" s="116">
        <v>-5.4347826086956523</v>
      </c>
    </row>
    <row r="30" spans="1:11" ht="14.1" customHeight="1" x14ac:dyDescent="0.2">
      <c r="A30" s="306" t="s">
        <v>247</v>
      </c>
      <c r="B30" s="307" t="s">
        <v>248</v>
      </c>
      <c r="C30" s="308"/>
      <c r="D30" s="113">
        <v>0.25961765400047204</v>
      </c>
      <c r="E30" s="115">
        <v>11</v>
      </c>
      <c r="F30" s="114">
        <v>12</v>
      </c>
      <c r="G30" s="114">
        <v>11</v>
      </c>
      <c r="H30" s="114">
        <v>19</v>
      </c>
      <c r="I30" s="140">
        <v>10</v>
      </c>
      <c r="J30" s="115">
        <v>1</v>
      </c>
      <c r="K30" s="116">
        <v>10</v>
      </c>
    </row>
    <row r="31" spans="1:11" ht="14.1" customHeight="1" x14ac:dyDescent="0.2">
      <c r="A31" s="306" t="s">
        <v>249</v>
      </c>
      <c r="B31" s="307" t="s">
        <v>250</v>
      </c>
      <c r="C31" s="308"/>
      <c r="D31" s="113">
        <v>1.7937219730941705</v>
      </c>
      <c r="E31" s="115">
        <v>76</v>
      </c>
      <c r="F31" s="114">
        <v>70</v>
      </c>
      <c r="G31" s="114">
        <v>90</v>
      </c>
      <c r="H31" s="114">
        <v>81</v>
      </c>
      <c r="I31" s="140">
        <v>82</v>
      </c>
      <c r="J31" s="115">
        <v>-6</v>
      </c>
      <c r="K31" s="116">
        <v>-7.3170731707317076</v>
      </c>
    </row>
    <row r="32" spans="1:11" ht="14.1" customHeight="1" x14ac:dyDescent="0.2">
      <c r="A32" s="306">
        <v>31</v>
      </c>
      <c r="B32" s="307" t="s">
        <v>251</v>
      </c>
      <c r="C32" s="308"/>
      <c r="D32" s="113">
        <v>0.73164975218314843</v>
      </c>
      <c r="E32" s="115">
        <v>31</v>
      </c>
      <c r="F32" s="114">
        <v>14</v>
      </c>
      <c r="G32" s="114">
        <v>45</v>
      </c>
      <c r="H32" s="114">
        <v>25</v>
      </c>
      <c r="I32" s="140">
        <v>40</v>
      </c>
      <c r="J32" s="115">
        <v>-9</v>
      </c>
      <c r="K32" s="116">
        <v>-22.5</v>
      </c>
    </row>
    <row r="33" spans="1:11" ht="14.1" customHeight="1" x14ac:dyDescent="0.2">
      <c r="A33" s="306">
        <v>32</v>
      </c>
      <c r="B33" s="307" t="s">
        <v>252</v>
      </c>
      <c r="C33" s="308"/>
      <c r="D33" s="113">
        <v>0.84965777672881759</v>
      </c>
      <c r="E33" s="115">
        <v>36</v>
      </c>
      <c r="F33" s="114">
        <v>30</v>
      </c>
      <c r="G33" s="114">
        <v>66</v>
      </c>
      <c r="H33" s="114">
        <v>46</v>
      </c>
      <c r="I33" s="140">
        <v>15</v>
      </c>
      <c r="J33" s="115">
        <v>21</v>
      </c>
      <c r="K33" s="116">
        <v>140</v>
      </c>
    </row>
    <row r="34" spans="1:11" ht="14.1" customHeight="1" x14ac:dyDescent="0.2">
      <c r="A34" s="306">
        <v>33</v>
      </c>
      <c r="B34" s="307" t="s">
        <v>253</v>
      </c>
      <c r="C34" s="308"/>
      <c r="D34" s="113">
        <v>0.73164975218314843</v>
      </c>
      <c r="E34" s="115">
        <v>31</v>
      </c>
      <c r="F34" s="114">
        <v>15</v>
      </c>
      <c r="G34" s="114">
        <v>33</v>
      </c>
      <c r="H34" s="114">
        <v>29</v>
      </c>
      <c r="I34" s="140">
        <v>37</v>
      </c>
      <c r="J34" s="115">
        <v>-6</v>
      </c>
      <c r="K34" s="116">
        <v>-16.216216216216218</v>
      </c>
    </row>
    <row r="35" spans="1:11" ht="14.1" customHeight="1" x14ac:dyDescent="0.2">
      <c r="A35" s="306">
        <v>34</v>
      </c>
      <c r="B35" s="307" t="s">
        <v>254</v>
      </c>
      <c r="C35" s="308"/>
      <c r="D35" s="113">
        <v>1.840925182912438</v>
      </c>
      <c r="E35" s="115">
        <v>78</v>
      </c>
      <c r="F35" s="114">
        <v>52</v>
      </c>
      <c r="G35" s="114">
        <v>73</v>
      </c>
      <c r="H35" s="114">
        <v>81</v>
      </c>
      <c r="I35" s="140">
        <v>80</v>
      </c>
      <c r="J35" s="115">
        <v>-2</v>
      </c>
      <c r="K35" s="116">
        <v>-2.5</v>
      </c>
    </row>
    <row r="36" spans="1:11" ht="14.1" customHeight="1" x14ac:dyDescent="0.2">
      <c r="A36" s="306">
        <v>41</v>
      </c>
      <c r="B36" s="307" t="s">
        <v>255</v>
      </c>
      <c r="C36" s="308"/>
      <c r="D36" s="113">
        <v>2.4545669105499175</v>
      </c>
      <c r="E36" s="115">
        <v>104</v>
      </c>
      <c r="F36" s="114">
        <v>93</v>
      </c>
      <c r="G36" s="114">
        <v>105</v>
      </c>
      <c r="H36" s="114">
        <v>76</v>
      </c>
      <c r="I36" s="140">
        <v>99</v>
      </c>
      <c r="J36" s="115">
        <v>5</v>
      </c>
      <c r="K36" s="116">
        <v>5.0505050505050502</v>
      </c>
    </row>
    <row r="37" spans="1:11" ht="14.1" customHeight="1" x14ac:dyDescent="0.2">
      <c r="A37" s="306">
        <v>42</v>
      </c>
      <c r="B37" s="307" t="s">
        <v>256</v>
      </c>
      <c r="C37" s="308"/>
      <c r="D37" s="113">
        <v>0.2124144441822044</v>
      </c>
      <c r="E37" s="115">
        <v>9</v>
      </c>
      <c r="F37" s="114" t="s">
        <v>513</v>
      </c>
      <c r="G37" s="114">
        <v>5</v>
      </c>
      <c r="H37" s="114">
        <v>9</v>
      </c>
      <c r="I37" s="140">
        <v>6</v>
      </c>
      <c r="J37" s="115">
        <v>3</v>
      </c>
      <c r="K37" s="116">
        <v>50</v>
      </c>
    </row>
    <row r="38" spans="1:11" ht="14.1" customHeight="1" x14ac:dyDescent="0.2">
      <c r="A38" s="306">
        <v>43</v>
      </c>
      <c r="B38" s="307" t="s">
        <v>257</v>
      </c>
      <c r="C38" s="308"/>
      <c r="D38" s="113">
        <v>4.4135001180080247</v>
      </c>
      <c r="E38" s="115">
        <v>187</v>
      </c>
      <c r="F38" s="114">
        <v>160</v>
      </c>
      <c r="G38" s="114">
        <v>168</v>
      </c>
      <c r="H38" s="114">
        <v>171</v>
      </c>
      <c r="I38" s="140">
        <v>232</v>
      </c>
      <c r="J38" s="115">
        <v>-45</v>
      </c>
      <c r="K38" s="116">
        <v>-19.396551724137932</v>
      </c>
    </row>
    <row r="39" spans="1:11" ht="14.1" customHeight="1" x14ac:dyDescent="0.2">
      <c r="A39" s="306">
        <v>51</v>
      </c>
      <c r="B39" s="307" t="s">
        <v>258</v>
      </c>
      <c r="C39" s="308"/>
      <c r="D39" s="113">
        <v>8.590984186924711</v>
      </c>
      <c r="E39" s="115">
        <v>364</v>
      </c>
      <c r="F39" s="114">
        <v>296</v>
      </c>
      <c r="G39" s="114">
        <v>353</v>
      </c>
      <c r="H39" s="114">
        <v>328</v>
      </c>
      <c r="I39" s="140">
        <v>414</v>
      </c>
      <c r="J39" s="115">
        <v>-50</v>
      </c>
      <c r="K39" s="116">
        <v>-12.077294685990339</v>
      </c>
    </row>
    <row r="40" spans="1:11" ht="14.1" customHeight="1" x14ac:dyDescent="0.2">
      <c r="A40" s="306" t="s">
        <v>259</v>
      </c>
      <c r="B40" s="307" t="s">
        <v>260</v>
      </c>
      <c r="C40" s="308"/>
      <c r="D40" s="113">
        <v>8.3077649280151054</v>
      </c>
      <c r="E40" s="115">
        <v>352</v>
      </c>
      <c r="F40" s="114">
        <v>287</v>
      </c>
      <c r="G40" s="114">
        <v>337</v>
      </c>
      <c r="H40" s="114">
        <v>313</v>
      </c>
      <c r="I40" s="140">
        <v>400</v>
      </c>
      <c r="J40" s="115">
        <v>-48</v>
      </c>
      <c r="K40" s="116">
        <v>-12</v>
      </c>
    </row>
    <row r="41" spans="1:11" ht="14.1" customHeight="1" x14ac:dyDescent="0.2">
      <c r="A41" s="306"/>
      <c r="B41" s="307" t="s">
        <v>261</v>
      </c>
      <c r="C41" s="308"/>
      <c r="D41" s="113">
        <v>7.9773424592872315</v>
      </c>
      <c r="E41" s="115">
        <v>338</v>
      </c>
      <c r="F41" s="114">
        <v>261</v>
      </c>
      <c r="G41" s="114">
        <v>317</v>
      </c>
      <c r="H41" s="114">
        <v>294</v>
      </c>
      <c r="I41" s="140">
        <v>384</v>
      </c>
      <c r="J41" s="115">
        <v>-46</v>
      </c>
      <c r="K41" s="116">
        <v>-11.979166666666666</v>
      </c>
    </row>
    <row r="42" spans="1:11" ht="14.1" customHeight="1" x14ac:dyDescent="0.2">
      <c r="A42" s="306">
        <v>52</v>
      </c>
      <c r="B42" s="307" t="s">
        <v>262</v>
      </c>
      <c r="C42" s="308"/>
      <c r="D42" s="113">
        <v>1.4632995043662969</v>
      </c>
      <c r="E42" s="115">
        <v>62</v>
      </c>
      <c r="F42" s="114">
        <v>40</v>
      </c>
      <c r="G42" s="114">
        <v>73</v>
      </c>
      <c r="H42" s="114">
        <v>45</v>
      </c>
      <c r="I42" s="140">
        <v>77</v>
      </c>
      <c r="J42" s="115">
        <v>-15</v>
      </c>
      <c r="K42" s="116">
        <v>-19.480519480519479</v>
      </c>
    </row>
    <row r="43" spans="1:11" ht="14.1" customHeight="1" x14ac:dyDescent="0.2">
      <c r="A43" s="306" t="s">
        <v>263</v>
      </c>
      <c r="B43" s="307" t="s">
        <v>264</v>
      </c>
      <c r="C43" s="308"/>
      <c r="D43" s="113">
        <v>1.2036818503658249</v>
      </c>
      <c r="E43" s="115">
        <v>51</v>
      </c>
      <c r="F43" s="114">
        <v>32</v>
      </c>
      <c r="G43" s="114">
        <v>62</v>
      </c>
      <c r="H43" s="114">
        <v>32</v>
      </c>
      <c r="I43" s="140">
        <v>69</v>
      </c>
      <c r="J43" s="115">
        <v>-18</v>
      </c>
      <c r="K43" s="116">
        <v>-26.086956521739129</v>
      </c>
    </row>
    <row r="44" spans="1:11" ht="14.1" customHeight="1" x14ac:dyDescent="0.2">
      <c r="A44" s="306">
        <v>53</v>
      </c>
      <c r="B44" s="307" t="s">
        <v>265</v>
      </c>
      <c r="C44" s="308"/>
      <c r="D44" s="113">
        <v>1.7937219730941705</v>
      </c>
      <c r="E44" s="115">
        <v>76</v>
      </c>
      <c r="F44" s="114">
        <v>21</v>
      </c>
      <c r="G44" s="114">
        <v>16</v>
      </c>
      <c r="H44" s="114">
        <v>25</v>
      </c>
      <c r="I44" s="140">
        <v>16</v>
      </c>
      <c r="J44" s="115">
        <v>60</v>
      </c>
      <c r="K44" s="116" t="s">
        <v>514</v>
      </c>
    </row>
    <row r="45" spans="1:11" ht="14.1" customHeight="1" x14ac:dyDescent="0.2">
      <c r="A45" s="306" t="s">
        <v>266</v>
      </c>
      <c r="B45" s="307" t="s">
        <v>267</v>
      </c>
      <c r="C45" s="308"/>
      <c r="D45" s="113">
        <v>1.7937219730941705</v>
      </c>
      <c r="E45" s="115">
        <v>76</v>
      </c>
      <c r="F45" s="114">
        <v>19</v>
      </c>
      <c r="G45" s="114">
        <v>15</v>
      </c>
      <c r="H45" s="114">
        <v>24</v>
      </c>
      <c r="I45" s="140">
        <v>14</v>
      </c>
      <c r="J45" s="115">
        <v>62</v>
      </c>
      <c r="K45" s="116" t="s">
        <v>514</v>
      </c>
    </row>
    <row r="46" spans="1:11" ht="14.1" customHeight="1" x14ac:dyDescent="0.2">
      <c r="A46" s="306">
        <v>54</v>
      </c>
      <c r="B46" s="307" t="s">
        <v>268</v>
      </c>
      <c r="C46" s="308"/>
      <c r="D46" s="113">
        <v>3.0682086381873965</v>
      </c>
      <c r="E46" s="115">
        <v>130</v>
      </c>
      <c r="F46" s="114">
        <v>142</v>
      </c>
      <c r="G46" s="114">
        <v>165</v>
      </c>
      <c r="H46" s="114">
        <v>145</v>
      </c>
      <c r="I46" s="140">
        <v>167</v>
      </c>
      <c r="J46" s="115">
        <v>-37</v>
      </c>
      <c r="K46" s="116">
        <v>-22.155688622754489</v>
      </c>
    </row>
    <row r="47" spans="1:11" ht="14.1" customHeight="1" x14ac:dyDescent="0.2">
      <c r="A47" s="306">
        <v>61</v>
      </c>
      <c r="B47" s="307" t="s">
        <v>269</v>
      </c>
      <c r="C47" s="308"/>
      <c r="D47" s="113">
        <v>1.9825348123672411</v>
      </c>
      <c r="E47" s="115">
        <v>84</v>
      </c>
      <c r="F47" s="114">
        <v>65</v>
      </c>
      <c r="G47" s="114">
        <v>92</v>
      </c>
      <c r="H47" s="114">
        <v>77</v>
      </c>
      <c r="I47" s="140">
        <v>125</v>
      </c>
      <c r="J47" s="115">
        <v>-41</v>
      </c>
      <c r="K47" s="116">
        <v>-32.799999999999997</v>
      </c>
    </row>
    <row r="48" spans="1:11" ht="14.1" customHeight="1" x14ac:dyDescent="0.2">
      <c r="A48" s="306">
        <v>62</v>
      </c>
      <c r="B48" s="307" t="s">
        <v>270</v>
      </c>
      <c r="C48" s="308"/>
      <c r="D48" s="113">
        <v>5.8059948076469201</v>
      </c>
      <c r="E48" s="115">
        <v>246</v>
      </c>
      <c r="F48" s="114">
        <v>249</v>
      </c>
      <c r="G48" s="114">
        <v>335</v>
      </c>
      <c r="H48" s="114">
        <v>235</v>
      </c>
      <c r="I48" s="140">
        <v>202</v>
      </c>
      <c r="J48" s="115">
        <v>44</v>
      </c>
      <c r="K48" s="116">
        <v>21.782178217821784</v>
      </c>
    </row>
    <row r="49" spans="1:11" ht="14.1" customHeight="1" x14ac:dyDescent="0.2">
      <c r="A49" s="306">
        <v>63</v>
      </c>
      <c r="B49" s="307" t="s">
        <v>271</v>
      </c>
      <c r="C49" s="308"/>
      <c r="D49" s="113">
        <v>3.3750295020061363</v>
      </c>
      <c r="E49" s="115">
        <v>143</v>
      </c>
      <c r="F49" s="114">
        <v>178</v>
      </c>
      <c r="G49" s="114">
        <v>241</v>
      </c>
      <c r="H49" s="114">
        <v>210</v>
      </c>
      <c r="I49" s="140">
        <v>209</v>
      </c>
      <c r="J49" s="115">
        <v>-66</v>
      </c>
      <c r="K49" s="116">
        <v>-31.578947368421051</v>
      </c>
    </row>
    <row r="50" spans="1:11" ht="14.1" customHeight="1" x14ac:dyDescent="0.2">
      <c r="A50" s="306" t="s">
        <v>272</v>
      </c>
      <c r="B50" s="307" t="s">
        <v>273</v>
      </c>
      <c r="C50" s="308"/>
      <c r="D50" s="113">
        <v>0.54283691291007785</v>
      </c>
      <c r="E50" s="115">
        <v>23</v>
      </c>
      <c r="F50" s="114">
        <v>30</v>
      </c>
      <c r="G50" s="114">
        <v>39</v>
      </c>
      <c r="H50" s="114">
        <v>39</v>
      </c>
      <c r="I50" s="140">
        <v>46</v>
      </c>
      <c r="J50" s="115">
        <v>-23</v>
      </c>
      <c r="K50" s="116">
        <v>-50</v>
      </c>
    </row>
    <row r="51" spans="1:11" ht="14.1" customHeight="1" x14ac:dyDescent="0.2">
      <c r="A51" s="306" t="s">
        <v>274</v>
      </c>
      <c r="B51" s="307" t="s">
        <v>275</v>
      </c>
      <c r="C51" s="308"/>
      <c r="D51" s="113">
        <v>2.4781685154590511</v>
      </c>
      <c r="E51" s="115">
        <v>105</v>
      </c>
      <c r="F51" s="114">
        <v>131</v>
      </c>
      <c r="G51" s="114">
        <v>160</v>
      </c>
      <c r="H51" s="114">
        <v>158</v>
      </c>
      <c r="I51" s="140">
        <v>143</v>
      </c>
      <c r="J51" s="115">
        <v>-38</v>
      </c>
      <c r="K51" s="116">
        <v>-26.573426573426573</v>
      </c>
    </row>
    <row r="52" spans="1:11" ht="14.1" customHeight="1" x14ac:dyDescent="0.2">
      <c r="A52" s="306">
        <v>71</v>
      </c>
      <c r="B52" s="307" t="s">
        <v>276</v>
      </c>
      <c r="C52" s="308"/>
      <c r="D52" s="113">
        <v>9.7238612225631336</v>
      </c>
      <c r="E52" s="115">
        <v>412</v>
      </c>
      <c r="F52" s="114">
        <v>354</v>
      </c>
      <c r="G52" s="114">
        <v>434</v>
      </c>
      <c r="H52" s="114">
        <v>338</v>
      </c>
      <c r="I52" s="140">
        <v>505</v>
      </c>
      <c r="J52" s="115">
        <v>-93</v>
      </c>
      <c r="K52" s="116">
        <v>-18.415841584158414</v>
      </c>
    </row>
    <row r="53" spans="1:11" ht="14.1" customHeight="1" x14ac:dyDescent="0.2">
      <c r="A53" s="306" t="s">
        <v>277</v>
      </c>
      <c r="B53" s="307" t="s">
        <v>278</v>
      </c>
      <c r="C53" s="308"/>
      <c r="D53" s="113">
        <v>3.162615057823932</v>
      </c>
      <c r="E53" s="115">
        <v>134</v>
      </c>
      <c r="F53" s="114">
        <v>123</v>
      </c>
      <c r="G53" s="114">
        <v>149</v>
      </c>
      <c r="H53" s="114">
        <v>108</v>
      </c>
      <c r="I53" s="140">
        <v>196</v>
      </c>
      <c r="J53" s="115">
        <v>-62</v>
      </c>
      <c r="K53" s="116">
        <v>-31.632653061224488</v>
      </c>
    </row>
    <row r="54" spans="1:11" ht="14.1" customHeight="1" x14ac:dyDescent="0.2">
      <c r="A54" s="306" t="s">
        <v>279</v>
      </c>
      <c r="B54" s="307" t="s">
        <v>280</v>
      </c>
      <c r="C54" s="308"/>
      <c r="D54" s="113">
        <v>5.2395562898277079</v>
      </c>
      <c r="E54" s="115">
        <v>222</v>
      </c>
      <c r="F54" s="114">
        <v>206</v>
      </c>
      <c r="G54" s="114">
        <v>236</v>
      </c>
      <c r="H54" s="114">
        <v>183</v>
      </c>
      <c r="I54" s="140">
        <v>249</v>
      </c>
      <c r="J54" s="115">
        <v>-27</v>
      </c>
      <c r="K54" s="116">
        <v>-10.843373493975903</v>
      </c>
    </row>
    <row r="55" spans="1:11" ht="14.1" customHeight="1" x14ac:dyDescent="0.2">
      <c r="A55" s="306">
        <v>72</v>
      </c>
      <c r="B55" s="307" t="s">
        <v>281</v>
      </c>
      <c r="C55" s="308"/>
      <c r="D55" s="113">
        <v>2.1949492565494455</v>
      </c>
      <c r="E55" s="115">
        <v>93</v>
      </c>
      <c r="F55" s="114">
        <v>47</v>
      </c>
      <c r="G55" s="114">
        <v>106</v>
      </c>
      <c r="H55" s="114">
        <v>57</v>
      </c>
      <c r="I55" s="140">
        <v>72</v>
      </c>
      <c r="J55" s="115">
        <v>21</v>
      </c>
      <c r="K55" s="116">
        <v>29.166666666666668</v>
      </c>
    </row>
    <row r="56" spans="1:11" ht="14.1" customHeight="1" x14ac:dyDescent="0.2">
      <c r="A56" s="306" t="s">
        <v>282</v>
      </c>
      <c r="B56" s="307" t="s">
        <v>283</v>
      </c>
      <c r="C56" s="308"/>
      <c r="D56" s="113">
        <v>0.73164975218314843</v>
      </c>
      <c r="E56" s="115">
        <v>31</v>
      </c>
      <c r="F56" s="114">
        <v>8</v>
      </c>
      <c r="G56" s="114">
        <v>41</v>
      </c>
      <c r="H56" s="114">
        <v>12</v>
      </c>
      <c r="I56" s="140">
        <v>18</v>
      </c>
      <c r="J56" s="115">
        <v>13</v>
      </c>
      <c r="K56" s="116">
        <v>72.222222222222229</v>
      </c>
    </row>
    <row r="57" spans="1:11" ht="14.1" customHeight="1" x14ac:dyDescent="0.2">
      <c r="A57" s="306" t="s">
        <v>284</v>
      </c>
      <c r="B57" s="307" t="s">
        <v>285</v>
      </c>
      <c r="C57" s="308"/>
      <c r="D57" s="113">
        <v>1.2508850601840926</v>
      </c>
      <c r="E57" s="115">
        <v>53</v>
      </c>
      <c r="F57" s="114">
        <v>35</v>
      </c>
      <c r="G57" s="114">
        <v>37</v>
      </c>
      <c r="H57" s="114">
        <v>35</v>
      </c>
      <c r="I57" s="140">
        <v>49</v>
      </c>
      <c r="J57" s="115">
        <v>4</v>
      </c>
      <c r="K57" s="116">
        <v>8.1632653061224492</v>
      </c>
    </row>
    <row r="58" spans="1:11" ht="14.1" customHeight="1" x14ac:dyDescent="0.2">
      <c r="A58" s="306">
        <v>73</v>
      </c>
      <c r="B58" s="307" t="s">
        <v>286</v>
      </c>
      <c r="C58" s="308"/>
      <c r="D58" s="113">
        <v>2.1713476516403114</v>
      </c>
      <c r="E58" s="115">
        <v>92</v>
      </c>
      <c r="F58" s="114">
        <v>60</v>
      </c>
      <c r="G58" s="114">
        <v>72</v>
      </c>
      <c r="H58" s="114">
        <v>80</v>
      </c>
      <c r="I58" s="140">
        <v>85</v>
      </c>
      <c r="J58" s="115">
        <v>7</v>
      </c>
      <c r="K58" s="116">
        <v>8.235294117647058</v>
      </c>
    </row>
    <row r="59" spans="1:11" ht="14.1" customHeight="1" x14ac:dyDescent="0.2">
      <c r="A59" s="306" t="s">
        <v>287</v>
      </c>
      <c r="B59" s="307" t="s">
        <v>288</v>
      </c>
      <c r="C59" s="308"/>
      <c r="D59" s="113">
        <v>1.5577059240028321</v>
      </c>
      <c r="E59" s="115">
        <v>66</v>
      </c>
      <c r="F59" s="114">
        <v>41</v>
      </c>
      <c r="G59" s="114">
        <v>43</v>
      </c>
      <c r="H59" s="114">
        <v>55</v>
      </c>
      <c r="I59" s="140">
        <v>55</v>
      </c>
      <c r="J59" s="115">
        <v>11</v>
      </c>
      <c r="K59" s="116">
        <v>20</v>
      </c>
    </row>
    <row r="60" spans="1:11" ht="14.1" customHeight="1" x14ac:dyDescent="0.2">
      <c r="A60" s="306">
        <v>81</v>
      </c>
      <c r="B60" s="307" t="s">
        <v>289</v>
      </c>
      <c r="C60" s="308"/>
      <c r="D60" s="113">
        <v>8.142553693651168</v>
      </c>
      <c r="E60" s="115">
        <v>345</v>
      </c>
      <c r="F60" s="114">
        <v>335</v>
      </c>
      <c r="G60" s="114">
        <v>459</v>
      </c>
      <c r="H60" s="114">
        <v>282</v>
      </c>
      <c r="I60" s="140">
        <v>321</v>
      </c>
      <c r="J60" s="115">
        <v>24</v>
      </c>
      <c r="K60" s="116">
        <v>7.4766355140186915</v>
      </c>
    </row>
    <row r="61" spans="1:11" ht="14.1" customHeight="1" x14ac:dyDescent="0.2">
      <c r="A61" s="306" t="s">
        <v>290</v>
      </c>
      <c r="B61" s="307" t="s">
        <v>291</v>
      </c>
      <c r="C61" s="308"/>
      <c r="D61" s="113">
        <v>1.5341043190936983</v>
      </c>
      <c r="E61" s="115">
        <v>65</v>
      </c>
      <c r="F61" s="114">
        <v>41</v>
      </c>
      <c r="G61" s="114">
        <v>92</v>
      </c>
      <c r="H61" s="114">
        <v>48</v>
      </c>
      <c r="I61" s="140">
        <v>48</v>
      </c>
      <c r="J61" s="115">
        <v>17</v>
      </c>
      <c r="K61" s="116">
        <v>35.416666666666664</v>
      </c>
    </row>
    <row r="62" spans="1:11" ht="14.1" customHeight="1" x14ac:dyDescent="0.2">
      <c r="A62" s="306" t="s">
        <v>292</v>
      </c>
      <c r="B62" s="307" t="s">
        <v>293</v>
      </c>
      <c r="C62" s="308"/>
      <c r="D62" s="113">
        <v>2.5725749350955867</v>
      </c>
      <c r="E62" s="115">
        <v>109</v>
      </c>
      <c r="F62" s="114">
        <v>155</v>
      </c>
      <c r="G62" s="114">
        <v>228</v>
      </c>
      <c r="H62" s="114">
        <v>84</v>
      </c>
      <c r="I62" s="140">
        <v>123</v>
      </c>
      <c r="J62" s="115">
        <v>-14</v>
      </c>
      <c r="K62" s="116">
        <v>-11.382113821138212</v>
      </c>
    </row>
    <row r="63" spans="1:11" ht="14.1" customHeight="1" x14ac:dyDescent="0.2">
      <c r="A63" s="306"/>
      <c r="B63" s="307" t="s">
        <v>294</v>
      </c>
      <c r="C63" s="308"/>
      <c r="D63" s="113">
        <v>2.1713476516403114</v>
      </c>
      <c r="E63" s="115">
        <v>92</v>
      </c>
      <c r="F63" s="114">
        <v>129</v>
      </c>
      <c r="G63" s="114">
        <v>197</v>
      </c>
      <c r="H63" s="114">
        <v>67</v>
      </c>
      <c r="I63" s="140">
        <v>115</v>
      </c>
      <c r="J63" s="115">
        <v>-23</v>
      </c>
      <c r="K63" s="116">
        <v>-20</v>
      </c>
    </row>
    <row r="64" spans="1:11" ht="14.1" customHeight="1" x14ac:dyDescent="0.2">
      <c r="A64" s="306" t="s">
        <v>295</v>
      </c>
      <c r="B64" s="307" t="s">
        <v>296</v>
      </c>
      <c r="C64" s="308"/>
      <c r="D64" s="113">
        <v>2.1241444418220441</v>
      </c>
      <c r="E64" s="115">
        <v>90</v>
      </c>
      <c r="F64" s="114">
        <v>50</v>
      </c>
      <c r="G64" s="114">
        <v>56</v>
      </c>
      <c r="H64" s="114">
        <v>57</v>
      </c>
      <c r="I64" s="140">
        <v>71</v>
      </c>
      <c r="J64" s="115">
        <v>19</v>
      </c>
      <c r="K64" s="116">
        <v>26.760563380281692</v>
      </c>
    </row>
    <row r="65" spans="1:11" ht="14.1" customHeight="1" x14ac:dyDescent="0.2">
      <c r="A65" s="306" t="s">
        <v>297</v>
      </c>
      <c r="B65" s="307" t="s">
        <v>298</v>
      </c>
      <c r="C65" s="308"/>
      <c r="D65" s="113">
        <v>0.7552513570922823</v>
      </c>
      <c r="E65" s="115">
        <v>32</v>
      </c>
      <c r="F65" s="114">
        <v>28</v>
      </c>
      <c r="G65" s="114">
        <v>29</v>
      </c>
      <c r="H65" s="114">
        <v>22</v>
      </c>
      <c r="I65" s="140">
        <v>20</v>
      </c>
      <c r="J65" s="115">
        <v>12</v>
      </c>
      <c r="K65" s="116">
        <v>60</v>
      </c>
    </row>
    <row r="66" spans="1:11" ht="14.1" customHeight="1" x14ac:dyDescent="0.2">
      <c r="A66" s="306">
        <v>82</v>
      </c>
      <c r="B66" s="307" t="s">
        <v>299</v>
      </c>
      <c r="C66" s="308"/>
      <c r="D66" s="113">
        <v>3.4458343167335377</v>
      </c>
      <c r="E66" s="115">
        <v>146</v>
      </c>
      <c r="F66" s="114">
        <v>127</v>
      </c>
      <c r="G66" s="114">
        <v>248</v>
      </c>
      <c r="H66" s="114">
        <v>118</v>
      </c>
      <c r="I66" s="140">
        <v>178</v>
      </c>
      <c r="J66" s="115">
        <v>-32</v>
      </c>
      <c r="K66" s="116">
        <v>-17.977528089887642</v>
      </c>
    </row>
    <row r="67" spans="1:11" ht="14.1" customHeight="1" x14ac:dyDescent="0.2">
      <c r="A67" s="306" t="s">
        <v>300</v>
      </c>
      <c r="B67" s="307" t="s">
        <v>301</v>
      </c>
      <c r="C67" s="308"/>
      <c r="D67" s="113">
        <v>2.2657540712768469</v>
      </c>
      <c r="E67" s="115">
        <v>96</v>
      </c>
      <c r="F67" s="114">
        <v>91</v>
      </c>
      <c r="G67" s="114">
        <v>182</v>
      </c>
      <c r="H67" s="114">
        <v>72</v>
      </c>
      <c r="I67" s="140">
        <v>139</v>
      </c>
      <c r="J67" s="115">
        <v>-43</v>
      </c>
      <c r="K67" s="116">
        <v>-30.935251798561151</v>
      </c>
    </row>
    <row r="68" spans="1:11" ht="14.1" customHeight="1" x14ac:dyDescent="0.2">
      <c r="A68" s="306" t="s">
        <v>302</v>
      </c>
      <c r="B68" s="307" t="s">
        <v>303</v>
      </c>
      <c r="C68" s="308"/>
      <c r="D68" s="113">
        <v>0.2124144441822044</v>
      </c>
      <c r="E68" s="115">
        <v>9</v>
      </c>
      <c r="F68" s="114">
        <v>14</v>
      </c>
      <c r="G68" s="114">
        <v>23</v>
      </c>
      <c r="H68" s="114">
        <v>12</v>
      </c>
      <c r="I68" s="140">
        <v>17</v>
      </c>
      <c r="J68" s="115">
        <v>-8</v>
      </c>
      <c r="K68" s="116">
        <v>-47.058823529411768</v>
      </c>
    </row>
    <row r="69" spans="1:11" ht="14.1" customHeight="1" x14ac:dyDescent="0.2">
      <c r="A69" s="306">
        <v>83</v>
      </c>
      <c r="B69" s="307" t="s">
        <v>304</v>
      </c>
      <c r="C69" s="308"/>
      <c r="D69" s="113">
        <v>4.6023129572810948</v>
      </c>
      <c r="E69" s="115">
        <v>195</v>
      </c>
      <c r="F69" s="114">
        <v>174</v>
      </c>
      <c r="G69" s="114">
        <v>319</v>
      </c>
      <c r="H69" s="114">
        <v>123</v>
      </c>
      <c r="I69" s="140">
        <v>192</v>
      </c>
      <c r="J69" s="115">
        <v>3</v>
      </c>
      <c r="K69" s="116">
        <v>1.5625</v>
      </c>
    </row>
    <row r="70" spans="1:11" ht="14.1" customHeight="1" x14ac:dyDescent="0.2">
      <c r="A70" s="306" t="s">
        <v>305</v>
      </c>
      <c r="B70" s="307" t="s">
        <v>306</v>
      </c>
      <c r="C70" s="308"/>
      <c r="D70" s="113">
        <v>4.2954920934623555</v>
      </c>
      <c r="E70" s="115">
        <v>182</v>
      </c>
      <c r="F70" s="114">
        <v>160</v>
      </c>
      <c r="G70" s="114">
        <v>309</v>
      </c>
      <c r="H70" s="114">
        <v>110</v>
      </c>
      <c r="I70" s="140">
        <v>172</v>
      </c>
      <c r="J70" s="115">
        <v>10</v>
      </c>
      <c r="K70" s="116">
        <v>5.8139534883720927</v>
      </c>
    </row>
    <row r="71" spans="1:11" ht="14.1" customHeight="1" x14ac:dyDescent="0.2">
      <c r="A71" s="306"/>
      <c r="B71" s="307" t="s">
        <v>307</v>
      </c>
      <c r="C71" s="308"/>
      <c r="D71" s="113">
        <v>2.7141845645503895</v>
      </c>
      <c r="E71" s="115">
        <v>115</v>
      </c>
      <c r="F71" s="114">
        <v>78</v>
      </c>
      <c r="G71" s="114">
        <v>127</v>
      </c>
      <c r="H71" s="114">
        <v>42</v>
      </c>
      <c r="I71" s="140">
        <v>102</v>
      </c>
      <c r="J71" s="115">
        <v>13</v>
      </c>
      <c r="K71" s="116">
        <v>12.745098039215685</v>
      </c>
    </row>
    <row r="72" spans="1:11" ht="14.1" customHeight="1" x14ac:dyDescent="0.2">
      <c r="A72" s="306">
        <v>84</v>
      </c>
      <c r="B72" s="307" t="s">
        <v>308</v>
      </c>
      <c r="C72" s="308"/>
      <c r="D72" s="113">
        <v>9.81826764219967</v>
      </c>
      <c r="E72" s="115">
        <v>416</v>
      </c>
      <c r="F72" s="114">
        <v>398</v>
      </c>
      <c r="G72" s="114">
        <v>358</v>
      </c>
      <c r="H72" s="114">
        <v>346</v>
      </c>
      <c r="I72" s="140">
        <v>390</v>
      </c>
      <c r="J72" s="115">
        <v>26</v>
      </c>
      <c r="K72" s="116">
        <v>6.666666666666667</v>
      </c>
    </row>
    <row r="73" spans="1:11" ht="14.1" customHeight="1" x14ac:dyDescent="0.2">
      <c r="A73" s="306" t="s">
        <v>309</v>
      </c>
      <c r="B73" s="307" t="s">
        <v>310</v>
      </c>
      <c r="C73" s="308"/>
      <c r="D73" s="113">
        <v>1.3688930847297616</v>
      </c>
      <c r="E73" s="115">
        <v>58</v>
      </c>
      <c r="F73" s="114">
        <v>6</v>
      </c>
      <c r="G73" s="114">
        <v>50</v>
      </c>
      <c r="H73" s="114">
        <v>9</v>
      </c>
      <c r="I73" s="140">
        <v>40</v>
      </c>
      <c r="J73" s="115">
        <v>18</v>
      </c>
      <c r="K73" s="116">
        <v>45</v>
      </c>
    </row>
    <row r="74" spans="1:11" ht="14.1" customHeight="1" x14ac:dyDescent="0.2">
      <c r="A74" s="306" t="s">
        <v>311</v>
      </c>
      <c r="B74" s="307" t="s">
        <v>312</v>
      </c>
      <c r="C74" s="308"/>
      <c r="D74" s="113" t="s">
        <v>513</v>
      </c>
      <c r="E74" s="115" t="s">
        <v>513</v>
      </c>
      <c r="F74" s="114">
        <v>11</v>
      </c>
      <c r="G74" s="114">
        <v>10</v>
      </c>
      <c r="H74" s="114">
        <v>7</v>
      </c>
      <c r="I74" s="140">
        <v>5</v>
      </c>
      <c r="J74" s="115" t="s">
        <v>513</v>
      </c>
      <c r="K74" s="116" t="s">
        <v>513</v>
      </c>
    </row>
    <row r="75" spans="1:11" ht="14.1" customHeight="1" x14ac:dyDescent="0.2">
      <c r="A75" s="306" t="s">
        <v>313</v>
      </c>
      <c r="B75" s="307" t="s">
        <v>314</v>
      </c>
      <c r="C75" s="308"/>
      <c r="D75" s="113">
        <v>7.7413264101958932</v>
      </c>
      <c r="E75" s="115">
        <v>328</v>
      </c>
      <c r="F75" s="114">
        <v>351</v>
      </c>
      <c r="G75" s="114">
        <v>268</v>
      </c>
      <c r="H75" s="114">
        <v>307</v>
      </c>
      <c r="I75" s="140">
        <v>315</v>
      </c>
      <c r="J75" s="115">
        <v>13</v>
      </c>
      <c r="K75" s="116">
        <v>4.1269841269841274</v>
      </c>
    </row>
    <row r="76" spans="1:11" ht="14.1" customHeight="1" x14ac:dyDescent="0.2">
      <c r="A76" s="306">
        <v>91</v>
      </c>
      <c r="B76" s="307" t="s">
        <v>315</v>
      </c>
      <c r="C76" s="308"/>
      <c r="D76" s="113">
        <v>0.56643851781921173</v>
      </c>
      <c r="E76" s="115">
        <v>24</v>
      </c>
      <c r="F76" s="114">
        <v>19</v>
      </c>
      <c r="G76" s="114">
        <v>24</v>
      </c>
      <c r="H76" s="114">
        <v>23</v>
      </c>
      <c r="I76" s="140">
        <v>23</v>
      </c>
      <c r="J76" s="115">
        <v>1</v>
      </c>
      <c r="K76" s="116">
        <v>4.3478260869565215</v>
      </c>
    </row>
    <row r="77" spans="1:11" ht="14.1" customHeight="1" x14ac:dyDescent="0.2">
      <c r="A77" s="306">
        <v>92</v>
      </c>
      <c r="B77" s="307" t="s">
        <v>316</v>
      </c>
      <c r="C77" s="308"/>
      <c r="D77" s="113">
        <v>3.681850365824876</v>
      </c>
      <c r="E77" s="115">
        <v>156</v>
      </c>
      <c r="F77" s="114">
        <v>79</v>
      </c>
      <c r="G77" s="114">
        <v>57</v>
      </c>
      <c r="H77" s="114">
        <v>98</v>
      </c>
      <c r="I77" s="140">
        <v>129</v>
      </c>
      <c r="J77" s="115">
        <v>27</v>
      </c>
      <c r="K77" s="116">
        <v>20.930232558139537</v>
      </c>
    </row>
    <row r="78" spans="1:11" ht="14.1" customHeight="1" x14ac:dyDescent="0.2">
      <c r="A78" s="306">
        <v>93</v>
      </c>
      <c r="B78" s="307" t="s">
        <v>317</v>
      </c>
      <c r="C78" s="308"/>
      <c r="D78" s="113">
        <v>0.18881283927307058</v>
      </c>
      <c r="E78" s="115">
        <v>8</v>
      </c>
      <c r="F78" s="114" t="s">
        <v>513</v>
      </c>
      <c r="G78" s="114" t="s">
        <v>513</v>
      </c>
      <c r="H78" s="114">
        <v>5</v>
      </c>
      <c r="I78" s="140">
        <v>0</v>
      </c>
      <c r="J78" s="115">
        <v>8</v>
      </c>
      <c r="K78" s="116" t="s">
        <v>515</v>
      </c>
    </row>
    <row r="79" spans="1:11" ht="14.1" customHeight="1" x14ac:dyDescent="0.2">
      <c r="A79" s="306">
        <v>94</v>
      </c>
      <c r="B79" s="307" t="s">
        <v>318</v>
      </c>
      <c r="C79" s="308"/>
      <c r="D79" s="113">
        <v>0.47203209818267644</v>
      </c>
      <c r="E79" s="115">
        <v>20</v>
      </c>
      <c r="F79" s="114">
        <v>8</v>
      </c>
      <c r="G79" s="114">
        <v>47</v>
      </c>
      <c r="H79" s="114">
        <v>13</v>
      </c>
      <c r="I79" s="140">
        <v>21</v>
      </c>
      <c r="J79" s="115">
        <v>-1</v>
      </c>
      <c r="K79" s="116">
        <v>-4.7619047619047619</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0.18881283927307058</v>
      </c>
      <c r="E81" s="143">
        <v>8</v>
      </c>
      <c r="F81" s="144">
        <v>10</v>
      </c>
      <c r="G81" s="144">
        <v>21</v>
      </c>
      <c r="H81" s="144" t="s">
        <v>513</v>
      </c>
      <c r="I81" s="145">
        <v>6</v>
      </c>
      <c r="J81" s="143">
        <v>2</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4209</v>
      </c>
      <c r="E11" s="114">
        <v>3650</v>
      </c>
      <c r="F11" s="114">
        <v>4418</v>
      </c>
      <c r="G11" s="114">
        <v>3449</v>
      </c>
      <c r="H11" s="140">
        <v>4789</v>
      </c>
      <c r="I11" s="115">
        <v>-580</v>
      </c>
      <c r="J11" s="116">
        <v>-12.111087909793277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8.8144452363981944</v>
      </c>
      <c r="D14" s="115">
        <v>371</v>
      </c>
      <c r="E14" s="114">
        <v>350</v>
      </c>
      <c r="F14" s="114">
        <v>325</v>
      </c>
      <c r="G14" s="114">
        <v>310</v>
      </c>
      <c r="H14" s="140">
        <v>731</v>
      </c>
      <c r="I14" s="115">
        <v>-360</v>
      </c>
      <c r="J14" s="116">
        <v>-49.247606019151846</v>
      </c>
      <c r="K14" s="110"/>
      <c r="L14" s="110"/>
      <c r="M14" s="110"/>
      <c r="N14" s="110"/>
      <c r="O14" s="110"/>
    </row>
    <row r="15" spans="1:15" s="110" customFormat="1" ht="24.95" customHeight="1" x14ac:dyDescent="0.2">
      <c r="A15" s="193" t="s">
        <v>216</v>
      </c>
      <c r="B15" s="199" t="s">
        <v>217</v>
      </c>
      <c r="C15" s="113">
        <v>0.80779282489902593</v>
      </c>
      <c r="D15" s="115">
        <v>34</v>
      </c>
      <c r="E15" s="114">
        <v>33</v>
      </c>
      <c r="F15" s="114">
        <v>34</v>
      </c>
      <c r="G15" s="114">
        <v>39</v>
      </c>
      <c r="H15" s="140">
        <v>49</v>
      </c>
      <c r="I15" s="115">
        <v>-15</v>
      </c>
      <c r="J15" s="116">
        <v>-30.612244897959183</v>
      </c>
    </row>
    <row r="16" spans="1:15" s="287" customFormat="1" ht="24.95" customHeight="1" x14ac:dyDescent="0.2">
      <c r="A16" s="193" t="s">
        <v>218</v>
      </c>
      <c r="B16" s="199" t="s">
        <v>141</v>
      </c>
      <c r="C16" s="113">
        <v>7.3176526490852938</v>
      </c>
      <c r="D16" s="115">
        <v>308</v>
      </c>
      <c r="E16" s="114">
        <v>300</v>
      </c>
      <c r="F16" s="114">
        <v>275</v>
      </c>
      <c r="G16" s="114">
        <v>248</v>
      </c>
      <c r="H16" s="140">
        <v>661</v>
      </c>
      <c r="I16" s="115">
        <v>-353</v>
      </c>
      <c r="J16" s="116">
        <v>-53.40393343419062</v>
      </c>
      <c r="K16" s="110"/>
      <c r="L16" s="110"/>
      <c r="M16" s="110"/>
      <c r="N16" s="110"/>
      <c r="O16" s="110"/>
    </row>
    <row r="17" spans="1:15" s="110" customFormat="1" ht="24.95" customHeight="1" x14ac:dyDescent="0.2">
      <c r="A17" s="193" t="s">
        <v>142</v>
      </c>
      <c r="B17" s="199" t="s">
        <v>220</v>
      </c>
      <c r="C17" s="113">
        <v>0.68899976241387506</v>
      </c>
      <c r="D17" s="115">
        <v>29</v>
      </c>
      <c r="E17" s="114">
        <v>17</v>
      </c>
      <c r="F17" s="114">
        <v>16</v>
      </c>
      <c r="G17" s="114">
        <v>23</v>
      </c>
      <c r="H17" s="140">
        <v>21</v>
      </c>
      <c r="I17" s="115">
        <v>8</v>
      </c>
      <c r="J17" s="116">
        <v>38.095238095238095</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11.095272036113091</v>
      </c>
      <c r="D19" s="115">
        <v>467</v>
      </c>
      <c r="E19" s="114">
        <v>360</v>
      </c>
      <c r="F19" s="114">
        <v>396</v>
      </c>
      <c r="G19" s="114">
        <v>378</v>
      </c>
      <c r="H19" s="140">
        <v>393</v>
      </c>
      <c r="I19" s="115">
        <v>74</v>
      </c>
      <c r="J19" s="116">
        <v>18.829516539440203</v>
      </c>
    </row>
    <row r="20" spans="1:15" s="287" customFormat="1" ht="24.95" customHeight="1" x14ac:dyDescent="0.2">
      <c r="A20" s="193" t="s">
        <v>148</v>
      </c>
      <c r="B20" s="199" t="s">
        <v>149</v>
      </c>
      <c r="C20" s="113">
        <v>1.8769303872653837</v>
      </c>
      <c r="D20" s="115">
        <v>79</v>
      </c>
      <c r="E20" s="114">
        <v>69</v>
      </c>
      <c r="F20" s="114">
        <v>76</v>
      </c>
      <c r="G20" s="114">
        <v>67</v>
      </c>
      <c r="H20" s="140">
        <v>98</v>
      </c>
      <c r="I20" s="115">
        <v>-19</v>
      </c>
      <c r="J20" s="116">
        <v>-19.387755102040817</v>
      </c>
      <c r="K20" s="110"/>
      <c r="L20" s="110"/>
      <c r="M20" s="110"/>
      <c r="N20" s="110"/>
      <c r="O20" s="110"/>
    </row>
    <row r="21" spans="1:15" s="110" customFormat="1" ht="24.95" customHeight="1" x14ac:dyDescent="0.2">
      <c r="A21" s="201" t="s">
        <v>150</v>
      </c>
      <c r="B21" s="202" t="s">
        <v>151</v>
      </c>
      <c r="C21" s="113">
        <v>5.5595153243050603</v>
      </c>
      <c r="D21" s="115">
        <v>234</v>
      </c>
      <c r="E21" s="114">
        <v>257</v>
      </c>
      <c r="F21" s="114">
        <v>240</v>
      </c>
      <c r="G21" s="114">
        <v>189</v>
      </c>
      <c r="H21" s="140">
        <v>256</v>
      </c>
      <c r="I21" s="115">
        <v>-22</v>
      </c>
      <c r="J21" s="116">
        <v>-8.59375</v>
      </c>
    </row>
    <row r="22" spans="1:15" s="110" customFormat="1" ht="24.95" customHeight="1" x14ac:dyDescent="0.2">
      <c r="A22" s="201" t="s">
        <v>152</v>
      </c>
      <c r="B22" s="199" t="s">
        <v>153</v>
      </c>
      <c r="C22" s="113">
        <v>3.2074126870990733</v>
      </c>
      <c r="D22" s="115">
        <v>135</v>
      </c>
      <c r="E22" s="114">
        <v>131</v>
      </c>
      <c r="F22" s="114">
        <v>129</v>
      </c>
      <c r="G22" s="114">
        <v>179</v>
      </c>
      <c r="H22" s="140">
        <v>135</v>
      </c>
      <c r="I22" s="115">
        <v>0</v>
      </c>
      <c r="J22" s="116">
        <v>0</v>
      </c>
    </row>
    <row r="23" spans="1:15" s="110" customFormat="1" ht="24.95" customHeight="1" x14ac:dyDescent="0.2">
      <c r="A23" s="193" t="s">
        <v>154</v>
      </c>
      <c r="B23" s="199" t="s">
        <v>155</v>
      </c>
      <c r="C23" s="113">
        <v>0.80779282489902593</v>
      </c>
      <c r="D23" s="115">
        <v>34</v>
      </c>
      <c r="E23" s="114">
        <v>21</v>
      </c>
      <c r="F23" s="114">
        <v>36</v>
      </c>
      <c r="G23" s="114">
        <v>27</v>
      </c>
      <c r="H23" s="140">
        <v>40</v>
      </c>
      <c r="I23" s="115">
        <v>-6</v>
      </c>
      <c r="J23" s="116">
        <v>-15</v>
      </c>
    </row>
    <row r="24" spans="1:15" s="110" customFormat="1" ht="24.95" customHeight="1" x14ac:dyDescent="0.2">
      <c r="A24" s="193" t="s">
        <v>156</v>
      </c>
      <c r="B24" s="199" t="s">
        <v>221</v>
      </c>
      <c r="C24" s="113">
        <v>9.859824186267522</v>
      </c>
      <c r="D24" s="115">
        <v>415</v>
      </c>
      <c r="E24" s="114">
        <v>279</v>
      </c>
      <c r="F24" s="114">
        <v>356</v>
      </c>
      <c r="G24" s="114">
        <v>324</v>
      </c>
      <c r="H24" s="140">
        <v>526</v>
      </c>
      <c r="I24" s="115">
        <v>-111</v>
      </c>
      <c r="J24" s="116">
        <v>-21.102661596958175</v>
      </c>
    </row>
    <row r="25" spans="1:15" s="110" customFormat="1" ht="24.95" customHeight="1" x14ac:dyDescent="0.2">
      <c r="A25" s="193" t="s">
        <v>222</v>
      </c>
      <c r="B25" s="204" t="s">
        <v>159</v>
      </c>
      <c r="C25" s="113">
        <v>8.4105488239486821</v>
      </c>
      <c r="D25" s="115">
        <v>354</v>
      </c>
      <c r="E25" s="114">
        <v>303</v>
      </c>
      <c r="F25" s="114">
        <v>506</v>
      </c>
      <c r="G25" s="114">
        <v>300</v>
      </c>
      <c r="H25" s="140">
        <v>451</v>
      </c>
      <c r="I25" s="115">
        <v>-97</v>
      </c>
      <c r="J25" s="116">
        <v>-21.507760532150776</v>
      </c>
    </row>
    <row r="26" spans="1:15" s="110" customFormat="1" ht="24.95" customHeight="1" x14ac:dyDescent="0.2">
      <c r="A26" s="201">
        <v>782.78300000000002</v>
      </c>
      <c r="B26" s="203" t="s">
        <v>160</v>
      </c>
      <c r="C26" s="113">
        <v>12.354478498455689</v>
      </c>
      <c r="D26" s="115">
        <v>520</v>
      </c>
      <c r="E26" s="114">
        <v>639</v>
      </c>
      <c r="F26" s="114">
        <v>575</v>
      </c>
      <c r="G26" s="114">
        <v>519</v>
      </c>
      <c r="H26" s="140">
        <v>591</v>
      </c>
      <c r="I26" s="115">
        <v>-71</v>
      </c>
      <c r="J26" s="116">
        <v>-12.013536379018612</v>
      </c>
    </row>
    <row r="27" spans="1:15" s="110" customFormat="1" ht="24.95" customHeight="1" x14ac:dyDescent="0.2">
      <c r="A27" s="193" t="s">
        <v>161</v>
      </c>
      <c r="B27" s="199" t="s">
        <v>162</v>
      </c>
      <c r="C27" s="113">
        <v>3.0411023996198621</v>
      </c>
      <c r="D27" s="115">
        <v>128</v>
      </c>
      <c r="E27" s="114">
        <v>102</v>
      </c>
      <c r="F27" s="114">
        <v>124</v>
      </c>
      <c r="G27" s="114">
        <v>85</v>
      </c>
      <c r="H27" s="140">
        <v>122</v>
      </c>
      <c r="I27" s="115">
        <v>6</v>
      </c>
      <c r="J27" s="116">
        <v>4.918032786885246</v>
      </c>
    </row>
    <row r="28" spans="1:15" s="110" customFormat="1" ht="24.95" customHeight="1" x14ac:dyDescent="0.2">
      <c r="A28" s="193" t="s">
        <v>163</v>
      </c>
      <c r="B28" s="199" t="s">
        <v>164</v>
      </c>
      <c r="C28" s="113">
        <v>11.023996198622001</v>
      </c>
      <c r="D28" s="115">
        <v>464</v>
      </c>
      <c r="E28" s="114">
        <v>350</v>
      </c>
      <c r="F28" s="114">
        <v>474</v>
      </c>
      <c r="G28" s="114">
        <v>329</v>
      </c>
      <c r="H28" s="140">
        <v>454</v>
      </c>
      <c r="I28" s="115">
        <v>10</v>
      </c>
      <c r="J28" s="116">
        <v>2.2026431718061672</v>
      </c>
    </row>
    <row r="29" spans="1:15" s="110" customFormat="1" ht="24.95" customHeight="1" x14ac:dyDescent="0.2">
      <c r="A29" s="193">
        <v>86</v>
      </c>
      <c r="B29" s="199" t="s">
        <v>165</v>
      </c>
      <c r="C29" s="113">
        <v>8.5531004989308617</v>
      </c>
      <c r="D29" s="115">
        <v>360</v>
      </c>
      <c r="E29" s="114">
        <v>298</v>
      </c>
      <c r="F29" s="114">
        <v>397</v>
      </c>
      <c r="G29" s="114">
        <v>283</v>
      </c>
      <c r="H29" s="140">
        <v>368</v>
      </c>
      <c r="I29" s="115">
        <v>-8</v>
      </c>
      <c r="J29" s="116">
        <v>-2.1739130434782608</v>
      </c>
    </row>
    <row r="30" spans="1:15" s="110" customFormat="1" ht="24.95" customHeight="1" x14ac:dyDescent="0.2">
      <c r="A30" s="193">
        <v>87.88</v>
      </c>
      <c r="B30" s="204" t="s">
        <v>166</v>
      </c>
      <c r="C30" s="113">
        <v>6.581135661677358</v>
      </c>
      <c r="D30" s="115">
        <v>277</v>
      </c>
      <c r="E30" s="114">
        <v>226</v>
      </c>
      <c r="F30" s="114">
        <v>382</v>
      </c>
      <c r="G30" s="114">
        <v>185</v>
      </c>
      <c r="H30" s="140">
        <v>283</v>
      </c>
      <c r="I30" s="115">
        <v>-6</v>
      </c>
      <c r="J30" s="116">
        <v>-2.1201413427561837</v>
      </c>
    </row>
    <row r="31" spans="1:15" s="110" customFormat="1" ht="24.95" customHeight="1" x14ac:dyDescent="0.2">
      <c r="A31" s="193" t="s">
        <v>167</v>
      </c>
      <c r="B31" s="199" t="s">
        <v>168</v>
      </c>
      <c r="C31" s="113">
        <v>4.3478260869565215</v>
      </c>
      <c r="D31" s="115">
        <v>183</v>
      </c>
      <c r="E31" s="114">
        <v>144</v>
      </c>
      <c r="F31" s="114">
        <v>212</v>
      </c>
      <c r="G31" s="114">
        <v>123</v>
      </c>
      <c r="H31" s="140">
        <v>183</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86.718935614160131</v>
      </c>
      <c r="D36" s="143">
        <v>3650</v>
      </c>
      <c r="E36" s="144">
        <v>3179</v>
      </c>
      <c r="F36" s="144">
        <v>3903</v>
      </c>
      <c r="G36" s="144">
        <v>2988</v>
      </c>
      <c r="H36" s="145">
        <v>3900</v>
      </c>
      <c r="I36" s="143">
        <v>-250</v>
      </c>
      <c r="J36" s="146">
        <v>-6.4102564102564106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4209</v>
      </c>
      <c r="F11" s="264">
        <v>3650</v>
      </c>
      <c r="G11" s="264">
        <v>4418</v>
      </c>
      <c r="H11" s="264">
        <v>3449</v>
      </c>
      <c r="I11" s="265">
        <v>4789</v>
      </c>
      <c r="J11" s="263">
        <v>-580</v>
      </c>
      <c r="K11" s="266">
        <v>-12.111087909793277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19.482062247564741</v>
      </c>
      <c r="E13" s="115">
        <v>820</v>
      </c>
      <c r="F13" s="114">
        <v>883</v>
      </c>
      <c r="G13" s="114">
        <v>1027</v>
      </c>
      <c r="H13" s="114">
        <v>700</v>
      </c>
      <c r="I13" s="140">
        <v>1036</v>
      </c>
      <c r="J13" s="115">
        <v>-216</v>
      </c>
      <c r="K13" s="116">
        <v>-20.849420849420849</v>
      </c>
    </row>
    <row r="14" spans="1:17" ht="15.95" customHeight="1" x14ac:dyDescent="0.2">
      <c r="A14" s="306" t="s">
        <v>230</v>
      </c>
      <c r="B14" s="307"/>
      <c r="C14" s="308"/>
      <c r="D14" s="113">
        <v>47.873604181515802</v>
      </c>
      <c r="E14" s="115">
        <v>2015</v>
      </c>
      <c r="F14" s="114">
        <v>1668</v>
      </c>
      <c r="G14" s="114">
        <v>2201</v>
      </c>
      <c r="H14" s="114">
        <v>1675</v>
      </c>
      <c r="I14" s="140">
        <v>2146</v>
      </c>
      <c r="J14" s="115">
        <v>-131</v>
      </c>
      <c r="K14" s="116">
        <v>-6.1043802423112767</v>
      </c>
    </row>
    <row r="15" spans="1:17" ht="15.95" customHeight="1" x14ac:dyDescent="0.2">
      <c r="A15" s="306" t="s">
        <v>231</v>
      </c>
      <c r="B15" s="307"/>
      <c r="C15" s="308"/>
      <c r="D15" s="113">
        <v>11.451651223568543</v>
      </c>
      <c r="E15" s="115">
        <v>482</v>
      </c>
      <c r="F15" s="114">
        <v>385</v>
      </c>
      <c r="G15" s="114">
        <v>432</v>
      </c>
      <c r="H15" s="114">
        <v>352</v>
      </c>
      <c r="I15" s="140">
        <v>580</v>
      </c>
      <c r="J15" s="115">
        <v>-98</v>
      </c>
      <c r="K15" s="116">
        <v>-16.896551724137932</v>
      </c>
    </row>
    <row r="16" spans="1:17" ht="15.95" customHeight="1" x14ac:dyDescent="0.2">
      <c r="A16" s="306" t="s">
        <v>232</v>
      </c>
      <c r="B16" s="307"/>
      <c r="C16" s="308"/>
      <c r="D16" s="113">
        <v>20.860061772392491</v>
      </c>
      <c r="E16" s="115">
        <v>878</v>
      </c>
      <c r="F16" s="114">
        <v>703</v>
      </c>
      <c r="G16" s="114">
        <v>731</v>
      </c>
      <c r="H16" s="114">
        <v>715</v>
      </c>
      <c r="I16" s="140">
        <v>1020</v>
      </c>
      <c r="J16" s="115">
        <v>-142</v>
      </c>
      <c r="K16" s="116">
        <v>-13.921568627450981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0.57020669992872419</v>
      </c>
      <c r="E18" s="115">
        <v>24</v>
      </c>
      <c r="F18" s="114">
        <v>46</v>
      </c>
      <c r="G18" s="114">
        <v>19</v>
      </c>
      <c r="H18" s="114">
        <v>14</v>
      </c>
      <c r="I18" s="140">
        <v>25</v>
      </c>
      <c r="J18" s="115">
        <v>-1</v>
      </c>
      <c r="K18" s="116">
        <v>-4</v>
      </c>
    </row>
    <row r="19" spans="1:11" ht="14.1" customHeight="1" x14ac:dyDescent="0.2">
      <c r="A19" s="306" t="s">
        <v>235</v>
      </c>
      <c r="B19" s="307" t="s">
        <v>236</v>
      </c>
      <c r="C19" s="308"/>
      <c r="D19" s="113" t="s">
        <v>513</v>
      </c>
      <c r="E19" s="115" t="s">
        <v>513</v>
      </c>
      <c r="F19" s="114">
        <v>32</v>
      </c>
      <c r="G19" s="114">
        <v>4</v>
      </c>
      <c r="H19" s="114">
        <v>3</v>
      </c>
      <c r="I19" s="140">
        <v>7</v>
      </c>
      <c r="J19" s="115" t="s">
        <v>513</v>
      </c>
      <c r="K19" s="116" t="s">
        <v>513</v>
      </c>
    </row>
    <row r="20" spans="1:11" ht="14.1" customHeight="1" x14ac:dyDescent="0.2">
      <c r="A20" s="306">
        <v>12</v>
      </c>
      <c r="B20" s="307" t="s">
        <v>237</v>
      </c>
      <c r="C20" s="308"/>
      <c r="D20" s="113">
        <v>0.23758612497030174</v>
      </c>
      <c r="E20" s="115">
        <v>10</v>
      </c>
      <c r="F20" s="114">
        <v>22</v>
      </c>
      <c r="G20" s="114">
        <v>19</v>
      </c>
      <c r="H20" s="114">
        <v>16</v>
      </c>
      <c r="I20" s="140">
        <v>21</v>
      </c>
      <c r="J20" s="115">
        <v>-11</v>
      </c>
      <c r="K20" s="116">
        <v>-52.38095238095238</v>
      </c>
    </row>
    <row r="21" spans="1:11" ht="14.1" customHeight="1" x14ac:dyDescent="0.2">
      <c r="A21" s="306">
        <v>21</v>
      </c>
      <c r="B21" s="307" t="s">
        <v>238</v>
      </c>
      <c r="C21" s="308"/>
      <c r="D21" s="113">
        <v>1.639344262295082</v>
      </c>
      <c r="E21" s="115">
        <v>69</v>
      </c>
      <c r="F21" s="114">
        <v>51</v>
      </c>
      <c r="G21" s="114">
        <v>40</v>
      </c>
      <c r="H21" s="114">
        <v>41</v>
      </c>
      <c r="I21" s="140">
        <v>44</v>
      </c>
      <c r="J21" s="115">
        <v>25</v>
      </c>
      <c r="K21" s="116">
        <v>56.81818181818182</v>
      </c>
    </row>
    <row r="22" spans="1:11" ht="14.1" customHeight="1" x14ac:dyDescent="0.2">
      <c r="A22" s="306">
        <v>22</v>
      </c>
      <c r="B22" s="307" t="s">
        <v>239</v>
      </c>
      <c r="C22" s="308"/>
      <c r="D22" s="113">
        <v>0.52268947493466378</v>
      </c>
      <c r="E22" s="115">
        <v>22</v>
      </c>
      <c r="F22" s="114">
        <v>39</v>
      </c>
      <c r="G22" s="114">
        <v>31</v>
      </c>
      <c r="H22" s="114">
        <v>37</v>
      </c>
      <c r="I22" s="140">
        <v>35</v>
      </c>
      <c r="J22" s="115">
        <v>-13</v>
      </c>
      <c r="K22" s="116">
        <v>-37.142857142857146</v>
      </c>
    </row>
    <row r="23" spans="1:11" ht="14.1" customHeight="1" x14ac:dyDescent="0.2">
      <c r="A23" s="306">
        <v>23</v>
      </c>
      <c r="B23" s="307" t="s">
        <v>240</v>
      </c>
      <c r="C23" s="308"/>
      <c r="D23" s="113">
        <v>0.57020669992872419</v>
      </c>
      <c r="E23" s="115">
        <v>24</v>
      </c>
      <c r="F23" s="114">
        <v>16</v>
      </c>
      <c r="G23" s="114">
        <v>25</v>
      </c>
      <c r="H23" s="114">
        <v>23</v>
      </c>
      <c r="I23" s="140">
        <v>36</v>
      </c>
      <c r="J23" s="115">
        <v>-12</v>
      </c>
      <c r="K23" s="116">
        <v>-33.333333333333336</v>
      </c>
    </row>
    <row r="24" spans="1:11" ht="14.1" customHeight="1" x14ac:dyDescent="0.2">
      <c r="A24" s="306">
        <v>24</v>
      </c>
      <c r="B24" s="307" t="s">
        <v>241</v>
      </c>
      <c r="C24" s="308"/>
      <c r="D24" s="113">
        <v>2.7084818246614399</v>
      </c>
      <c r="E24" s="115">
        <v>114</v>
      </c>
      <c r="F24" s="114">
        <v>109</v>
      </c>
      <c r="G24" s="114">
        <v>117</v>
      </c>
      <c r="H24" s="114">
        <v>100</v>
      </c>
      <c r="I24" s="140">
        <v>156</v>
      </c>
      <c r="J24" s="115">
        <v>-42</v>
      </c>
      <c r="K24" s="116">
        <v>-26.923076923076923</v>
      </c>
    </row>
    <row r="25" spans="1:11" ht="14.1" customHeight="1" x14ac:dyDescent="0.2">
      <c r="A25" s="306">
        <v>25</v>
      </c>
      <c r="B25" s="307" t="s">
        <v>242</v>
      </c>
      <c r="C25" s="308"/>
      <c r="D25" s="113">
        <v>5.2268947493466378</v>
      </c>
      <c r="E25" s="115">
        <v>220</v>
      </c>
      <c r="F25" s="114">
        <v>190</v>
      </c>
      <c r="G25" s="114">
        <v>200</v>
      </c>
      <c r="H25" s="114">
        <v>168</v>
      </c>
      <c r="I25" s="140">
        <v>248</v>
      </c>
      <c r="J25" s="115">
        <v>-28</v>
      </c>
      <c r="K25" s="116">
        <v>-11.290322580645162</v>
      </c>
    </row>
    <row r="26" spans="1:11" ht="14.1" customHeight="1" x14ac:dyDescent="0.2">
      <c r="A26" s="306">
        <v>26</v>
      </c>
      <c r="B26" s="307" t="s">
        <v>243</v>
      </c>
      <c r="C26" s="308"/>
      <c r="D26" s="113">
        <v>2.8510334996436208</v>
      </c>
      <c r="E26" s="115">
        <v>120</v>
      </c>
      <c r="F26" s="114">
        <v>100</v>
      </c>
      <c r="G26" s="114">
        <v>114</v>
      </c>
      <c r="H26" s="114">
        <v>104</v>
      </c>
      <c r="I26" s="140">
        <v>197</v>
      </c>
      <c r="J26" s="115">
        <v>-77</v>
      </c>
      <c r="K26" s="116">
        <v>-39.086294416243653</v>
      </c>
    </row>
    <row r="27" spans="1:11" ht="14.1" customHeight="1" x14ac:dyDescent="0.2">
      <c r="A27" s="306">
        <v>27</v>
      </c>
      <c r="B27" s="307" t="s">
        <v>244</v>
      </c>
      <c r="C27" s="308"/>
      <c r="D27" s="113">
        <v>1.9719648372535044</v>
      </c>
      <c r="E27" s="115">
        <v>83</v>
      </c>
      <c r="F27" s="114">
        <v>81</v>
      </c>
      <c r="G27" s="114">
        <v>80</v>
      </c>
      <c r="H27" s="114">
        <v>82</v>
      </c>
      <c r="I27" s="140">
        <v>168</v>
      </c>
      <c r="J27" s="115">
        <v>-85</v>
      </c>
      <c r="K27" s="116">
        <v>-50.595238095238095</v>
      </c>
    </row>
    <row r="28" spans="1:11" ht="14.1" customHeight="1" x14ac:dyDescent="0.2">
      <c r="A28" s="306">
        <v>28</v>
      </c>
      <c r="B28" s="307" t="s">
        <v>245</v>
      </c>
      <c r="C28" s="308"/>
      <c r="D28" s="113">
        <v>0.23758612497030174</v>
      </c>
      <c r="E28" s="115">
        <v>10</v>
      </c>
      <c r="F28" s="114">
        <v>8</v>
      </c>
      <c r="G28" s="114" t="s">
        <v>513</v>
      </c>
      <c r="H28" s="114">
        <v>7</v>
      </c>
      <c r="I28" s="140">
        <v>9</v>
      </c>
      <c r="J28" s="115">
        <v>1</v>
      </c>
      <c r="K28" s="116">
        <v>11.111111111111111</v>
      </c>
    </row>
    <row r="29" spans="1:11" ht="14.1" customHeight="1" x14ac:dyDescent="0.2">
      <c r="A29" s="306">
        <v>29</v>
      </c>
      <c r="B29" s="307" t="s">
        <v>246</v>
      </c>
      <c r="C29" s="308"/>
      <c r="D29" s="113">
        <v>2.4946543121881684</v>
      </c>
      <c r="E29" s="115">
        <v>105</v>
      </c>
      <c r="F29" s="114">
        <v>101</v>
      </c>
      <c r="G29" s="114">
        <v>78</v>
      </c>
      <c r="H29" s="114">
        <v>94</v>
      </c>
      <c r="I29" s="140">
        <v>108</v>
      </c>
      <c r="J29" s="115">
        <v>-3</v>
      </c>
      <c r="K29" s="116">
        <v>-2.7777777777777777</v>
      </c>
    </row>
    <row r="30" spans="1:11" ht="14.1" customHeight="1" x14ac:dyDescent="0.2">
      <c r="A30" s="306" t="s">
        <v>247</v>
      </c>
      <c r="B30" s="307" t="s">
        <v>248</v>
      </c>
      <c r="C30" s="308"/>
      <c r="D30" s="113">
        <v>0.23758612497030174</v>
      </c>
      <c r="E30" s="115">
        <v>10</v>
      </c>
      <c r="F30" s="114">
        <v>20</v>
      </c>
      <c r="G30" s="114">
        <v>14</v>
      </c>
      <c r="H30" s="114">
        <v>20</v>
      </c>
      <c r="I30" s="140">
        <v>14</v>
      </c>
      <c r="J30" s="115">
        <v>-4</v>
      </c>
      <c r="K30" s="116">
        <v>-28.571428571428573</v>
      </c>
    </row>
    <row r="31" spans="1:11" ht="14.1" customHeight="1" x14ac:dyDescent="0.2">
      <c r="A31" s="306" t="s">
        <v>249</v>
      </c>
      <c r="B31" s="307" t="s">
        <v>250</v>
      </c>
      <c r="C31" s="308"/>
      <c r="D31" s="113">
        <v>2.2570681872178664</v>
      </c>
      <c r="E31" s="115">
        <v>95</v>
      </c>
      <c r="F31" s="114">
        <v>81</v>
      </c>
      <c r="G31" s="114">
        <v>64</v>
      </c>
      <c r="H31" s="114">
        <v>74</v>
      </c>
      <c r="I31" s="140">
        <v>94</v>
      </c>
      <c r="J31" s="115">
        <v>1</v>
      </c>
      <c r="K31" s="116">
        <v>1.0638297872340425</v>
      </c>
    </row>
    <row r="32" spans="1:11" ht="14.1" customHeight="1" x14ac:dyDescent="0.2">
      <c r="A32" s="306">
        <v>31</v>
      </c>
      <c r="B32" s="307" t="s">
        <v>251</v>
      </c>
      <c r="C32" s="308"/>
      <c r="D32" s="113">
        <v>0.76027559990496552</v>
      </c>
      <c r="E32" s="115">
        <v>32</v>
      </c>
      <c r="F32" s="114">
        <v>16</v>
      </c>
      <c r="G32" s="114">
        <v>23</v>
      </c>
      <c r="H32" s="114">
        <v>28</v>
      </c>
      <c r="I32" s="140">
        <v>24</v>
      </c>
      <c r="J32" s="115">
        <v>8</v>
      </c>
      <c r="K32" s="116">
        <v>33.333333333333336</v>
      </c>
    </row>
    <row r="33" spans="1:11" ht="14.1" customHeight="1" x14ac:dyDescent="0.2">
      <c r="A33" s="306">
        <v>32</v>
      </c>
      <c r="B33" s="307" t="s">
        <v>252</v>
      </c>
      <c r="C33" s="308"/>
      <c r="D33" s="113">
        <v>0.9265858873841768</v>
      </c>
      <c r="E33" s="115">
        <v>39</v>
      </c>
      <c r="F33" s="114">
        <v>36</v>
      </c>
      <c r="G33" s="114">
        <v>56</v>
      </c>
      <c r="H33" s="114">
        <v>40</v>
      </c>
      <c r="I33" s="140">
        <v>23</v>
      </c>
      <c r="J33" s="115">
        <v>16</v>
      </c>
      <c r="K33" s="116">
        <v>69.565217391304344</v>
      </c>
    </row>
    <row r="34" spans="1:11" ht="14.1" customHeight="1" x14ac:dyDescent="0.2">
      <c r="A34" s="306">
        <v>33</v>
      </c>
      <c r="B34" s="307" t="s">
        <v>253</v>
      </c>
      <c r="C34" s="308"/>
      <c r="D34" s="113">
        <v>0.66524114991684491</v>
      </c>
      <c r="E34" s="115">
        <v>28</v>
      </c>
      <c r="F34" s="114">
        <v>25</v>
      </c>
      <c r="G34" s="114">
        <v>41</v>
      </c>
      <c r="H34" s="114">
        <v>17</v>
      </c>
      <c r="I34" s="140">
        <v>35</v>
      </c>
      <c r="J34" s="115">
        <v>-7</v>
      </c>
      <c r="K34" s="116">
        <v>-20</v>
      </c>
    </row>
    <row r="35" spans="1:11" ht="14.1" customHeight="1" x14ac:dyDescent="0.2">
      <c r="A35" s="306">
        <v>34</v>
      </c>
      <c r="B35" s="307" t="s">
        <v>254</v>
      </c>
      <c r="C35" s="308"/>
      <c r="D35" s="113">
        <v>2.0432406747445948</v>
      </c>
      <c r="E35" s="115">
        <v>86</v>
      </c>
      <c r="F35" s="114">
        <v>68</v>
      </c>
      <c r="G35" s="114">
        <v>60</v>
      </c>
      <c r="H35" s="114">
        <v>45</v>
      </c>
      <c r="I35" s="140">
        <v>87</v>
      </c>
      <c r="J35" s="115">
        <v>-1</v>
      </c>
      <c r="K35" s="116">
        <v>-1.1494252873563218</v>
      </c>
    </row>
    <row r="36" spans="1:11" ht="14.1" customHeight="1" x14ac:dyDescent="0.2">
      <c r="A36" s="306">
        <v>41</v>
      </c>
      <c r="B36" s="307" t="s">
        <v>255</v>
      </c>
      <c r="C36" s="308"/>
      <c r="D36" s="113">
        <v>2.1857923497267762</v>
      </c>
      <c r="E36" s="115">
        <v>92</v>
      </c>
      <c r="F36" s="114">
        <v>86</v>
      </c>
      <c r="G36" s="114">
        <v>78</v>
      </c>
      <c r="H36" s="114">
        <v>73</v>
      </c>
      <c r="I36" s="140">
        <v>96</v>
      </c>
      <c r="J36" s="115">
        <v>-4</v>
      </c>
      <c r="K36" s="116">
        <v>-4.166666666666667</v>
      </c>
    </row>
    <row r="37" spans="1:11" ht="14.1" customHeight="1" x14ac:dyDescent="0.2">
      <c r="A37" s="306">
        <v>42</v>
      </c>
      <c r="B37" s="307" t="s">
        <v>256</v>
      </c>
      <c r="C37" s="308"/>
      <c r="D37" s="113">
        <v>0.19006889997624138</v>
      </c>
      <c r="E37" s="115">
        <v>8</v>
      </c>
      <c r="F37" s="114" t="s">
        <v>513</v>
      </c>
      <c r="G37" s="114">
        <v>3</v>
      </c>
      <c r="H37" s="114" t="s">
        <v>513</v>
      </c>
      <c r="I37" s="140" t="s">
        <v>513</v>
      </c>
      <c r="J37" s="115" t="s">
        <v>513</v>
      </c>
      <c r="K37" s="116" t="s">
        <v>513</v>
      </c>
    </row>
    <row r="38" spans="1:11" ht="14.1" customHeight="1" x14ac:dyDescent="0.2">
      <c r="A38" s="306">
        <v>43</v>
      </c>
      <c r="B38" s="307" t="s">
        <v>257</v>
      </c>
      <c r="C38" s="308"/>
      <c r="D38" s="113">
        <v>2.470895699691138</v>
      </c>
      <c r="E38" s="115">
        <v>104</v>
      </c>
      <c r="F38" s="114">
        <v>117</v>
      </c>
      <c r="G38" s="114">
        <v>92</v>
      </c>
      <c r="H38" s="114">
        <v>146</v>
      </c>
      <c r="I38" s="140">
        <v>179</v>
      </c>
      <c r="J38" s="115">
        <v>-75</v>
      </c>
      <c r="K38" s="116">
        <v>-41.899441340782126</v>
      </c>
    </row>
    <row r="39" spans="1:11" ht="14.1" customHeight="1" x14ac:dyDescent="0.2">
      <c r="A39" s="306">
        <v>51</v>
      </c>
      <c r="B39" s="307" t="s">
        <v>258</v>
      </c>
      <c r="C39" s="308"/>
      <c r="D39" s="113">
        <v>7.745307674031837</v>
      </c>
      <c r="E39" s="115">
        <v>326</v>
      </c>
      <c r="F39" s="114">
        <v>366</v>
      </c>
      <c r="G39" s="114">
        <v>336</v>
      </c>
      <c r="H39" s="114">
        <v>297</v>
      </c>
      <c r="I39" s="140">
        <v>368</v>
      </c>
      <c r="J39" s="115">
        <v>-42</v>
      </c>
      <c r="K39" s="116">
        <v>-11.413043478260869</v>
      </c>
    </row>
    <row r="40" spans="1:11" ht="14.1" customHeight="1" x14ac:dyDescent="0.2">
      <c r="A40" s="306" t="s">
        <v>259</v>
      </c>
      <c r="B40" s="307" t="s">
        <v>260</v>
      </c>
      <c r="C40" s="308"/>
      <c r="D40" s="113">
        <v>7.3651698740793536</v>
      </c>
      <c r="E40" s="115">
        <v>310</v>
      </c>
      <c r="F40" s="114">
        <v>361</v>
      </c>
      <c r="G40" s="114">
        <v>325</v>
      </c>
      <c r="H40" s="114">
        <v>286</v>
      </c>
      <c r="I40" s="140">
        <v>355</v>
      </c>
      <c r="J40" s="115">
        <v>-45</v>
      </c>
      <c r="K40" s="116">
        <v>-12.67605633802817</v>
      </c>
    </row>
    <row r="41" spans="1:11" ht="14.1" customHeight="1" x14ac:dyDescent="0.2">
      <c r="A41" s="306"/>
      <c r="B41" s="307" t="s">
        <v>261</v>
      </c>
      <c r="C41" s="308"/>
      <c r="D41" s="113">
        <v>6.7236873366595393</v>
      </c>
      <c r="E41" s="115">
        <v>283</v>
      </c>
      <c r="F41" s="114">
        <v>333</v>
      </c>
      <c r="G41" s="114">
        <v>298</v>
      </c>
      <c r="H41" s="114">
        <v>268</v>
      </c>
      <c r="I41" s="140">
        <v>335</v>
      </c>
      <c r="J41" s="115">
        <v>-52</v>
      </c>
      <c r="K41" s="116">
        <v>-15.522388059701493</v>
      </c>
    </row>
    <row r="42" spans="1:11" ht="14.1" customHeight="1" x14ac:dyDescent="0.2">
      <c r="A42" s="306">
        <v>52</v>
      </c>
      <c r="B42" s="307" t="s">
        <v>262</v>
      </c>
      <c r="C42" s="308"/>
      <c r="D42" s="113">
        <v>1.1641720123544785</v>
      </c>
      <c r="E42" s="115">
        <v>49</v>
      </c>
      <c r="F42" s="114">
        <v>52</v>
      </c>
      <c r="G42" s="114">
        <v>55</v>
      </c>
      <c r="H42" s="114">
        <v>38</v>
      </c>
      <c r="I42" s="140">
        <v>76</v>
      </c>
      <c r="J42" s="115">
        <v>-27</v>
      </c>
      <c r="K42" s="116">
        <v>-35.526315789473685</v>
      </c>
    </row>
    <row r="43" spans="1:11" ht="14.1" customHeight="1" x14ac:dyDescent="0.2">
      <c r="A43" s="306" t="s">
        <v>263</v>
      </c>
      <c r="B43" s="307" t="s">
        <v>264</v>
      </c>
      <c r="C43" s="308"/>
      <c r="D43" s="113">
        <v>0.87906866239011638</v>
      </c>
      <c r="E43" s="115">
        <v>37</v>
      </c>
      <c r="F43" s="114">
        <v>46</v>
      </c>
      <c r="G43" s="114">
        <v>46</v>
      </c>
      <c r="H43" s="114">
        <v>27</v>
      </c>
      <c r="I43" s="140">
        <v>69</v>
      </c>
      <c r="J43" s="115">
        <v>-32</v>
      </c>
      <c r="K43" s="116">
        <v>-46.376811594202898</v>
      </c>
    </row>
    <row r="44" spans="1:11" ht="14.1" customHeight="1" x14ac:dyDescent="0.2">
      <c r="A44" s="306">
        <v>53</v>
      </c>
      <c r="B44" s="307" t="s">
        <v>265</v>
      </c>
      <c r="C44" s="308"/>
      <c r="D44" s="113">
        <v>1.9006889997624139</v>
      </c>
      <c r="E44" s="115">
        <v>80</v>
      </c>
      <c r="F44" s="114">
        <v>19</v>
      </c>
      <c r="G44" s="114">
        <v>29</v>
      </c>
      <c r="H44" s="114">
        <v>16</v>
      </c>
      <c r="I44" s="140">
        <v>19</v>
      </c>
      <c r="J44" s="115">
        <v>61</v>
      </c>
      <c r="K44" s="116" t="s">
        <v>514</v>
      </c>
    </row>
    <row r="45" spans="1:11" ht="14.1" customHeight="1" x14ac:dyDescent="0.2">
      <c r="A45" s="306" t="s">
        <v>266</v>
      </c>
      <c r="B45" s="307" t="s">
        <v>267</v>
      </c>
      <c r="C45" s="308"/>
      <c r="D45" s="113">
        <v>1.9006889997624139</v>
      </c>
      <c r="E45" s="115">
        <v>80</v>
      </c>
      <c r="F45" s="114">
        <v>19</v>
      </c>
      <c r="G45" s="114">
        <v>29</v>
      </c>
      <c r="H45" s="114">
        <v>16</v>
      </c>
      <c r="I45" s="140">
        <v>18</v>
      </c>
      <c r="J45" s="115">
        <v>62</v>
      </c>
      <c r="K45" s="116" t="s">
        <v>514</v>
      </c>
    </row>
    <row r="46" spans="1:11" ht="14.1" customHeight="1" x14ac:dyDescent="0.2">
      <c r="A46" s="306">
        <v>54</v>
      </c>
      <c r="B46" s="307" t="s">
        <v>268</v>
      </c>
      <c r="C46" s="308"/>
      <c r="D46" s="113">
        <v>3.8013779995248278</v>
      </c>
      <c r="E46" s="115">
        <v>160</v>
      </c>
      <c r="F46" s="114">
        <v>142</v>
      </c>
      <c r="G46" s="114">
        <v>149</v>
      </c>
      <c r="H46" s="114">
        <v>134</v>
      </c>
      <c r="I46" s="140">
        <v>188</v>
      </c>
      <c r="J46" s="115">
        <v>-28</v>
      </c>
      <c r="K46" s="116">
        <v>-14.893617021276595</v>
      </c>
    </row>
    <row r="47" spans="1:11" ht="14.1" customHeight="1" x14ac:dyDescent="0.2">
      <c r="A47" s="306">
        <v>61</v>
      </c>
      <c r="B47" s="307" t="s">
        <v>269</v>
      </c>
      <c r="C47" s="308"/>
      <c r="D47" s="113">
        <v>2.6847232121644096</v>
      </c>
      <c r="E47" s="115">
        <v>113</v>
      </c>
      <c r="F47" s="114">
        <v>63</v>
      </c>
      <c r="G47" s="114">
        <v>77</v>
      </c>
      <c r="H47" s="114">
        <v>90</v>
      </c>
      <c r="I47" s="140">
        <v>102</v>
      </c>
      <c r="J47" s="115">
        <v>11</v>
      </c>
      <c r="K47" s="116">
        <v>10.784313725490197</v>
      </c>
    </row>
    <row r="48" spans="1:11" ht="14.1" customHeight="1" x14ac:dyDescent="0.2">
      <c r="A48" s="306">
        <v>62</v>
      </c>
      <c r="B48" s="307" t="s">
        <v>270</v>
      </c>
      <c r="C48" s="308"/>
      <c r="D48" s="113">
        <v>6.8662390116417198</v>
      </c>
      <c r="E48" s="115">
        <v>289</v>
      </c>
      <c r="F48" s="114">
        <v>245</v>
      </c>
      <c r="G48" s="114">
        <v>272</v>
      </c>
      <c r="H48" s="114">
        <v>238</v>
      </c>
      <c r="I48" s="140">
        <v>234</v>
      </c>
      <c r="J48" s="115">
        <v>55</v>
      </c>
      <c r="K48" s="116">
        <v>23.504273504273506</v>
      </c>
    </row>
    <row r="49" spans="1:11" ht="14.1" customHeight="1" x14ac:dyDescent="0.2">
      <c r="A49" s="306">
        <v>63</v>
      </c>
      <c r="B49" s="307" t="s">
        <v>271</v>
      </c>
      <c r="C49" s="308"/>
      <c r="D49" s="113">
        <v>4.2765502494654308</v>
      </c>
      <c r="E49" s="115">
        <v>180</v>
      </c>
      <c r="F49" s="114">
        <v>204</v>
      </c>
      <c r="G49" s="114">
        <v>220</v>
      </c>
      <c r="H49" s="114">
        <v>161</v>
      </c>
      <c r="I49" s="140">
        <v>273</v>
      </c>
      <c r="J49" s="115">
        <v>-93</v>
      </c>
      <c r="K49" s="116">
        <v>-34.065934065934066</v>
      </c>
    </row>
    <row r="50" spans="1:11" ht="14.1" customHeight="1" x14ac:dyDescent="0.2">
      <c r="A50" s="306" t="s">
        <v>272</v>
      </c>
      <c r="B50" s="307" t="s">
        <v>273</v>
      </c>
      <c r="C50" s="308"/>
      <c r="D50" s="113">
        <v>0.47517224994060347</v>
      </c>
      <c r="E50" s="115">
        <v>20</v>
      </c>
      <c r="F50" s="114">
        <v>30</v>
      </c>
      <c r="G50" s="114">
        <v>47</v>
      </c>
      <c r="H50" s="114">
        <v>37</v>
      </c>
      <c r="I50" s="140">
        <v>120</v>
      </c>
      <c r="J50" s="115">
        <v>-100</v>
      </c>
      <c r="K50" s="116">
        <v>-83.333333333333329</v>
      </c>
    </row>
    <row r="51" spans="1:11" ht="14.1" customHeight="1" x14ac:dyDescent="0.2">
      <c r="A51" s="306" t="s">
        <v>274</v>
      </c>
      <c r="B51" s="307" t="s">
        <v>275</v>
      </c>
      <c r="C51" s="308"/>
      <c r="D51" s="113">
        <v>3.3499643620812543</v>
      </c>
      <c r="E51" s="115">
        <v>141</v>
      </c>
      <c r="F51" s="114">
        <v>154</v>
      </c>
      <c r="G51" s="114">
        <v>154</v>
      </c>
      <c r="H51" s="114">
        <v>107</v>
      </c>
      <c r="I51" s="140">
        <v>138</v>
      </c>
      <c r="J51" s="115">
        <v>3</v>
      </c>
      <c r="K51" s="116">
        <v>2.1739130434782608</v>
      </c>
    </row>
    <row r="52" spans="1:11" ht="14.1" customHeight="1" x14ac:dyDescent="0.2">
      <c r="A52" s="306">
        <v>71</v>
      </c>
      <c r="B52" s="307" t="s">
        <v>276</v>
      </c>
      <c r="C52" s="308"/>
      <c r="D52" s="113">
        <v>11.000237586124971</v>
      </c>
      <c r="E52" s="115">
        <v>463</v>
      </c>
      <c r="F52" s="114">
        <v>313</v>
      </c>
      <c r="G52" s="114">
        <v>411</v>
      </c>
      <c r="H52" s="114">
        <v>312</v>
      </c>
      <c r="I52" s="140">
        <v>543</v>
      </c>
      <c r="J52" s="115">
        <v>-80</v>
      </c>
      <c r="K52" s="116">
        <v>-14.732965009208103</v>
      </c>
    </row>
    <row r="53" spans="1:11" ht="14.1" customHeight="1" x14ac:dyDescent="0.2">
      <c r="A53" s="306" t="s">
        <v>277</v>
      </c>
      <c r="B53" s="307" t="s">
        <v>278</v>
      </c>
      <c r="C53" s="308"/>
      <c r="D53" s="113">
        <v>3.7776193870277974</v>
      </c>
      <c r="E53" s="115">
        <v>159</v>
      </c>
      <c r="F53" s="114">
        <v>100</v>
      </c>
      <c r="G53" s="114">
        <v>124</v>
      </c>
      <c r="H53" s="114">
        <v>110</v>
      </c>
      <c r="I53" s="140">
        <v>202</v>
      </c>
      <c r="J53" s="115">
        <v>-43</v>
      </c>
      <c r="K53" s="116">
        <v>-21.287128712871286</v>
      </c>
    </row>
    <row r="54" spans="1:11" ht="14.1" customHeight="1" x14ac:dyDescent="0.2">
      <c r="A54" s="306" t="s">
        <v>279</v>
      </c>
      <c r="B54" s="307" t="s">
        <v>280</v>
      </c>
      <c r="C54" s="308"/>
      <c r="D54" s="113">
        <v>5.868377286766453</v>
      </c>
      <c r="E54" s="115">
        <v>247</v>
      </c>
      <c r="F54" s="114">
        <v>180</v>
      </c>
      <c r="G54" s="114">
        <v>224</v>
      </c>
      <c r="H54" s="114">
        <v>167</v>
      </c>
      <c r="I54" s="140">
        <v>276</v>
      </c>
      <c r="J54" s="115">
        <v>-29</v>
      </c>
      <c r="K54" s="116">
        <v>-10.507246376811594</v>
      </c>
    </row>
    <row r="55" spans="1:11" ht="14.1" customHeight="1" x14ac:dyDescent="0.2">
      <c r="A55" s="306">
        <v>72</v>
      </c>
      <c r="B55" s="307" t="s">
        <v>281</v>
      </c>
      <c r="C55" s="308"/>
      <c r="D55" s="113">
        <v>2.0907578997386551</v>
      </c>
      <c r="E55" s="115">
        <v>88</v>
      </c>
      <c r="F55" s="114">
        <v>54</v>
      </c>
      <c r="G55" s="114">
        <v>82</v>
      </c>
      <c r="H55" s="114">
        <v>76</v>
      </c>
      <c r="I55" s="140">
        <v>106</v>
      </c>
      <c r="J55" s="115">
        <v>-18</v>
      </c>
      <c r="K55" s="116">
        <v>-16.981132075471699</v>
      </c>
    </row>
    <row r="56" spans="1:11" ht="14.1" customHeight="1" x14ac:dyDescent="0.2">
      <c r="A56" s="306" t="s">
        <v>282</v>
      </c>
      <c r="B56" s="307" t="s">
        <v>283</v>
      </c>
      <c r="C56" s="308"/>
      <c r="D56" s="113">
        <v>0.45141363744357327</v>
      </c>
      <c r="E56" s="115">
        <v>19</v>
      </c>
      <c r="F56" s="114">
        <v>11</v>
      </c>
      <c r="G56" s="114">
        <v>36</v>
      </c>
      <c r="H56" s="114">
        <v>22</v>
      </c>
      <c r="I56" s="140">
        <v>26</v>
      </c>
      <c r="J56" s="115">
        <v>-7</v>
      </c>
      <c r="K56" s="116">
        <v>-26.923076923076923</v>
      </c>
    </row>
    <row r="57" spans="1:11" ht="14.1" customHeight="1" x14ac:dyDescent="0.2">
      <c r="A57" s="306" t="s">
        <v>284</v>
      </c>
      <c r="B57" s="307" t="s">
        <v>285</v>
      </c>
      <c r="C57" s="308"/>
      <c r="D57" s="113">
        <v>1.4255167498218104</v>
      </c>
      <c r="E57" s="115">
        <v>60</v>
      </c>
      <c r="F57" s="114">
        <v>30</v>
      </c>
      <c r="G57" s="114">
        <v>31</v>
      </c>
      <c r="H57" s="114">
        <v>41</v>
      </c>
      <c r="I57" s="140">
        <v>69</v>
      </c>
      <c r="J57" s="115">
        <v>-9</v>
      </c>
      <c r="K57" s="116">
        <v>-13.043478260869565</v>
      </c>
    </row>
    <row r="58" spans="1:11" ht="14.1" customHeight="1" x14ac:dyDescent="0.2">
      <c r="A58" s="306">
        <v>73</v>
      </c>
      <c r="B58" s="307" t="s">
        <v>286</v>
      </c>
      <c r="C58" s="308"/>
      <c r="D58" s="113">
        <v>1.9244476122594441</v>
      </c>
      <c r="E58" s="115">
        <v>81</v>
      </c>
      <c r="F58" s="114">
        <v>55</v>
      </c>
      <c r="G58" s="114">
        <v>80</v>
      </c>
      <c r="H58" s="114">
        <v>65</v>
      </c>
      <c r="I58" s="140">
        <v>68</v>
      </c>
      <c r="J58" s="115">
        <v>13</v>
      </c>
      <c r="K58" s="116">
        <v>19.117647058823529</v>
      </c>
    </row>
    <row r="59" spans="1:11" ht="14.1" customHeight="1" x14ac:dyDescent="0.2">
      <c r="A59" s="306" t="s">
        <v>287</v>
      </c>
      <c r="B59" s="307" t="s">
        <v>288</v>
      </c>
      <c r="C59" s="308"/>
      <c r="D59" s="113">
        <v>1.1879306248515087</v>
      </c>
      <c r="E59" s="115">
        <v>50</v>
      </c>
      <c r="F59" s="114">
        <v>30</v>
      </c>
      <c r="G59" s="114">
        <v>47</v>
      </c>
      <c r="H59" s="114">
        <v>30</v>
      </c>
      <c r="I59" s="140">
        <v>29</v>
      </c>
      <c r="J59" s="115">
        <v>21</v>
      </c>
      <c r="K59" s="116">
        <v>72.41379310344827</v>
      </c>
    </row>
    <row r="60" spans="1:11" ht="14.1" customHeight="1" x14ac:dyDescent="0.2">
      <c r="A60" s="306">
        <v>81</v>
      </c>
      <c r="B60" s="307" t="s">
        <v>289</v>
      </c>
      <c r="C60" s="308"/>
      <c r="D60" s="113">
        <v>8.006652411499168</v>
      </c>
      <c r="E60" s="115">
        <v>337</v>
      </c>
      <c r="F60" s="114">
        <v>326</v>
      </c>
      <c r="G60" s="114">
        <v>391</v>
      </c>
      <c r="H60" s="114">
        <v>298</v>
      </c>
      <c r="I60" s="140">
        <v>368</v>
      </c>
      <c r="J60" s="115">
        <v>-31</v>
      </c>
      <c r="K60" s="116">
        <v>-8.4239130434782616</v>
      </c>
    </row>
    <row r="61" spans="1:11" ht="14.1" customHeight="1" x14ac:dyDescent="0.2">
      <c r="A61" s="306" t="s">
        <v>290</v>
      </c>
      <c r="B61" s="307" t="s">
        <v>291</v>
      </c>
      <c r="C61" s="308"/>
      <c r="D61" s="113">
        <v>1.2116892373485388</v>
      </c>
      <c r="E61" s="115">
        <v>51</v>
      </c>
      <c r="F61" s="114">
        <v>43</v>
      </c>
      <c r="G61" s="114">
        <v>59</v>
      </c>
      <c r="H61" s="114">
        <v>55</v>
      </c>
      <c r="I61" s="140">
        <v>70</v>
      </c>
      <c r="J61" s="115">
        <v>-19</v>
      </c>
      <c r="K61" s="116">
        <v>-27.142857142857142</v>
      </c>
    </row>
    <row r="62" spans="1:11" ht="14.1" customHeight="1" x14ac:dyDescent="0.2">
      <c r="A62" s="306" t="s">
        <v>292</v>
      </c>
      <c r="B62" s="307" t="s">
        <v>293</v>
      </c>
      <c r="C62" s="308"/>
      <c r="D62" s="113">
        <v>3.1361368496079831</v>
      </c>
      <c r="E62" s="115">
        <v>132</v>
      </c>
      <c r="F62" s="114">
        <v>125</v>
      </c>
      <c r="G62" s="114">
        <v>208</v>
      </c>
      <c r="H62" s="114">
        <v>117</v>
      </c>
      <c r="I62" s="140">
        <v>132</v>
      </c>
      <c r="J62" s="115">
        <v>0</v>
      </c>
      <c r="K62" s="116">
        <v>0</v>
      </c>
    </row>
    <row r="63" spans="1:11" ht="14.1" customHeight="1" x14ac:dyDescent="0.2">
      <c r="A63" s="306"/>
      <c r="B63" s="307" t="s">
        <v>294</v>
      </c>
      <c r="C63" s="308"/>
      <c r="D63" s="113">
        <v>2.7322404371584699</v>
      </c>
      <c r="E63" s="115">
        <v>115</v>
      </c>
      <c r="F63" s="114">
        <v>106</v>
      </c>
      <c r="G63" s="114">
        <v>188</v>
      </c>
      <c r="H63" s="114">
        <v>100</v>
      </c>
      <c r="I63" s="140">
        <v>117</v>
      </c>
      <c r="J63" s="115">
        <v>-2</v>
      </c>
      <c r="K63" s="116">
        <v>-1.7094017094017093</v>
      </c>
    </row>
    <row r="64" spans="1:11" ht="14.1" customHeight="1" x14ac:dyDescent="0.2">
      <c r="A64" s="306" t="s">
        <v>295</v>
      </c>
      <c r="B64" s="307" t="s">
        <v>296</v>
      </c>
      <c r="C64" s="308"/>
      <c r="D64" s="113">
        <v>1.7818959372772629</v>
      </c>
      <c r="E64" s="115">
        <v>75</v>
      </c>
      <c r="F64" s="114">
        <v>50</v>
      </c>
      <c r="G64" s="114">
        <v>57</v>
      </c>
      <c r="H64" s="114">
        <v>46</v>
      </c>
      <c r="I64" s="140">
        <v>72</v>
      </c>
      <c r="J64" s="115">
        <v>3</v>
      </c>
      <c r="K64" s="116">
        <v>4.166666666666667</v>
      </c>
    </row>
    <row r="65" spans="1:11" ht="14.1" customHeight="1" x14ac:dyDescent="0.2">
      <c r="A65" s="306" t="s">
        <v>297</v>
      </c>
      <c r="B65" s="307" t="s">
        <v>298</v>
      </c>
      <c r="C65" s="308"/>
      <c r="D65" s="113">
        <v>0.57020669992872419</v>
      </c>
      <c r="E65" s="115">
        <v>24</v>
      </c>
      <c r="F65" s="114">
        <v>44</v>
      </c>
      <c r="G65" s="114">
        <v>26</v>
      </c>
      <c r="H65" s="114">
        <v>21</v>
      </c>
      <c r="I65" s="140">
        <v>20</v>
      </c>
      <c r="J65" s="115">
        <v>4</v>
      </c>
      <c r="K65" s="116">
        <v>20</v>
      </c>
    </row>
    <row r="66" spans="1:11" ht="14.1" customHeight="1" x14ac:dyDescent="0.2">
      <c r="A66" s="306">
        <v>82</v>
      </c>
      <c r="B66" s="307" t="s">
        <v>299</v>
      </c>
      <c r="C66" s="308"/>
      <c r="D66" s="113">
        <v>3.6113090995485861</v>
      </c>
      <c r="E66" s="115">
        <v>152</v>
      </c>
      <c r="F66" s="114">
        <v>122</v>
      </c>
      <c r="G66" s="114">
        <v>170</v>
      </c>
      <c r="H66" s="114">
        <v>126</v>
      </c>
      <c r="I66" s="140">
        <v>157</v>
      </c>
      <c r="J66" s="115">
        <v>-5</v>
      </c>
      <c r="K66" s="116">
        <v>-3.1847133757961785</v>
      </c>
    </row>
    <row r="67" spans="1:11" ht="14.1" customHeight="1" x14ac:dyDescent="0.2">
      <c r="A67" s="306" t="s">
        <v>300</v>
      </c>
      <c r="B67" s="307" t="s">
        <v>301</v>
      </c>
      <c r="C67" s="308"/>
      <c r="D67" s="113">
        <v>2.4233784746970777</v>
      </c>
      <c r="E67" s="115">
        <v>102</v>
      </c>
      <c r="F67" s="114">
        <v>88</v>
      </c>
      <c r="G67" s="114">
        <v>108</v>
      </c>
      <c r="H67" s="114">
        <v>72</v>
      </c>
      <c r="I67" s="140">
        <v>107</v>
      </c>
      <c r="J67" s="115">
        <v>-5</v>
      </c>
      <c r="K67" s="116">
        <v>-4.6728971962616823</v>
      </c>
    </row>
    <row r="68" spans="1:11" ht="14.1" customHeight="1" x14ac:dyDescent="0.2">
      <c r="A68" s="306" t="s">
        <v>302</v>
      </c>
      <c r="B68" s="307" t="s">
        <v>303</v>
      </c>
      <c r="C68" s="308"/>
      <c r="D68" s="113">
        <v>0.19006889997624138</v>
      </c>
      <c r="E68" s="115">
        <v>8</v>
      </c>
      <c r="F68" s="114">
        <v>14</v>
      </c>
      <c r="G68" s="114">
        <v>20</v>
      </c>
      <c r="H68" s="114">
        <v>18</v>
      </c>
      <c r="I68" s="140">
        <v>32</v>
      </c>
      <c r="J68" s="115">
        <v>-24</v>
      </c>
      <c r="K68" s="116">
        <v>-75</v>
      </c>
    </row>
    <row r="69" spans="1:11" ht="14.1" customHeight="1" x14ac:dyDescent="0.2">
      <c r="A69" s="306">
        <v>83</v>
      </c>
      <c r="B69" s="307" t="s">
        <v>304</v>
      </c>
      <c r="C69" s="308"/>
      <c r="D69" s="113">
        <v>4.1339985744832504</v>
      </c>
      <c r="E69" s="115">
        <v>174</v>
      </c>
      <c r="F69" s="114">
        <v>108</v>
      </c>
      <c r="G69" s="114">
        <v>369</v>
      </c>
      <c r="H69" s="114">
        <v>115</v>
      </c>
      <c r="I69" s="140">
        <v>171</v>
      </c>
      <c r="J69" s="115">
        <v>3</v>
      </c>
      <c r="K69" s="116">
        <v>1.7543859649122806</v>
      </c>
    </row>
    <row r="70" spans="1:11" ht="14.1" customHeight="1" x14ac:dyDescent="0.2">
      <c r="A70" s="306" t="s">
        <v>305</v>
      </c>
      <c r="B70" s="307" t="s">
        <v>306</v>
      </c>
      <c r="C70" s="308"/>
      <c r="D70" s="113">
        <v>3.7301021620337371</v>
      </c>
      <c r="E70" s="115">
        <v>157</v>
      </c>
      <c r="F70" s="114">
        <v>101</v>
      </c>
      <c r="G70" s="114">
        <v>350</v>
      </c>
      <c r="H70" s="114">
        <v>111</v>
      </c>
      <c r="I70" s="140">
        <v>147</v>
      </c>
      <c r="J70" s="115">
        <v>10</v>
      </c>
      <c r="K70" s="116">
        <v>6.8027210884353737</v>
      </c>
    </row>
    <row r="71" spans="1:11" ht="14.1" customHeight="1" x14ac:dyDescent="0.2">
      <c r="A71" s="306"/>
      <c r="B71" s="307" t="s">
        <v>307</v>
      </c>
      <c r="C71" s="308"/>
      <c r="D71" s="113">
        <v>1.9244476122594441</v>
      </c>
      <c r="E71" s="115">
        <v>81</v>
      </c>
      <c r="F71" s="114">
        <v>48</v>
      </c>
      <c r="G71" s="114">
        <v>156</v>
      </c>
      <c r="H71" s="114">
        <v>53</v>
      </c>
      <c r="I71" s="140">
        <v>68</v>
      </c>
      <c r="J71" s="115">
        <v>13</v>
      </c>
      <c r="K71" s="116">
        <v>19.117647058823529</v>
      </c>
    </row>
    <row r="72" spans="1:11" ht="14.1" customHeight="1" x14ac:dyDescent="0.2">
      <c r="A72" s="306">
        <v>84</v>
      </c>
      <c r="B72" s="307" t="s">
        <v>308</v>
      </c>
      <c r="C72" s="308"/>
      <c r="D72" s="113">
        <v>9.859824186267522</v>
      </c>
      <c r="E72" s="115">
        <v>415</v>
      </c>
      <c r="F72" s="114">
        <v>339</v>
      </c>
      <c r="G72" s="114">
        <v>338</v>
      </c>
      <c r="H72" s="114">
        <v>303</v>
      </c>
      <c r="I72" s="140">
        <v>427</v>
      </c>
      <c r="J72" s="115">
        <v>-12</v>
      </c>
      <c r="K72" s="116">
        <v>-2.810304449648712</v>
      </c>
    </row>
    <row r="73" spans="1:11" ht="14.1" customHeight="1" x14ac:dyDescent="0.2">
      <c r="A73" s="306" t="s">
        <v>309</v>
      </c>
      <c r="B73" s="307" t="s">
        <v>310</v>
      </c>
      <c r="C73" s="308"/>
      <c r="D73" s="113">
        <v>0.99786172487526725</v>
      </c>
      <c r="E73" s="115">
        <v>42</v>
      </c>
      <c r="F73" s="114">
        <v>14</v>
      </c>
      <c r="G73" s="114">
        <v>59</v>
      </c>
      <c r="H73" s="114">
        <v>17</v>
      </c>
      <c r="I73" s="140">
        <v>33</v>
      </c>
      <c r="J73" s="115">
        <v>9</v>
      </c>
      <c r="K73" s="116">
        <v>27.272727272727273</v>
      </c>
    </row>
    <row r="74" spans="1:11" ht="14.1" customHeight="1" x14ac:dyDescent="0.2">
      <c r="A74" s="306" t="s">
        <v>311</v>
      </c>
      <c r="B74" s="307" t="s">
        <v>312</v>
      </c>
      <c r="C74" s="308"/>
      <c r="D74" s="113">
        <v>0.19006889997624138</v>
      </c>
      <c r="E74" s="115">
        <v>8</v>
      </c>
      <c r="F74" s="114">
        <v>3</v>
      </c>
      <c r="G74" s="114">
        <v>10</v>
      </c>
      <c r="H74" s="114" t="s">
        <v>513</v>
      </c>
      <c r="I74" s="140">
        <v>8</v>
      </c>
      <c r="J74" s="115">
        <v>0</v>
      </c>
      <c r="K74" s="116">
        <v>0</v>
      </c>
    </row>
    <row r="75" spans="1:11" ht="14.1" customHeight="1" x14ac:dyDescent="0.2">
      <c r="A75" s="306" t="s">
        <v>313</v>
      </c>
      <c r="B75" s="307" t="s">
        <v>314</v>
      </c>
      <c r="C75" s="308"/>
      <c r="D75" s="113">
        <v>8.1016868614872894</v>
      </c>
      <c r="E75" s="115">
        <v>341</v>
      </c>
      <c r="F75" s="114">
        <v>294</v>
      </c>
      <c r="G75" s="114">
        <v>246</v>
      </c>
      <c r="H75" s="114">
        <v>263</v>
      </c>
      <c r="I75" s="140">
        <v>354</v>
      </c>
      <c r="J75" s="115">
        <v>-13</v>
      </c>
      <c r="K75" s="116">
        <v>-3.6723163841807911</v>
      </c>
    </row>
    <row r="76" spans="1:11" ht="14.1" customHeight="1" x14ac:dyDescent="0.2">
      <c r="A76" s="306">
        <v>91</v>
      </c>
      <c r="B76" s="307" t="s">
        <v>315</v>
      </c>
      <c r="C76" s="308"/>
      <c r="D76" s="113">
        <v>0.38013779995248276</v>
      </c>
      <c r="E76" s="115">
        <v>16</v>
      </c>
      <c r="F76" s="114">
        <v>13</v>
      </c>
      <c r="G76" s="114">
        <v>22</v>
      </c>
      <c r="H76" s="114">
        <v>14</v>
      </c>
      <c r="I76" s="140">
        <v>27</v>
      </c>
      <c r="J76" s="115">
        <v>-11</v>
      </c>
      <c r="K76" s="116">
        <v>-40.74074074074074</v>
      </c>
    </row>
    <row r="77" spans="1:11" ht="14.1" customHeight="1" x14ac:dyDescent="0.2">
      <c r="A77" s="306">
        <v>92</v>
      </c>
      <c r="B77" s="307" t="s">
        <v>316</v>
      </c>
      <c r="C77" s="308"/>
      <c r="D77" s="113">
        <v>1.6155856497980519</v>
      </c>
      <c r="E77" s="115">
        <v>68</v>
      </c>
      <c r="F77" s="114">
        <v>97</v>
      </c>
      <c r="G77" s="114">
        <v>270</v>
      </c>
      <c r="H77" s="114">
        <v>94</v>
      </c>
      <c r="I77" s="140">
        <v>136</v>
      </c>
      <c r="J77" s="115">
        <v>-68</v>
      </c>
      <c r="K77" s="116">
        <v>-50</v>
      </c>
    </row>
    <row r="78" spans="1:11" ht="14.1" customHeight="1" x14ac:dyDescent="0.2">
      <c r="A78" s="306">
        <v>93</v>
      </c>
      <c r="B78" s="307" t="s">
        <v>317</v>
      </c>
      <c r="C78" s="308"/>
      <c r="D78" s="113" t="s">
        <v>513</v>
      </c>
      <c r="E78" s="115" t="s">
        <v>513</v>
      </c>
      <c r="F78" s="114" t="s">
        <v>513</v>
      </c>
      <c r="G78" s="114">
        <v>5</v>
      </c>
      <c r="H78" s="114" t="s">
        <v>513</v>
      </c>
      <c r="I78" s="140" t="s">
        <v>513</v>
      </c>
      <c r="J78" s="115" t="s">
        <v>513</v>
      </c>
      <c r="K78" s="116" t="s">
        <v>513</v>
      </c>
    </row>
    <row r="79" spans="1:11" ht="14.1" customHeight="1" x14ac:dyDescent="0.2">
      <c r="A79" s="306">
        <v>94</v>
      </c>
      <c r="B79" s="307" t="s">
        <v>318</v>
      </c>
      <c r="C79" s="308"/>
      <c r="D79" s="113">
        <v>0.19006889997624138</v>
      </c>
      <c r="E79" s="115">
        <v>8</v>
      </c>
      <c r="F79" s="114">
        <v>4</v>
      </c>
      <c r="G79" s="114">
        <v>35</v>
      </c>
      <c r="H79" s="114">
        <v>24</v>
      </c>
      <c r="I79" s="140">
        <v>20</v>
      </c>
      <c r="J79" s="115">
        <v>-12</v>
      </c>
      <c r="K79" s="116">
        <v>-60</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0.33262057495842245</v>
      </c>
      <c r="E81" s="143">
        <v>14</v>
      </c>
      <c r="F81" s="144">
        <v>11</v>
      </c>
      <c r="G81" s="144">
        <v>27</v>
      </c>
      <c r="H81" s="144">
        <v>7</v>
      </c>
      <c r="I81" s="145">
        <v>7</v>
      </c>
      <c r="J81" s="143">
        <v>7</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47420</v>
      </c>
      <c r="C10" s="114">
        <v>22582</v>
      </c>
      <c r="D10" s="114">
        <v>24838</v>
      </c>
      <c r="E10" s="114">
        <v>36611</v>
      </c>
      <c r="F10" s="114">
        <v>10406</v>
      </c>
      <c r="G10" s="114">
        <v>4994</v>
      </c>
      <c r="H10" s="114">
        <v>12987</v>
      </c>
      <c r="I10" s="115">
        <v>7868</v>
      </c>
      <c r="J10" s="114">
        <v>6465</v>
      </c>
      <c r="K10" s="114">
        <v>1403</v>
      </c>
      <c r="L10" s="423">
        <v>3554</v>
      </c>
      <c r="M10" s="424">
        <v>3581</v>
      </c>
    </row>
    <row r="11" spans="1:13" ht="11.1" customHeight="1" x14ac:dyDescent="0.2">
      <c r="A11" s="422" t="s">
        <v>387</v>
      </c>
      <c r="B11" s="115">
        <v>48452</v>
      </c>
      <c r="C11" s="114">
        <v>23437</v>
      </c>
      <c r="D11" s="114">
        <v>25015</v>
      </c>
      <c r="E11" s="114">
        <v>37573</v>
      </c>
      <c r="F11" s="114">
        <v>10449</v>
      </c>
      <c r="G11" s="114">
        <v>5029</v>
      </c>
      <c r="H11" s="114">
        <v>13319</v>
      </c>
      <c r="I11" s="115">
        <v>8387</v>
      </c>
      <c r="J11" s="114">
        <v>6957</v>
      </c>
      <c r="K11" s="114">
        <v>1430</v>
      </c>
      <c r="L11" s="423">
        <v>3938</v>
      </c>
      <c r="M11" s="424">
        <v>3219</v>
      </c>
    </row>
    <row r="12" spans="1:13" ht="11.1" customHeight="1" x14ac:dyDescent="0.2">
      <c r="A12" s="422" t="s">
        <v>388</v>
      </c>
      <c r="B12" s="115">
        <v>49346</v>
      </c>
      <c r="C12" s="114">
        <v>24037</v>
      </c>
      <c r="D12" s="114">
        <v>25309</v>
      </c>
      <c r="E12" s="114">
        <v>38492</v>
      </c>
      <c r="F12" s="114">
        <v>10439</v>
      </c>
      <c r="G12" s="114">
        <v>5393</v>
      </c>
      <c r="H12" s="114">
        <v>13457</v>
      </c>
      <c r="I12" s="115">
        <v>7697</v>
      </c>
      <c r="J12" s="114">
        <v>6258</v>
      </c>
      <c r="K12" s="114">
        <v>1439</v>
      </c>
      <c r="L12" s="423">
        <v>5237</v>
      </c>
      <c r="M12" s="424">
        <v>4402</v>
      </c>
    </row>
    <row r="13" spans="1:13" s="110" customFormat="1" ht="11.1" customHeight="1" x14ac:dyDescent="0.2">
      <c r="A13" s="422" t="s">
        <v>389</v>
      </c>
      <c r="B13" s="115">
        <v>49438</v>
      </c>
      <c r="C13" s="114">
        <v>23986</v>
      </c>
      <c r="D13" s="114">
        <v>25452</v>
      </c>
      <c r="E13" s="114">
        <v>38394</v>
      </c>
      <c r="F13" s="114">
        <v>10622</v>
      </c>
      <c r="G13" s="114">
        <v>5146</v>
      </c>
      <c r="H13" s="114">
        <v>13560</v>
      </c>
      <c r="I13" s="115">
        <v>8367</v>
      </c>
      <c r="J13" s="114">
        <v>6893</v>
      </c>
      <c r="K13" s="114">
        <v>1474</v>
      </c>
      <c r="L13" s="423">
        <v>3492</v>
      </c>
      <c r="M13" s="424">
        <v>3502</v>
      </c>
    </row>
    <row r="14" spans="1:13" ht="15" customHeight="1" x14ac:dyDescent="0.2">
      <c r="A14" s="422" t="s">
        <v>390</v>
      </c>
      <c r="B14" s="115">
        <v>49669</v>
      </c>
      <c r="C14" s="114">
        <v>24136</v>
      </c>
      <c r="D14" s="114">
        <v>25533</v>
      </c>
      <c r="E14" s="114">
        <v>37856</v>
      </c>
      <c r="F14" s="114">
        <v>11461</v>
      </c>
      <c r="G14" s="114">
        <v>4953</v>
      </c>
      <c r="H14" s="114">
        <v>13748</v>
      </c>
      <c r="I14" s="115">
        <v>7864</v>
      </c>
      <c r="J14" s="114">
        <v>6392</v>
      </c>
      <c r="K14" s="114">
        <v>1472</v>
      </c>
      <c r="L14" s="423">
        <v>4306</v>
      </c>
      <c r="M14" s="424">
        <v>4166</v>
      </c>
    </row>
    <row r="15" spans="1:13" ht="11.1" customHeight="1" x14ac:dyDescent="0.2">
      <c r="A15" s="422" t="s">
        <v>387</v>
      </c>
      <c r="B15" s="115">
        <v>50604</v>
      </c>
      <c r="C15" s="114">
        <v>24780</v>
      </c>
      <c r="D15" s="114">
        <v>25824</v>
      </c>
      <c r="E15" s="114">
        <v>38368</v>
      </c>
      <c r="F15" s="114">
        <v>11893</v>
      </c>
      <c r="G15" s="114">
        <v>4896</v>
      </c>
      <c r="H15" s="114">
        <v>14119</v>
      </c>
      <c r="I15" s="115">
        <v>8301</v>
      </c>
      <c r="J15" s="114">
        <v>6800</v>
      </c>
      <c r="K15" s="114">
        <v>1501</v>
      </c>
      <c r="L15" s="423">
        <v>4059</v>
      </c>
      <c r="M15" s="424">
        <v>3190</v>
      </c>
    </row>
    <row r="16" spans="1:13" ht="11.1" customHeight="1" x14ac:dyDescent="0.2">
      <c r="A16" s="422" t="s">
        <v>388</v>
      </c>
      <c r="B16" s="115">
        <v>51312</v>
      </c>
      <c r="C16" s="114">
        <v>25220</v>
      </c>
      <c r="D16" s="114">
        <v>26092</v>
      </c>
      <c r="E16" s="114">
        <v>39098</v>
      </c>
      <c r="F16" s="114">
        <v>12135</v>
      </c>
      <c r="G16" s="114">
        <v>5186</v>
      </c>
      <c r="H16" s="114">
        <v>14217</v>
      </c>
      <c r="I16" s="115">
        <v>7715</v>
      </c>
      <c r="J16" s="114">
        <v>6225</v>
      </c>
      <c r="K16" s="114">
        <v>1490</v>
      </c>
      <c r="L16" s="423">
        <v>5002</v>
      </c>
      <c r="M16" s="424">
        <v>4355</v>
      </c>
    </row>
    <row r="17" spans="1:13" s="110" customFormat="1" ht="11.1" customHeight="1" x14ac:dyDescent="0.2">
      <c r="A17" s="422" t="s">
        <v>389</v>
      </c>
      <c r="B17" s="115">
        <v>51192</v>
      </c>
      <c r="C17" s="114">
        <v>25033</v>
      </c>
      <c r="D17" s="114">
        <v>26159</v>
      </c>
      <c r="E17" s="114">
        <v>38836</v>
      </c>
      <c r="F17" s="114">
        <v>12329</v>
      </c>
      <c r="G17" s="114">
        <v>5026</v>
      </c>
      <c r="H17" s="114">
        <v>14299</v>
      </c>
      <c r="I17" s="115">
        <v>8334</v>
      </c>
      <c r="J17" s="114">
        <v>6807</v>
      </c>
      <c r="K17" s="114">
        <v>1527</v>
      </c>
      <c r="L17" s="423">
        <v>3311</v>
      </c>
      <c r="M17" s="424">
        <v>3478</v>
      </c>
    </row>
    <row r="18" spans="1:13" ht="15" customHeight="1" x14ac:dyDescent="0.2">
      <c r="A18" s="422" t="s">
        <v>391</v>
      </c>
      <c r="B18" s="115">
        <v>51144</v>
      </c>
      <c r="C18" s="114">
        <v>24993</v>
      </c>
      <c r="D18" s="114">
        <v>26151</v>
      </c>
      <c r="E18" s="114">
        <v>38219</v>
      </c>
      <c r="F18" s="114">
        <v>12830</v>
      </c>
      <c r="G18" s="114">
        <v>4825</v>
      </c>
      <c r="H18" s="114">
        <v>14397</v>
      </c>
      <c r="I18" s="115">
        <v>7745</v>
      </c>
      <c r="J18" s="114">
        <v>6264</v>
      </c>
      <c r="K18" s="114">
        <v>1481</v>
      </c>
      <c r="L18" s="423">
        <v>4205</v>
      </c>
      <c r="M18" s="424">
        <v>4303</v>
      </c>
    </row>
    <row r="19" spans="1:13" ht="11.1" customHeight="1" x14ac:dyDescent="0.2">
      <c r="A19" s="422" t="s">
        <v>387</v>
      </c>
      <c r="B19" s="115">
        <v>51603</v>
      </c>
      <c r="C19" s="114">
        <v>25310</v>
      </c>
      <c r="D19" s="114">
        <v>26293</v>
      </c>
      <c r="E19" s="114">
        <v>38385</v>
      </c>
      <c r="F19" s="114">
        <v>13137</v>
      </c>
      <c r="G19" s="114">
        <v>4616</v>
      </c>
      <c r="H19" s="114">
        <v>14625</v>
      </c>
      <c r="I19" s="115">
        <v>8174</v>
      </c>
      <c r="J19" s="114">
        <v>6634</v>
      </c>
      <c r="K19" s="114">
        <v>1540</v>
      </c>
      <c r="L19" s="423">
        <v>3690</v>
      </c>
      <c r="M19" s="424">
        <v>3226</v>
      </c>
    </row>
    <row r="20" spans="1:13" ht="11.1" customHeight="1" x14ac:dyDescent="0.2">
      <c r="A20" s="422" t="s">
        <v>388</v>
      </c>
      <c r="B20" s="115">
        <v>52044</v>
      </c>
      <c r="C20" s="114">
        <v>25602</v>
      </c>
      <c r="D20" s="114">
        <v>26442</v>
      </c>
      <c r="E20" s="114">
        <v>38713</v>
      </c>
      <c r="F20" s="114">
        <v>13231</v>
      </c>
      <c r="G20" s="114">
        <v>4855</v>
      </c>
      <c r="H20" s="114">
        <v>14769</v>
      </c>
      <c r="I20" s="115">
        <v>7883</v>
      </c>
      <c r="J20" s="114">
        <v>6248</v>
      </c>
      <c r="K20" s="114">
        <v>1635</v>
      </c>
      <c r="L20" s="423">
        <v>4613</v>
      </c>
      <c r="M20" s="424">
        <v>4396</v>
      </c>
    </row>
    <row r="21" spans="1:13" s="110" customFormat="1" ht="11.1" customHeight="1" x14ac:dyDescent="0.2">
      <c r="A21" s="422" t="s">
        <v>389</v>
      </c>
      <c r="B21" s="115">
        <v>51711</v>
      </c>
      <c r="C21" s="114">
        <v>25159</v>
      </c>
      <c r="D21" s="114">
        <v>26552</v>
      </c>
      <c r="E21" s="114">
        <v>38332</v>
      </c>
      <c r="F21" s="114">
        <v>13367</v>
      </c>
      <c r="G21" s="114">
        <v>4710</v>
      </c>
      <c r="H21" s="114">
        <v>14654</v>
      </c>
      <c r="I21" s="115">
        <v>8585</v>
      </c>
      <c r="J21" s="114">
        <v>6837</v>
      </c>
      <c r="K21" s="114">
        <v>1748</v>
      </c>
      <c r="L21" s="423">
        <v>3188</v>
      </c>
      <c r="M21" s="424">
        <v>3623</v>
      </c>
    </row>
    <row r="22" spans="1:13" ht="15" customHeight="1" x14ac:dyDescent="0.2">
      <c r="A22" s="422" t="s">
        <v>392</v>
      </c>
      <c r="B22" s="115">
        <v>51434</v>
      </c>
      <c r="C22" s="114">
        <v>24962</v>
      </c>
      <c r="D22" s="114">
        <v>26472</v>
      </c>
      <c r="E22" s="114">
        <v>38017</v>
      </c>
      <c r="F22" s="114">
        <v>13355</v>
      </c>
      <c r="G22" s="114">
        <v>4428</v>
      </c>
      <c r="H22" s="114">
        <v>14685</v>
      </c>
      <c r="I22" s="115">
        <v>7935</v>
      </c>
      <c r="J22" s="114">
        <v>6306</v>
      </c>
      <c r="K22" s="114">
        <v>1629</v>
      </c>
      <c r="L22" s="423">
        <v>3757</v>
      </c>
      <c r="M22" s="424">
        <v>4134</v>
      </c>
    </row>
    <row r="23" spans="1:13" ht="11.1" customHeight="1" x14ac:dyDescent="0.2">
      <c r="A23" s="422" t="s">
        <v>387</v>
      </c>
      <c r="B23" s="115">
        <v>51582</v>
      </c>
      <c r="C23" s="114">
        <v>25143</v>
      </c>
      <c r="D23" s="114">
        <v>26439</v>
      </c>
      <c r="E23" s="114">
        <v>38069</v>
      </c>
      <c r="F23" s="114">
        <v>13438</v>
      </c>
      <c r="G23" s="114">
        <v>4178</v>
      </c>
      <c r="H23" s="114">
        <v>14911</v>
      </c>
      <c r="I23" s="115">
        <v>8395</v>
      </c>
      <c r="J23" s="114">
        <v>6706</v>
      </c>
      <c r="K23" s="114">
        <v>1689</v>
      </c>
      <c r="L23" s="423">
        <v>3369</v>
      </c>
      <c r="M23" s="424">
        <v>3223</v>
      </c>
    </row>
    <row r="24" spans="1:13" ht="11.1" customHeight="1" x14ac:dyDescent="0.2">
      <c r="A24" s="422" t="s">
        <v>388</v>
      </c>
      <c r="B24" s="115">
        <v>52258</v>
      </c>
      <c r="C24" s="114">
        <v>25461</v>
      </c>
      <c r="D24" s="114">
        <v>26797</v>
      </c>
      <c r="E24" s="114">
        <v>38289</v>
      </c>
      <c r="F24" s="114">
        <v>13532</v>
      </c>
      <c r="G24" s="114">
        <v>4425</v>
      </c>
      <c r="H24" s="114">
        <v>15101</v>
      </c>
      <c r="I24" s="115">
        <v>7997</v>
      </c>
      <c r="J24" s="114">
        <v>6189</v>
      </c>
      <c r="K24" s="114">
        <v>1808</v>
      </c>
      <c r="L24" s="423">
        <v>4408</v>
      </c>
      <c r="M24" s="424">
        <v>3914</v>
      </c>
    </row>
    <row r="25" spans="1:13" s="110" customFormat="1" ht="11.1" customHeight="1" x14ac:dyDescent="0.2">
      <c r="A25" s="422" t="s">
        <v>389</v>
      </c>
      <c r="B25" s="115">
        <v>52202</v>
      </c>
      <c r="C25" s="114">
        <v>25312</v>
      </c>
      <c r="D25" s="114">
        <v>26890</v>
      </c>
      <c r="E25" s="114">
        <v>38054</v>
      </c>
      <c r="F25" s="114">
        <v>13713</v>
      </c>
      <c r="G25" s="114">
        <v>4227</v>
      </c>
      <c r="H25" s="114">
        <v>15186</v>
      </c>
      <c r="I25" s="115">
        <v>8616</v>
      </c>
      <c r="J25" s="114">
        <v>6781</v>
      </c>
      <c r="K25" s="114">
        <v>1835</v>
      </c>
      <c r="L25" s="423">
        <v>3061</v>
      </c>
      <c r="M25" s="424">
        <v>3164</v>
      </c>
    </row>
    <row r="26" spans="1:13" ht="15" customHeight="1" x14ac:dyDescent="0.2">
      <c r="A26" s="422" t="s">
        <v>393</v>
      </c>
      <c r="B26" s="115">
        <v>52354</v>
      </c>
      <c r="C26" s="114">
        <v>25325</v>
      </c>
      <c r="D26" s="114">
        <v>27029</v>
      </c>
      <c r="E26" s="114">
        <v>38127</v>
      </c>
      <c r="F26" s="114">
        <v>13796</v>
      </c>
      <c r="G26" s="114">
        <v>4012</v>
      </c>
      <c r="H26" s="114">
        <v>15319</v>
      </c>
      <c r="I26" s="115">
        <v>8365</v>
      </c>
      <c r="J26" s="114">
        <v>6544</v>
      </c>
      <c r="K26" s="114">
        <v>1821</v>
      </c>
      <c r="L26" s="423">
        <v>3999</v>
      </c>
      <c r="M26" s="424">
        <v>3939</v>
      </c>
    </row>
    <row r="27" spans="1:13" ht="11.1" customHeight="1" x14ac:dyDescent="0.2">
      <c r="A27" s="422" t="s">
        <v>387</v>
      </c>
      <c r="B27" s="115">
        <v>52994</v>
      </c>
      <c r="C27" s="114">
        <v>25736</v>
      </c>
      <c r="D27" s="114">
        <v>27258</v>
      </c>
      <c r="E27" s="114">
        <v>38603</v>
      </c>
      <c r="F27" s="114">
        <v>13963</v>
      </c>
      <c r="G27" s="114">
        <v>3851</v>
      </c>
      <c r="H27" s="114">
        <v>15631</v>
      </c>
      <c r="I27" s="115">
        <v>8619</v>
      </c>
      <c r="J27" s="114">
        <v>6829</v>
      </c>
      <c r="K27" s="114">
        <v>1790</v>
      </c>
      <c r="L27" s="423">
        <v>3638</v>
      </c>
      <c r="M27" s="424">
        <v>3031</v>
      </c>
    </row>
    <row r="28" spans="1:13" ht="11.1" customHeight="1" x14ac:dyDescent="0.2">
      <c r="A28" s="422" t="s">
        <v>388</v>
      </c>
      <c r="B28" s="115">
        <v>53733</v>
      </c>
      <c r="C28" s="114">
        <v>26134</v>
      </c>
      <c r="D28" s="114">
        <v>27599</v>
      </c>
      <c r="E28" s="114">
        <v>39480</v>
      </c>
      <c r="F28" s="114">
        <v>14160</v>
      </c>
      <c r="G28" s="114">
        <v>4066</v>
      </c>
      <c r="H28" s="114">
        <v>15777</v>
      </c>
      <c r="I28" s="115">
        <v>8225</v>
      </c>
      <c r="J28" s="114">
        <v>6374</v>
      </c>
      <c r="K28" s="114">
        <v>1851</v>
      </c>
      <c r="L28" s="423">
        <v>4516</v>
      </c>
      <c r="M28" s="424">
        <v>4010</v>
      </c>
    </row>
    <row r="29" spans="1:13" s="110" customFormat="1" ht="11.1" customHeight="1" x14ac:dyDescent="0.2">
      <c r="A29" s="422" t="s">
        <v>389</v>
      </c>
      <c r="B29" s="115">
        <v>53502</v>
      </c>
      <c r="C29" s="114">
        <v>25908</v>
      </c>
      <c r="D29" s="114">
        <v>27594</v>
      </c>
      <c r="E29" s="114">
        <v>39068</v>
      </c>
      <c r="F29" s="114">
        <v>14371</v>
      </c>
      <c r="G29" s="114">
        <v>3956</v>
      </c>
      <c r="H29" s="114">
        <v>15738</v>
      </c>
      <c r="I29" s="115">
        <v>8779</v>
      </c>
      <c r="J29" s="114">
        <v>6871</v>
      </c>
      <c r="K29" s="114">
        <v>1908</v>
      </c>
      <c r="L29" s="423">
        <v>3256</v>
      </c>
      <c r="M29" s="424">
        <v>3508</v>
      </c>
    </row>
    <row r="30" spans="1:13" ht="15" customHeight="1" x14ac:dyDescent="0.2">
      <c r="A30" s="422" t="s">
        <v>394</v>
      </c>
      <c r="B30" s="115">
        <v>53495</v>
      </c>
      <c r="C30" s="114">
        <v>25779</v>
      </c>
      <c r="D30" s="114">
        <v>27716</v>
      </c>
      <c r="E30" s="114">
        <v>38970</v>
      </c>
      <c r="F30" s="114">
        <v>14476</v>
      </c>
      <c r="G30" s="114">
        <v>3778</v>
      </c>
      <c r="H30" s="114">
        <v>15773</v>
      </c>
      <c r="I30" s="115">
        <v>7940</v>
      </c>
      <c r="J30" s="114">
        <v>6125</v>
      </c>
      <c r="K30" s="114">
        <v>1815</v>
      </c>
      <c r="L30" s="423">
        <v>3806</v>
      </c>
      <c r="M30" s="424">
        <v>3886</v>
      </c>
    </row>
    <row r="31" spans="1:13" ht="11.1" customHeight="1" x14ac:dyDescent="0.2">
      <c r="A31" s="422" t="s">
        <v>387</v>
      </c>
      <c r="B31" s="115">
        <v>53850</v>
      </c>
      <c r="C31" s="114">
        <v>26115</v>
      </c>
      <c r="D31" s="114">
        <v>27735</v>
      </c>
      <c r="E31" s="114">
        <v>39126</v>
      </c>
      <c r="F31" s="114">
        <v>14683</v>
      </c>
      <c r="G31" s="114">
        <v>3619</v>
      </c>
      <c r="H31" s="114">
        <v>15978</v>
      </c>
      <c r="I31" s="115">
        <v>8309</v>
      </c>
      <c r="J31" s="114">
        <v>6460</v>
      </c>
      <c r="K31" s="114">
        <v>1849</v>
      </c>
      <c r="L31" s="423">
        <v>3625</v>
      </c>
      <c r="M31" s="424">
        <v>3323</v>
      </c>
    </row>
    <row r="32" spans="1:13" ht="11.1" customHeight="1" x14ac:dyDescent="0.2">
      <c r="A32" s="422" t="s">
        <v>388</v>
      </c>
      <c r="B32" s="115">
        <v>54739</v>
      </c>
      <c r="C32" s="114">
        <v>26489</v>
      </c>
      <c r="D32" s="114">
        <v>28250</v>
      </c>
      <c r="E32" s="114">
        <v>39741</v>
      </c>
      <c r="F32" s="114">
        <v>14990</v>
      </c>
      <c r="G32" s="114">
        <v>3904</v>
      </c>
      <c r="H32" s="114">
        <v>16136</v>
      </c>
      <c r="I32" s="115">
        <v>7956</v>
      </c>
      <c r="J32" s="114">
        <v>6050</v>
      </c>
      <c r="K32" s="114">
        <v>1906</v>
      </c>
      <c r="L32" s="423">
        <v>4877</v>
      </c>
      <c r="M32" s="424">
        <v>4314</v>
      </c>
    </row>
    <row r="33" spans="1:13" s="110" customFormat="1" ht="11.1" customHeight="1" x14ac:dyDescent="0.2">
      <c r="A33" s="422" t="s">
        <v>389</v>
      </c>
      <c r="B33" s="115">
        <v>54324</v>
      </c>
      <c r="C33" s="114">
        <v>26167</v>
      </c>
      <c r="D33" s="114">
        <v>28157</v>
      </c>
      <c r="E33" s="114">
        <v>39192</v>
      </c>
      <c r="F33" s="114">
        <v>15125</v>
      </c>
      <c r="G33" s="114">
        <v>3639</v>
      </c>
      <c r="H33" s="114">
        <v>16068</v>
      </c>
      <c r="I33" s="115">
        <v>8198</v>
      </c>
      <c r="J33" s="114">
        <v>6301</v>
      </c>
      <c r="K33" s="114">
        <v>1897</v>
      </c>
      <c r="L33" s="423">
        <v>3549</v>
      </c>
      <c r="M33" s="424">
        <v>3807</v>
      </c>
    </row>
    <row r="34" spans="1:13" ht="15" customHeight="1" x14ac:dyDescent="0.2">
      <c r="A34" s="422" t="s">
        <v>395</v>
      </c>
      <c r="B34" s="115">
        <v>54311</v>
      </c>
      <c r="C34" s="114">
        <v>26186</v>
      </c>
      <c r="D34" s="114">
        <v>28125</v>
      </c>
      <c r="E34" s="114">
        <v>39044</v>
      </c>
      <c r="F34" s="114">
        <v>15261</v>
      </c>
      <c r="G34" s="114">
        <v>3509</v>
      </c>
      <c r="H34" s="114">
        <v>16147</v>
      </c>
      <c r="I34" s="115">
        <v>7922</v>
      </c>
      <c r="J34" s="114">
        <v>6044</v>
      </c>
      <c r="K34" s="114">
        <v>1878</v>
      </c>
      <c r="L34" s="423">
        <v>3878</v>
      </c>
      <c r="M34" s="424">
        <v>3783</v>
      </c>
    </row>
    <row r="35" spans="1:13" ht="11.1" customHeight="1" x14ac:dyDescent="0.2">
      <c r="A35" s="422" t="s">
        <v>387</v>
      </c>
      <c r="B35" s="115">
        <v>54409</v>
      </c>
      <c r="C35" s="114">
        <v>26338</v>
      </c>
      <c r="D35" s="114">
        <v>28071</v>
      </c>
      <c r="E35" s="114">
        <v>39048</v>
      </c>
      <c r="F35" s="114">
        <v>15356</v>
      </c>
      <c r="G35" s="114">
        <v>3369</v>
      </c>
      <c r="H35" s="114">
        <v>16287</v>
      </c>
      <c r="I35" s="115">
        <v>8110</v>
      </c>
      <c r="J35" s="114">
        <v>6228</v>
      </c>
      <c r="K35" s="114">
        <v>1882</v>
      </c>
      <c r="L35" s="423">
        <v>3737</v>
      </c>
      <c r="M35" s="424">
        <v>3626</v>
      </c>
    </row>
    <row r="36" spans="1:13" ht="11.1" customHeight="1" x14ac:dyDescent="0.2">
      <c r="A36" s="422" t="s">
        <v>388</v>
      </c>
      <c r="B36" s="115">
        <v>55223</v>
      </c>
      <c r="C36" s="114">
        <v>26777</v>
      </c>
      <c r="D36" s="114">
        <v>28446</v>
      </c>
      <c r="E36" s="114">
        <v>39560</v>
      </c>
      <c r="F36" s="114">
        <v>15662</v>
      </c>
      <c r="G36" s="114">
        <v>3732</v>
      </c>
      <c r="H36" s="114">
        <v>16316</v>
      </c>
      <c r="I36" s="115">
        <v>7869</v>
      </c>
      <c r="J36" s="114">
        <v>5886</v>
      </c>
      <c r="K36" s="114">
        <v>1983</v>
      </c>
      <c r="L36" s="423">
        <v>4842</v>
      </c>
      <c r="M36" s="424">
        <v>4232</v>
      </c>
    </row>
    <row r="37" spans="1:13" s="110" customFormat="1" ht="11.1" customHeight="1" x14ac:dyDescent="0.2">
      <c r="A37" s="422" t="s">
        <v>389</v>
      </c>
      <c r="B37" s="115">
        <v>55092</v>
      </c>
      <c r="C37" s="114">
        <v>26572</v>
      </c>
      <c r="D37" s="114">
        <v>28520</v>
      </c>
      <c r="E37" s="114">
        <v>39275</v>
      </c>
      <c r="F37" s="114">
        <v>15817</v>
      </c>
      <c r="G37" s="114">
        <v>3747</v>
      </c>
      <c r="H37" s="114">
        <v>16261</v>
      </c>
      <c r="I37" s="115">
        <v>8235</v>
      </c>
      <c r="J37" s="114">
        <v>6235</v>
      </c>
      <c r="K37" s="114">
        <v>2000</v>
      </c>
      <c r="L37" s="423">
        <v>3545</v>
      </c>
      <c r="M37" s="424">
        <v>3674</v>
      </c>
    </row>
    <row r="38" spans="1:13" ht="15" customHeight="1" x14ac:dyDescent="0.2">
      <c r="A38" s="425" t="s">
        <v>396</v>
      </c>
      <c r="B38" s="115">
        <v>54856</v>
      </c>
      <c r="C38" s="114">
        <v>26483</v>
      </c>
      <c r="D38" s="114">
        <v>28373</v>
      </c>
      <c r="E38" s="114">
        <v>39096</v>
      </c>
      <c r="F38" s="114">
        <v>15760</v>
      </c>
      <c r="G38" s="114">
        <v>3622</v>
      </c>
      <c r="H38" s="114">
        <v>16183</v>
      </c>
      <c r="I38" s="115">
        <v>7944</v>
      </c>
      <c r="J38" s="114">
        <v>5986</v>
      </c>
      <c r="K38" s="114">
        <v>1958</v>
      </c>
      <c r="L38" s="423">
        <v>4108</v>
      </c>
      <c r="M38" s="424">
        <v>4309</v>
      </c>
    </row>
    <row r="39" spans="1:13" ht="11.1" customHeight="1" x14ac:dyDescent="0.2">
      <c r="A39" s="422" t="s">
        <v>387</v>
      </c>
      <c r="B39" s="115">
        <v>55192</v>
      </c>
      <c r="C39" s="114">
        <v>26799</v>
      </c>
      <c r="D39" s="114">
        <v>28393</v>
      </c>
      <c r="E39" s="114">
        <v>39303</v>
      </c>
      <c r="F39" s="114">
        <v>15889</v>
      </c>
      <c r="G39" s="114">
        <v>3540</v>
      </c>
      <c r="H39" s="114">
        <v>16456</v>
      </c>
      <c r="I39" s="115">
        <v>8254</v>
      </c>
      <c r="J39" s="114">
        <v>6266</v>
      </c>
      <c r="K39" s="114">
        <v>1988</v>
      </c>
      <c r="L39" s="423">
        <v>3767</v>
      </c>
      <c r="M39" s="424">
        <v>3420</v>
      </c>
    </row>
    <row r="40" spans="1:13" ht="11.1" customHeight="1" x14ac:dyDescent="0.2">
      <c r="A40" s="425" t="s">
        <v>388</v>
      </c>
      <c r="B40" s="115">
        <v>56400</v>
      </c>
      <c r="C40" s="114">
        <v>27505</v>
      </c>
      <c r="D40" s="114">
        <v>28895</v>
      </c>
      <c r="E40" s="114">
        <v>40049</v>
      </c>
      <c r="F40" s="114">
        <v>16351</v>
      </c>
      <c r="G40" s="114">
        <v>4068</v>
      </c>
      <c r="H40" s="114">
        <v>16661</v>
      </c>
      <c r="I40" s="115">
        <v>8024</v>
      </c>
      <c r="J40" s="114">
        <v>5966</v>
      </c>
      <c r="K40" s="114">
        <v>2058</v>
      </c>
      <c r="L40" s="423">
        <v>5097</v>
      </c>
      <c r="M40" s="424">
        <v>4030</v>
      </c>
    </row>
    <row r="41" spans="1:13" s="110" customFormat="1" ht="11.1" customHeight="1" x14ac:dyDescent="0.2">
      <c r="A41" s="422" t="s">
        <v>389</v>
      </c>
      <c r="B41" s="115">
        <v>56359</v>
      </c>
      <c r="C41" s="114">
        <v>27462</v>
      </c>
      <c r="D41" s="114">
        <v>28897</v>
      </c>
      <c r="E41" s="114">
        <v>39780</v>
      </c>
      <c r="F41" s="114">
        <v>16579</v>
      </c>
      <c r="G41" s="114">
        <v>4085</v>
      </c>
      <c r="H41" s="114">
        <v>16723</v>
      </c>
      <c r="I41" s="115">
        <v>8277</v>
      </c>
      <c r="J41" s="114">
        <v>6254</v>
      </c>
      <c r="K41" s="114">
        <v>2023</v>
      </c>
      <c r="L41" s="423">
        <v>3592</v>
      </c>
      <c r="M41" s="424">
        <v>3673</v>
      </c>
    </row>
    <row r="42" spans="1:13" ht="15" customHeight="1" x14ac:dyDescent="0.2">
      <c r="A42" s="422" t="s">
        <v>397</v>
      </c>
      <c r="B42" s="115">
        <v>56444</v>
      </c>
      <c r="C42" s="114">
        <v>27623</v>
      </c>
      <c r="D42" s="114">
        <v>28821</v>
      </c>
      <c r="E42" s="114">
        <v>39805</v>
      </c>
      <c r="F42" s="114">
        <v>16639</v>
      </c>
      <c r="G42" s="114">
        <v>4041</v>
      </c>
      <c r="H42" s="114">
        <v>16758</v>
      </c>
      <c r="I42" s="115">
        <v>8095</v>
      </c>
      <c r="J42" s="114">
        <v>6082</v>
      </c>
      <c r="K42" s="114">
        <v>2013</v>
      </c>
      <c r="L42" s="423">
        <v>4376</v>
      </c>
      <c r="M42" s="424">
        <v>4362</v>
      </c>
    </row>
    <row r="43" spans="1:13" ht="11.1" customHeight="1" x14ac:dyDescent="0.2">
      <c r="A43" s="422" t="s">
        <v>387</v>
      </c>
      <c r="B43" s="115">
        <v>56542</v>
      </c>
      <c r="C43" s="114">
        <v>27945</v>
      </c>
      <c r="D43" s="114">
        <v>28597</v>
      </c>
      <c r="E43" s="114">
        <v>39909</v>
      </c>
      <c r="F43" s="114">
        <v>16633</v>
      </c>
      <c r="G43" s="114">
        <v>3971</v>
      </c>
      <c r="H43" s="114">
        <v>16825</v>
      </c>
      <c r="I43" s="115">
        <v>8338</v>
      </c>
      <c r="J43" s="114">
        <v>6285</v>
      </c>
      <c r="K43" s="114">
        <v>2053</v>
      </c>
      <c r="L43" s="423">
        <v>4150</v>
      </c>
      <c r="M43" s="424">
        <v>3993</v>
      </c>
    </row>
    <row r="44" spans="1:13" ht="11.1" customHeight="1" x14ac:dyDescent="0.2">
      <c r="A44" s="422" t="s">
        <v>388</v>
      </c>
      <c r="B44" s="115">
        <v>57284</v>
      </c>
      <c r="C44" s="114">
        <v>28410</v>
      </c>
      <c r="D44" s="114">
        <v>28874</v>
      </c>
      <c r="E44" s="114">
        <v>40509</v>
      </c>
      <c r="F44" s="114">
        <v>16775</v>
      </c>
      <c r="G44" s="114">
        <v>4351</v>
      </c>
      <c r="H44" s="114">
        <v>16875</v>
      </c>
      <c r="I44" s="115">
        <v>7968</v>
      </c>
      <c r="J44" s="114">
        <v>5857</v>
      </c>
      <c r="K44" s="114">
        <v>2111</v>
      </c>
      <c r="L44" s="423">
        <v>4846</v>
      </c>
      <c r="M44" s="424">
        <v>4250</v>
      </c>
    </row>
    <row r="45" spans="1:13" s="110" customFormat="1" ht="11.1" customHeight="1" x14ac:dyDescent="0.2">
      <c r="A45" s="422" t="s">
        <v>389</v>
      </c>
      <c r="B45" s="115">
        <v>57354</v>
      </c>
      <c r="C45" s="114">
        <v>28413</v>
      </c>
      <c r="D45" s="114">
        <v>28941</v>
      </c>
      <c r="E45" s="114">
        <v>40349</v>
      </c>
      <c r="F45" s="114">
        <v>17005</v>
      </c>
      <c r="G45" s="114">
        <v>4404</v>
      </c>
      <c r="H45" s="114">
        <v>16852</v>
      </c>
      <c r="I45" s="115">
        <v>8399</v>
      </c>
      <c r="J45" s="114">
        <v>6236</v>
      </c>
      <c r="K45" s="114">
        <v>2163</v>
      </c>
      <c r="L45" s="423">
        <v>3798</v>
      </c>
      <c r="M45" s="424">
        <v>3774</v>
      </c>
    </row>
    <row r="46" spans="1:13" ht="15" customHeight="1" x14ac:dyDescent="0.2">
      <c r="A46" s="422" t="s">
        <v>398</v>
      </c>
      <c r="B46" s="115">
        <v>57155</v>
      </c>
      <c r="C46" s="114">
        <v>28287</v>
      </c>
      <c r="D46" s="114">
        <v>28868</v>
      </c>
      <c r="E46" s="114">
        <v>40223</v>
      </c>
      <c r="F46" s="114">
        <v>16932</v>
      </c>
      <c r="G46" s="114">
        <v>4340</v>
      </c>
      <c r="H46" s="114">
        <v>16781</v>
      </c>
      <c r="I46" s="115">
        <v>8079</v>
      </c>
      <c r="J46" s="114">
        <v>5968</v>
      </c>
      <c r="K46" s="114">
        <v>2111</v>
      </c>
      <c r="L46" s="423">
        <v>4608</v>
      </c>
      <c r="M46" s="424">
        <v>4789</v>
      </c>
    </row>
    <row r="47" spans="1:13" ht="11.1" customHeight="1" x14ac:dyDescent="0.2">
      <c r="A47" s="422" t="s">
        <v>387</v>
      </c>
      <c r="B47" s="115">
        <v>57455</v>
      </c>
      <c r="C47" s="114">
        <v>28555</v>
      </c>
      <c r="D47" s="114">
        <v>28900</v>
      </c>
      <c r="E47" s="114">
        <v>40277</v>
      </c>
      <c r="F47" s="114">
        <v>17178</v>
      </c>
      <c r="G47" s="114">
        <v>4346</v>
      </c>
      <c r="H47" s="114">
        <v>16918</v>
      </c>
      <c r="I47" s="115">
        <v>8395</v>
      </c>
      <c r="J47" s="114">
        <v>6242</v>
      </c>
      <c r="K47" s="114">
        <v>2153</v>
      </c>
      <c r="L47" s="423">
        <v>3739</v>
      </c>
      <c r="M47" s="424">
        <v>3449</v>
      </c>
    </row>
    <row r="48" spans="1:13" ht="11.1" customHeight="1" x14ac:dyDescent="0.2">
      <c r="A48" s="422" t="s">
        <v>388</v>
      </c>
      <c r="B48" s="115">
        <v>58218</v>
      </c>
      <c r="C48" s="114">
        <v>28906</v>
      </c>
      <c r="D48" s="114">
        <v>29312</v>
      </c>
      <c r="E48" s="114">
        <v>40877</v>
      </c>
      <c r="F48" s="114">
        <v>17341</v>
      </c>
      <c r="G48" s="114">
        <v>4771</v>
      </c>
      <c r="H48" s="114">
        <v>17115</v>
      </c>
      <c r="I48" s="115">
        <v>8122</v>
      </c>
      <c r="J48" s="114">
        <v>5885</v>
      </c>
      <c r="K48" s="114">
        <v>2237</v>
      </c>
      <c r="L48" s="423">
        <v>4814</v>
      </c>
      <c r="M48" s="424">
        <v>4418</v>
      </c>
    </row>
    <row r="49" spans="1:17" s="110" customFormat="1" ht="11.1" customHeight="1" x14ac:dyDescent="0.2">
      <c r="A49" s="422" t="s">
        <v>389</v>
      </c>
      <c r="B49" s="115">
        <v>58101</v>
      </c>
      <c r="C49" s="114">
        <v>28739</v>
      </c>
      <c r="D49" s="114">
        <v>29362</v>
      </c>
      <c r="E49" s="114">
        <v>40566</v>
      </c>
      <c r="F49" s="114">
        <v>17535</v>
      </c>
      <c r="G49" s="114">
        <v>4822</v>
      </c>
      <c r="H49" s="114">
        <v>17037</v>
      </c>
      <c r="I49" s="115">
        <v>8596</v>
      </c>
      <c r="J49" s="114">
        <v>6344</v>
      </c>
      <c r="K49" s="114">
        <v>2252</v>
      </c>
      <c r="L49" s="423">
        <v>3513</v>
      </c>
      <c r="M49" s="424">
        <v>3650</v>
      </c>
    </row>
    <row r="50" spans="1:17" ht="15" customHeight="1" x14ac:dyDescent="0.2">
      <c r="A50" s="422" t="s">
        <v>399</v>
      </c>
      <c r="B50" s="143">
        <v>58132</v>
      </c>
      <c r="C50" s="144">
        <v>28844</v>
      </c>
      <c r="D50" s="144">
        <v>29288</v>
      </c>
      <c r="E50" s="144">
        <v>40452</v>
      </c>
      <c r="F50" s="144">
        <v>17680</v>
      </c>
      <c r="G50" s="144">
        <v>4816</v>
      </c>
      <c r="H50" s="144">
        <v>17013</v>
      </c>
      <c r="I50" s="143">
        <v>7950</v>
      </c>
      <c r="J50" s="144">
        <v>5822</v>
      </c>
      <c r="K50" s="144">
        <v>2128</v>
      </c>
      <c r="L50" s="426">
        <v>4237</v>
      </c>
      <c r="M50" s="427">
        <v>4209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1.7093867553144957</v>
      </c>
      <c r="C6" s="480">
        <f>'Tabelle 3.3'!J11</f>
        <v>-1.5967322688451542</v>
      </c>
      <c r="D6" s="481">
        <f t="shared" ref="D6:E9" si="0">IF(OR(AND(B6&gt;=-50,B6&lt;=50),ISNUMBER(B6)=FALSE),B6,"")</f>
        <v>1.7093867553144957</v>
      </c>
      <c r="E6" s="481">
        <f t="shared" si="0"/>
        <v>-1.5967322688451542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1.7093867553144957</v>
      </c>
      <c r="C14" s="480">
        <f>'Tabelle 3.3'!J11</f>
        <v>-1.5967322688451542</v>
      </c>
      <c r="D14" s="481">
        <f>IF(OR(AND(B14&gt;=-50,B14&lt;=50),ISNUMBER(B14)=FALSE),B14,"")</f>
        <v>1.7093867553144957</v>
      </c>
      <c r="E14" s="481">
        <f>IF(OR(AND(C14&gt;=-50,C14&lt;=50),ISNUMBER(C14)=FALSE),C14,"")</f>
        <v>-1.5967322688451542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1.8134455465384229</v>
      </c>
      <c r="C17" s="480">
        <f>'Tabelle 3.3'!J14</f>
        <v>0.90909090909090906</v>
      </c>
      <c r="D17" s="481">
        <f t="shared" si="3"/>
        <v>1.8134455465384229</v>
      </c>
      <c r="E17" s="481">
        <f t="shared" si="3"/>
        <v>0.90909090909090906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8.4455324357405139</v>
      </c>
      <c r="C18" s="480">
        <f>'Tabelle 3.3'!J15</f>
        <v>-1.2820512820512822</v>
      </c>
      <c r="D18" s="481">
        <f t="shared" si="3"/>
        <v>8.4455324357405139</v>
      </c>
      <c r="E18" s="481">
        <f t="shared" si="3"/>
        <v>-1.2820512820512822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1.0992866331423226</v>
      </c>
      <c r="C19" s="480">
        <f>'Tabelle 3.3'!J16</f>
        <v>3.8647342995169081</v>
      </c>
      <c r="D19" s="481">
        <f t="shared" si="3"/>
        <v>1.0992866331423226</v>
      </c>
      <c r="E19" s="481">
        <f t="shared" si="3"/>
        <v>3.8647342995169081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2.9363784665579118</v>
      </c>
      <c r="C20" s="480">
        <f>'Tabelle 3.3'!J17</f>
        <v>-8.8888888888888893</v>
      </c>
      <c r="D20" s="481">
        <f t="shared" si="3"/>
        <v>2.9363784665579118</v>
      </c>
      <c r="E20" s="481">
        <f t="shared" si="3"/>
        <v>-8.8888888888888893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0.24851844771554196</v>
      </c>
      <c r="C22" s="480">
        <f>'Tabelle 3.3'!J19</f>
        <v>-1.6020236087689714</v>
      </c>
      <c r="D22" s="481">
        <f t="shared" si="3"/>
        <v>0.24851844771554196</v>
      </c>
      <c r="E22" s="481">
        <f t="shared" si="3"/>
        <v>-1.6020236087689714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1.314878892733564</v>
      </c>
      <c r="C23" s="480">
        <f>'Tabelle 3.3'!J20</f>
        <v>-7.2022160664819941</v>
      </c>
      <c r="D23" s="481">
        <f t="shared" si="3"/>
        <v>1.314878892733564</v>
      </c>
      <c r="E23" s="481">
        <f t="shared" si="3"/>
        <v>-7.2022160664819941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-0.30188679245283018</v>
      </c>
      <c r="C24" s="480">
        <f>'Tabelle 3.3'!J21</f>
        <v>-9.2640692640692635</v>
      </c>
      <c r="D24" s="481">
        <f t="shared" si="3"/>
        <v>-0.30188679245283018</v>
      </c>
      <c r="E24" s="481">
        <f t="shared" si="3"/>
        <v>-9.2640692640692635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8.2435791217895602</v>
      </c>
      <c r="C25" s="480">
        <f>'Tabelle 3.3'!J22</f>
        <v>4</v>
      </c>
      <c r="D25" s="481">
        <f t="shared" si="3"/>
        <v>8.2435791217895602</v>
      </c>
      <c r="E25" s="481">
        <f t="shared" si="3"/>
        <v>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-1.1904761904761905</v>
      </c>
      <c r="C26" s="480">
        <f>'Tabelle 3.3'!J23</f>
        <v>0</v>
      </c>
      <c r="D26" s="481">
        <f t="shared" si="3"/>
        <v>-1.1904761904761905</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2.8904582033174577</v>
      </c>
      <c r="C27" s="480">
        <f>'Tabelle 3.3'!J24</f>
        <v>4.7252747252747254</v>
      </c>
      <c r="D27" s="481">
        <f t="shared" si="3"/>
        <v>2.8904582033174577</v>
      </c>
      <c r="E27" s="481">
        <f t="shared" si="3"/>
        <v>4.7252747252747254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-5.0370370370370372</v>
      </c>
      <c r="C28" s="480">
        <f>'Tabelle 3.3'!J25</f>
        <v>-20.3778677462888</v>
      </c>
      <c r="D28" s="481">
        <f t="shared" si="3"/>
        <v>-5.0370370370370372</v>
      </c>
      <c r="E28" s="481">
        <f t="shared" si="3"/>
        <v>-20.3778677462888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-11.702127659574469</v>
      </c>
      <c r="C29" s="480">
        <f>'Tabelle 3.3'!J26</f>
        <v>-10.9375</v>
      </c>
      <c r="D29" s="481">
        <f t="shared" si="3"/>
        <v>-11.702127659574469</v>
      </c>
      <c r="E29" s="481">
        <f t="shared" si="3"/>
        <v>-10.9375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9.7275031685678073</v>
      </c>
      <c r="C30" s="480">
        <f>'Tabelle 3.3'!J27</f>
        <v>-25</v>
      </c>
      <c r="D30" s="481">
        <f t="shared" si="3"/>
        <v>9.7275031685678073</v>
      </c>
      <c r="E30" s="481">
        <f t="shared" si="3"/>
        <v>-25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2.8635597978663672</v>
      </c>
      <c r="C31" s="480">
        <f>'Tabelle 3.3'!J28</f>
        <v>13.655030800821356</v>
      </c>
      <c r="D31" s="481">
        <f t="shared" si="3"/>
        <v>2.8635597978663672</v>
      </c>
      <c r="E31" s="481">
        <f t="shared" si="3"/>
        <v>13.655030800821356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1.6116653875671527</v>
      </c>
      <c r="C32" s="480">
        <f>'Tabelle 3.3'!J29</f>
        <v>5.6112224448897798</v>
      </c>
      <c r="D32" s="481">
        <f t="shared" si="3"/>
        <v>1.6116653875671527</v>
      </c>
      <c r="E32" s="481">
        <f t="shared" si="3"/>
        <v>5.6112224448897798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2.091112770724421</v>
      </c>
      <c r="C33" s="480">
        <f>'Tabelle 3.3'!J30</f>
        <v>4.556962025316456</v>
      </c>
      <c r="D33" s="481">
        <f t="shared" si="3"/>
        <v>2.091112770724421</v>
      </c>
      <c r="E33" s="481">
        <f t="shared" si="3"/>
        <v>4.556962025316456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5.1270619705751228</v>
      </c>
      <c r="C34" s="480">
        <f>'Tabelle 3.3'!J31</f>
        <v>-3.7572254335260116</v>
      </c>
      <c r="D34" s="481">
        <f t="shared" si="3"/>
        <v>5.1270619705751228</v>
      </c>
      <c r="E34" s="481">
        <f t="shared" si="3"/>
        <v>-3.7572254335260116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1.9105112030568179</v>
      </c>
      <c r="C39" s="480">
        <f>'Tabelle 3.3'!J36</f>
        <v>-1.6655651024454725</v>
      </c>
      <c r="D39" s="481">
        <f t="shared" si="3"/>
        <v>1.9105112030568179</v>
      </c>
      <c r="E39" s="481">
        <f t="shared" si="3"/>
        <v>-1.6655651024454725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1.9105112030568179</v>
      </c>
      <c r="C45" s="480">
        <f>'Tabelle 3.3'!J36</f>
        <v>-1.6655651024454725</v>
      </c>
      <c r="D45" s="481">
        <f t="shared" si="3"/>
        <v>1.9105112030568179</v>
      </c>
      <c r="E45" s="481">
        <f t="shared" si="3"/>
        <v>-1.6655651024454725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52354</v>
      </c>
      <c r="C51" s="487">
        <v>6544</v>
      </c>
      <c r="D51" s="487">
        <v>1821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52994</v>
      </c>
      <c r="C52" s="487">
        <v>6829</v>
      </c>
      <c r="D52" s="487">
        <v>1790</v>
      </c>
      <c r="E52" s="488">
        <f t="shared" ref="E52:G70" si="11">IF($A$51=37802,IF(COUNTBLANK(B$51:B$70)&gt;0,#N/A,B52/B$51*100),IF(COUNTBLANK(B$51:B$75)&gt;0,#N/A,B52/B$51*100))</f>
        <v>101.22244718646141</v>
      </c>
      <c r="F52" s="488">
        <f t="shared" si="11"/>
        <v>104.35513447432763</v>
      </c>
      <c r="G52" s="488">
        <f t="shared" si="11"/>
        <v>98.297638660076885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53733</v>
      </c>
      <c r="C53" s="487">
        <v>6374</v>
      </c>
      <c r="D53" s="487">
        <v>1851</v>
      </c>
      <c r="E53" s="488">
        <f t="shared" si="11"/>
        <v>102.63399167207854</v>
      </c>
      <c r="F53" s="488">
        <f t="shared" si="11"/>
        <v>97.402200488997565</v>
      </c>
      <c r="G53" s="488">
        <f t="shared" si="11"/>
        <v>101.64744645799011</v>
      </c>
      <c r="H53" s="489">
        <f>IF(ISERROR(L53)=TRUE,IF(MONTH(A53)=MONTH(MAX(A$51:A$75)),A53,""),"")</f>
        <v>41883</v>
      </c>
      <c r="I53" s="488">
        <f t="shared" si="12"/>
        <v>102.63399167207854</v>
      </c>
      <c r="J53" s="488">
        <f t="shared" si="10"/>
        <v>97.402200488997565</v>
      </c>
      <c r="K53" s="488">
        <f t="shared" si="10"/>
        <v>101.64744645799011</v>
      </c>
      <c r="L53" s="488" t="e">
        <f t="shared" si="13"/>
        <v>#N/A</v>
      </c>
    </row>
    <row r="54" spans="1:14" ht="15" customHeight="1" x14ac:dyDescent="0.2">
      <c r="A54" s="490" t="s">
        <v>462</v>
      </c>
      <c r="B54" s="487">
        <v>53502</v>
      </c>
      <c r="C54" s="487">
        <v>6871</v>
      </c>
      <c r="D54" s="487">
        <v>1908</v>
      </c>
      <c r="E54" s="488">
        <f t="shared" si="11"/>
        <v>102.19276464071514</v>
      </c>
      <c r="F54" s="488">
        <f t="shared" si="11"/>
        <v>104.99694376528117</v>
      </c>
      <c r="G54" s="488">
        <f t="shared" si="11"/>
        <v>104.77759472817134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53495</v>
      </c>
      <c r="C55" s="487">
        <v>6125</v>
      </c>
      <c r="D55" s="487">
        <v>1815</v>
      </c>
      <c r="E55" s="488">
        <f t="shared" si="11"/>
        <v>102.17939412461321</v>
      </c>
      <c r="F55" s="488">
        <f t="shared" si="11"/>
        <v>93.597188264058687</v>
      </c>
      <c r="G55" s="488">
        <f t="shared" si="11"/>
        <v>99.670510708401977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53850</v>
      </c>
      <c r="C56" s="487">
        <v>6460</v>
      </c>
      <c r="D56" s="487">
        <v>1849</v>
      </c>
      <c r="E56" s="488">
        <f t="shared" si="11"/>
        <v>102.85747029835352</v>
      </c>
      <c r="F56" s="488">
        <f t="shared" si="11"/>
        <v>98.716381418092908</v>
      </c>
      <c r="G56" s="488">
        <f t="shared" si="11"/>
        <v>101.53761669412411</v>
      </c>
      <c r="H56" s="489" t="str">
        <f t="shared" si="14"/>
        <v/>
      </c>
      <c r="I56" s="488" t="str">
        <f t="shared" si="12"/>
        <v/>
      </c>
      <c r="J56" s="488" t="str">
        <f t="shared" si="10"/>
        <v/>
      </c>
      <c r="K56" s="488" t="str">
        <f t="shared" si="10"/>
        <v/>
      </c>
      <c r="L56" s="488" t="e">
        <f t="shared" si="13"/>
        <v>#N/A</v>
      </c>
    </row>
    <row r="57" spans="1:14" ht="15" customHeight="1" x14ac:dyDescent="0.2">
      <c r="A57" s="490">
        <v>42248</v>
      </c>
      <c r="B57" s="487">
        <v>54739</v>
      </c>
      <c r="C57" s="487">
        <v>6050</v>
      </c>
      <c r="D57" s="487">
        <v>1906</v>
      </c>
      <c r="E57" s="488">
        <f t="shared" si="11"/>
        <v>104.55552584329754</v>
      </c>
      <c r="F57" s="488">
        <f t="shared" si="11"/>
        <v>92.451100244498775</v>
      </c>
      <c r="G57" s="488">
        <f t="shared" si="11"/>
        <v>104.66776496430532</v>
      </c>
      <c r="H57" s="489">
        <f t="shared" si="14"/>
        <v>42248</v>
      </c>
      <c r="I57" s="488">
        <f t="shared" si="12"/>
        <v>104.55552584329754</v>
      </c>
      <c r="J57" s="488">
        <f t="shared" si="10"/>
        <v>92.451100244498775</v>
      </c>
      <c r="K57" s="488">
        <f t="shared" si="10"/>
        <v>104.66776496430532</v>
      </c>
      <c r="L57" s="488" t="e">
        <f t="shared" si="13"/>
        <v>#N/A</v>
      </c>
    </row>
    <row r="58" spans="1:14" ht="15" customHeight="1" x14ac:dyDescent="0.2">
      <c r="A58" s="490" t="s">
        <v>465</v>
      </c>
      <c r="B58" s="487">
        <v>54324</v>
      </c>
      <c r="C58" s="487">
        <v>6301</v>
      </c>
      <c r="D58" s="487">
        <v>1897</v>
      </c>
      <c r="E58" s="488">
        <f t="shared" si="11"/>
        <v>103.76284524582648</v>
      </c>
      <c r="F58" s="488">
        <f t="shared" si="11"/>
        <v>96.286674816625919</v>
      </c>
      <c r="G58" s="488">
        <f t="shared" si="11"/>
        <v>104.17353102690829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54311</v>
      </c>
      <c r="C59" s="487">
        <v>6044</v>
      </c>
      <c r="D59" s="487">
        <v>1878</v>
      </c>
      <c r="E59" s="488">
        <f t="shared" si="11"/>
        <v>103.7380142873515</v>
      </c>
      <c r="F59" s="488">
        <f t="shared" si="11"/>
        <v>92.359413202933979</v>
      </c>
      <c r="G59" s="488">
        <f t="shared" si="11"/>
        <v>103.13014827018121</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54409</v>
      </c>
      <c r="C60" s="487">
        <v>6228</v>
      </c>
      <c r="D60" s="487">
        <v>1882</v>
      </c>
      <c r="E60" s="488">
        <f t="shared" si="11"/>
        <v>103.9252015127784</v>
      </c>
      <c r="F60" s="488">
        <f t="shared" si="11"/>
        <v>95.171149144254272</v>
      </c>
      <c r="G60" s="488">
        <f t="shared" si="11"/>
        <v>103.34980779791323</v>
      </c>
      <c r="H60" s="489" t="str">
        <f t="shared" si="14"/>
        <v/>
      </c>
      <c r="I60" s="488" t="str">
        <f t="shared" si="12"/>
        <v/>
      </c>
      <c r="J60" s="488" t="str">
        <f t="shared" si="10"/>
        <v/>
      </c>
      <c r="K60" s="488" t="str">
        <f t="shared" si="10"/>
        <v/>
      </c>
      <c r="L60" s="488" t="e">
        <f t="shared" si="13"/>
        <v>#N/A</v>
      </c>
    </row>
    <row r="61" spans="1:14" ht="15" customHeight="1" x14ac:dyDescent="0.2">
      <c r="A61" s="490">
        <v>42614</v>
      </c>
      <c r="B61" s="487">
        <v>55223</v>
      </c>
      <c r="C61" s="487">
        <v>5886</v>
      </c>
      <c r="D61" s="487">
        <v>1983</v>
      </c>
      <c r="E61" s="488">
        <f t="shared" si="11"/>
        <v>105.48000152805899</v>
      </c>
      <c r="F61" s="488">
        <f t="shared" si="11"/>
        <v>89.944987775061122</v>
      </c>
      <c r="G61" s="488">
        <f t="shared" si="11"/>
        <v>108.89621087314663</v>
      </c>
      <c r="H61" s="489">
        <f t="shared" si="14"/>
        <v>42614</v>
      </c>
      <c r="I61" s="488">
        <f t="shared" si="12"/>
        <v>105.48000152805899</v>
      </c>
      <c r="J61" s="488">
        <f t="shared" si="10"/>
        <v>89.944987775061122</v>
      </c>
      <c r="K61" s="488">
        <f t="shared" si="10"/>
        <v>108.89621087314663</v>
      </c>
      <c r="L61" s="488" t="e">
        <f t="shared" si="13"/>
        <v>#N/A</v>
      </c>
    </row>
    <row r="62" spans="1:14" ht="15" customHeight="1" x14ac:dyDescent="0.2">
      <c r="A62" s="490" t="s">
        <v>468</v>
      </c>
      <c r="B62" s="487">
        <v>55092</v>
      </c>
      <c r="C62" s="487">
        <v>6235</v>
      </c>
      <c r="D62" s="487">
        <v>2000</v>
      </c>
      <c r="E62" s="488">
        <f t="shared" si="11"/>
        <v>105.22978186958017</v>
      </c>
      <c r="F62" s="488">
        <f t="shared" si="11"/>
        <v>95.278117359413201</v>
      </c>
      <c r="G62" s="488">
        <f t="shared" si="11"/>
        <v>109.8297638660077</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54856</v>
      </c>
      <c r="C63" s="487">
        <v>5986</v>
      </c>
      <c r="D63" s="487">
        <v>1958</v>
      </c>
      <c r="E63" s="488">
        <f t="shared" si="11"/>
        <v>104.77900446957253</v>
      </c>
      <c r="F63" s="488">
        <f t="shared" si="11"/>
        <v>91.473105134474338</v>
      </c>
      <c r="G63" s="488">
        <f t="shared" si="11"/>
        <v>107.52333882482152</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55192</v>
      </c>
      <c r="C64" s="487">
        <v>6266</v>
      </c>
      <c r="D64" s="487">
        <v>1988</v>
      </c>
      <c r="E64" s="488">
        <f t="shared" si="11"/>
        <v>105.42078924246476</v>
      </c>
      <c r="F64" s="488">
        <f t="shared" si="11"/>
        <v>95.751833740831287</v>
      </c>
      <c r="G64" s="488">
        <f t="shared" si="11"/>
        <v>109.17078528281164</v>
      </c>
      <c r="H64" s="489" t="str">
        <f t="shared" si="14"/>
        <v/>
      </c>
      <c r="I64" s="488" t="str">
        <f t="shared" si="12"/>
        <v/>
      </c>
      <c r="J64" s="488" t="str">
        <f t="shared" si="10"/>
        <v/>
      </c>
      <c r="K64" s="488" t="str">
        <f t="shared" si="10"/>
        <v/>
      </c>
      <c r="L64" s="488" t="e">
        <f t="shared" si="13"/>
        <v>#N/A</v>
      </c>
    </row>
    <row r="65" spans="1:12" ht="15" customHeight="1" x14ac:dyDescent="0.2">
      <c r="A65" s="490">
        <v>42979</v>
      </c>
      <c r="B65" s="487">
        <v>56400</v>
      </c>
      <c r="C65" s="487">
        <v>5966</v>
      </c>
      <c r="D65" s="487">
        <v>2058</v>
      </c>
      <c r="E65" s="488">
        <f t="shared" si="11"/>
        <v>107.72815830691064</v>
      </c>
      <c r="F65" s="488">
        <f t="shared" si="11"/>
        <v>91.167481662591683</v>
      </c>
      <c r="G65" s="488">
        <f t="shared" si="11"/>
        <v>113.01482701812191</v>
      </c>
      <c r="H65" s="489">
        <f t="shared" si="14"/>
        <v>42979</v>
      </c>
      <c r="I65" s="488">
        <f t="shared" si="12"/>
        <v>107.72815830691064</v>
      </c>
      <c r="J65" s="488">
        <f t="shared" si="10"/>
        <v>91.167481662591683</v>
      </c>
      <c r="K65" s="488">
        <f t="shared" si="10"/>
        <v>113.01482701812191</v>
      </c>
      <c r="L65" s="488" t="e">
        <f t="shared" si="13"/>
        <v>#N/A</v>
      </c>
    </row>
    <row r="66" spans="1:12" ht="15" customHeight="1" x14ac:dyDescent="0.2">
      <c r="A66" s="490" t="s">
        <v>471</v>
      </c>
      <c r="B66" s="487">
        <v>56359</v>
      </c>
      <c r="C66" s="487">
        <v>6254</v>
      </c>
      <c r="D66" s="487">
        <v>2023</v>
      </c>
      <c r="E66" s="488">
        <f t="shared" si="11"/>
        <v>107.64984528402796</v>
      </c>
      <c r="F66" s="488">
        <f t="shared" si="11"/>
        <v>95.568459657701709</v>
      </c>
      <c r="G66" s="488">
        <f t="shared" si="11"/>
        <v>111.09280615046677</v>
      </c>
      <c r="H66" s="489" t="str">
        <f t="shared" si="14"/>
        <v/>
      </c>
      <c r="I66" s="488" t="str">
        <f t="shared" si="12"/>
        <v/>
      </c>
      <c r="J66" s="488" t="str">
        <f t="shared" si="10"/>
        <v/>
      </c>
      <c r="K66" s="488" t="str">
        <f t="shared" si="10"/>
        <v/>
      </c>
      <c r="L66" s="488" t="e">
        <f t="shared" si="13"/>
        <v>#N/A</v>
      </c>
    </row>
    <row r="67" spans="1:12" ht="15" customHeight="1" x14ac:dyDescent="0.2">
      <c r="A67" s="490" t="s">
        <v>472</v>
      </c>
      <c r="B67" s="487">
        <v>56444</v>
      </c>
      <c r="C67" s="487">
        <v>6082</v>
      </c>
      <c r="D67" s="487">
        <v>2013</v>
      </c>
      <c r="E67" s="488">
        <f t="shared" si="11"/>
        <v>107.81220155097986</v>
      </c>
      <c r="F67" s="488">
        <f t="shared" si="11"/>
        <v>92.940097799510994</v>
      </c>
      <c r="G67" s="488">
        <f t="shared" si="11"/>
        <v>110.54365733113673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56542</v>
      </c>
      <c r="C68" s="487">
        <v>6285</v>
      </c>
      <c r="D68" s="487">
        <v>2053</v>
      </c>
      <c r="E68" s="488">
        <f t="shared" si="11"/>
        <v>107.99938877640678</v>
      </c>
      <c r="F68" s="488">
        <f t="shared" si="11"/>
        <v>96.042176039119809</v>
      </c>
      <c r="G68" s="488">
        <f t="shared" si="11"/>
        <v>112.74025260845688</v>
      </c>
      <c r="H68" s="489" t="str">
        <f t="shared" si="14"/>
        <v/>
      </c>
      <c r="I68" s="488" t="str">
        <f t="shared" si="12"/>
        <v/>
      </c>
      <c r="J68" s="488" t="str">
        <f t="shared" si="12"/>
        <v/>
      </c>
      <c r="K68" s="488" t="str">
        <f t="shared" si="12"/>
        <v/>
      </c>
      <c r="L68" s="488" t="e">
        <f t="shared" si="13"/>
        <v>#N/A</v>
      </c>
    </row>
    <row r="69" spans="1:12" ht="15" customHeight="1" x14ac:dyDescent="0.2">
      <c r="A69" s="490">
        <v>43344</v>
      </c>
      <c r="B69" s="487">
        <v>57284</v>
      </c>
      <c r="C69" s="487">
        <v>5857</v>
      </c>
      <c r="D69" s="487">
        <v>2111</v>
      </c>
      <c r="E69" s="488">
        <f t="shared" si="11"/>
        <v>109.41666348321044</v>
      </c>
      <c r="F69" s="488">
        <f t="shared" si="11"/>
        <v>89.501833740831287</v>
      </c>
      <c r="G69" s="488">
        <f t="shared" si="11"/>
        <v>115.92531576057112</v>
      </c>
      <c r="H69" s="489">
        <f t="shared" si="14"/>
        <v>43344</v>
      </c>
      <c r="I69" s="488">
        <f t="shared" si="12"/>
        <v>109.41666348321044</v>
      </c>
      <c r="J69" s="488">
        <f t="shared" si="12"/>
        <v>89.501833740831287</v>
      </c>
      <c r="K69" s="488">
        <f t="shared" si="12"/>
        <v>115.92531576057112</v>
      </c>
      <c r="L69" s="488" t="e">
        <f t="shared" si="13"/>
        <v>#N/A</v>
      </c>
    </row>
    <row r="70" spans="1:12" ht="15" customHeight="1" x14ac:dyDescent="0.2">
      <c r="A70" s="490" t="s">
        <v>474</v>
      </c>
      <c r="B70" s="487">
        <v>57354</v>
      </c>
      <c r="C70" s="487">
        <v>6236</v>
      </c>
      <c r="D70" s="487">
        <v>2163</v>
      </c>
      <c r="E70" s="488">
        <f t="shared" si="11"/>
        <v>109.55036864422966</v>
      </c>
      <c r="F70" s="488">
        <f t="shared" si="11"/>
        <v>95.293398533007334</v>
      </c>
      <c r="G70" s="488">
        <f t="shared" si="11"/>
        <v>118.78088962108731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57155</v>
      </c>
      <c r="C71" s="487">
        <v>5968</v>
      </c>
      <c r="D71" s="487">
        <v>2111</v>
      </c>
      <c r="E71" s="491">
        <f t="shared" ref="E71:G75" si="15">IF($A$51=37802,IF(COUNTBLANK(B$51:B$70)&gt;0,#N/A,IF(ISBLANK(B71)=FALSE,B71/B$51*100,#N/A)),IF(COUNTBLANK(B$51:B$75)&gt;0,#N/A,B71/B$51*100))</f>
        <v>109.17026397218932</v>
      </c>
      <c r="F71" s="491">
        <f t="shared" si="15"/>
        <v>91.198044009779949</v>
      </c>
      <c r="G71" s="491">
        <f t="shared" si="15"/>
        <v>115.92531576057112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57455</v>
      </c>
      <c r="C72" s="487">
        <v>6242</v>
      </c>
      <c r="D72" s="487">
        <v>2153</v>
      </c>
      <c r="E72" s="491">
        <f t="shared" si="15"/>
        <v>109.74328609084311</v>
      </c>
      <c r="F72" s="491">
        <f t="shared" si="15"/>
        <v>95.38508557457213</v>
      </c>
      <c r="G72" s="491">
        <f t="shared" si="15"/>
        <v>118.23174080175727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58218</v>
      </c>
      <c r="C73" s="487">
        <v>5885</v>
      </c>
      <c r="D73" s="487">
        <v>2237</v>
      </c>
      <c r="E73" s="491">
        <f t="shared" si="15"/>
        <v>111.20067234595254</v>
      </c>
      <c r="F73" s="491">
        <f t="shared" si="15"/>
        <v>89.929706601466989</v>
      </c>
      <c r="G73" s="491">
        <f t="shared" si="15"/>
        <v>122.8445908841296</v>
      </c>
      <c r="H73" s="492">
        <f>IF(A$51=37802,IF(ISERROR(L73)=TRUE,IF(ISBLANK(A73)=FALSE,IF(MONTH(A73)=MONTH(MAX(A$51:A$75)),A73,""),""),""),IF(ISERROR(L73)=TRUE,IF(MONTH(A73)=MONTH(MAX(A$51:A$75)),A73,""),""))</f>
        <v>43709</v>
      </c>
      <c r="I73" s="488">
        <f t="shared" si="12"/>
        <v>111.20067234595254</v>
      </c>
      <c r="J73" s="488">
        <f t="shared" si="12"/>
        <v>89.929706601466989</v>
      </c>
      <c r="K73" s="488">
        <f t="shared" si="12"/>
        <v>122.8445908841296</v>
      </c>
      <c r="L73" s="488" t="e">
        <f t="shared" si="13"/>
        <v>#N/A</v>
      </c>
    </row>
    <row r="74" spans="1:12" ht="15" customHeight="1" x14ac:dyDescent="0.2">
      <c r="A74" s="490" t="s">
        <v>477</v>
      </c>
      <c r="B74" s="487">
        <v>58101</v>
      </c>
      <c r="C74" s="487">
        <v>6344</v>
      </c>
      <c r="D74" s="487">
        <v>2252</v>
      </c>
      <c r="E74" s="491">
        <f t="shared" si="15"/>
        <v>110.97719371967759</v>
      </c>
      <c r="F74" s="491">
        <f t="shared" si="15"/>
        <v>96.943765281173597</v>
      </c>
      <c r="G74" s="491">
        <f t="shared" si="15"/>
        <v>123.66831411312467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58132</v>
      </c>
      <c r="C75" s="493">
        <v>5822</v>
      </c>
      <c r="D75" s="493">
        <v>2128</v>
      </c>
      <c r="E75" s="491">
        <f t="shared" si="15"/>
        <v>111.0364060052718</v>
      </c>
      <c r="F75" s="491">
        <f t="shared" si="15"/>
        <v>88.96699266503667</v>
      </c>
      <c r="G75" s="491">
        <f t="shared" si="15"/>
        <v>116.85886875343219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111.20067234595254</v>
      </c>
      <c r="J77" s="488">
        <f>IF(J75&lt;&gt;"",J75,IF(J74&lt;&gt;"",J74,IF(J73&lt;&gt;"",J73,IF(J72&lt;&gt;"",J72,IF(J71&lt;&gt;"",J71,IF(J70&lt;&gt;"",J70,""))))))</f>
        <v>89.929706601466989</v>
      </c>
      <c r="K77" s="488">
        <f>IF(K75&lt;&gt;"",K75,IF(K74&lt;&gt;"",K74,IF(K73&lt;&gt;"",K73,IF(K72&lt;&gt;"",K72,IF(K71&lt;&gt;"",K71,IF(K70&lt;&gt;"",K70,""))))))</f>
        <v>122.8445908841296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+11,2%</v>
      </c>
      <c r="J79" s="488" t="str">
        <f>"GeB - ausschließlich: "&amp;IF(J77&gt;100,"+","")&amp;TEXT(J77-100,"0,0")&amp;"%"</f>
        <v>GeB - ausschließlich: -10,1%</v>
      </c>
      <c r="K79" s="488" t="str">
        <f>"GeB - im Nebenjob: "&amp;IF(K77&gt;100,"+","")&amp;TEXT(K77-100,"0,0")&amp;"%"</f>
        <v>GeB - im Nebenjob: +22,8%</v>
      </c>
    </row>
    <row r="81" spans="9:9" ht="15" customHeight="1" x14ac:dyDescent="0.2">
      <c r="I81" s="488" t="str">
        <f>IF(ISERROR(HLOOKUP(1,I$78:K$79,2,FALSE)),"",HLOOKUP(1,I$78:K$79,2,FALSE))</f>
        <v>GeB - im Nebenjob: +22,8%</v>
      </c>
    </row>
    <row r="82" spans="9:9" ht="15" customHeight="1" x14ac:dyDescent="0.2">
      <c r="I82" s="488" t="str">
        <f>IF(ISERROR(HLOOKUP(2,I$78:K$79,2,FALSE)),"",HLOOKUP(2,I$78:K$79,2,FALSE))</f>
        <v>SvB: +11,2%</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58132</v>
      </c>
      <c r="E12" s="114">
        <v>58101</v>
      </c>
      <c r="F12" s="114">
        <v>58218</v>
      </c>
      <c r="G12" s="114">
        <v>57455</v>
      </c>
      <c r="H12" s="114">
        <v>57155</v>
      </c>
      <c r="I12" s="115">
        <v>977</v>
      </c>
      <c r="J12" s="116">
        <v>1.7093867553144957</v>
      </c>
      <c r="N12" s="117"/>
    </row>
    <row r="13" spans="1:15" s="110" customFormat="1" ht="13.5" customHeight="1" x14ac:dyDescent="0.2">
      <c r="A13" s="118" t="s">
        <v>105</v>
      </c>
      <c r="B13" s="119" t="s">
        <v>106</v>
      </c>
      <c r="C13" s="113">
        <v>49.61811050712172</v>
      </c>
      <c r="D13" s="114">
        <v>28844</v>
      </c>
      <c r="E13" s="114">
        <v>28739</v>
      </c>
      <c r="F13" s="114">
        <v>28906</v>
      </c>
      <c r="G13" s="114">
        <v>28555</v>
      </c>
      <c r="H13" s="114">
        <v>28287</v>
      </c>
      <c r="I13" s="115">
        <v>557</v>
      </c>
      <c r="J13" s="116">
        <v>1.9691024145367131</v>
      </c>
    </row>
    <row r="14" spans="1:15" s="110" customFormat="1" ht="13.5" customHeight="1" x14ac:dyDescent="0.2">
      <c r="A14" s="120"/>
      <c r="B14" s="119" t="s">
        <v>107</v>
      </c>
      <c r="C14" s="113">
        <v>50.38188949287828</v>
      </c>
      <c r="D14" s="114">
        <v>29288</v>
      </c>
      <c r="E14" s="114">
        <v>29362</v>
      </c>
      <c r="F14" s="114">
        <v>29312</v>
      </c>
      <c r="G14" s="114">
        <v>28900</v>
      </c>
      <c r="H14" s="114">
        <v>28868</v>
      </c>
      <c r="I14" s="115">
        <v>420</v>
      </c>
      <c r="J14" s="116">
        <v>1.4548981571290009</v>
      </c>
    </row>
    <row r="15" spans="1:15" s="110" customFormat="1" ht="13.5" customHeight="1" x14ac:dyDescent="0.2">
      <c r="A15" s="118" t="s">
        <v>105</v>
      </c>
      <c r="B15" s="121" t="s">
        <v>108</v>
      </c>
      <c r="C15" s="113">
        <v>8.2845936833413614</v>
      </c>
      <c r="D15" s="114">
        <v>4816</v>
      </c>
      <c r="E15" s="114">
        <v>4822</v>
      </c>
      <c r="F15" s="114">
        <v>4771</v>
      </c>
      <c r="G15" s="114">
        <v>4346</v>
      </c>
      <c r="H15" s="114">
        <v>4340</v>
      </c>
      <c r="I15" s="115">
        <v>476</v>
      </c>
      <c r="J15" s="116">
        <v>10.96774193548387</v>
      </c>
    </row>
    <row r="16" spans="1:15" s="110" customFormat="1" ht="13.5" customHeight="1" x14ac:dyDescent="0.2">
      <c r="A16" s="118"/>
      <c r="B16" s="121" t="s">
        <v>109</v>
      </c>
      <c r="C16" s="113">
        <v>72.715543934493908</v>
      </c>
      <c r="D16" s="114">
        <v>42271</v>
      </c>
      <c r="E16" s="114">
        <v>42241</v>
      </c>
      <c r="F16" s="114">
        <v>42408</v>
      </c>
      <c r="G16" s="114">
        <v>42280</v>
      </c>
      <c r="H16" s="114">
        <v>42144</v>
      </c>
      <c r="I16" s="115">
        <v>127</v>
      </c>
      <c r="J16" s="116">
        <v>0.3013477600607441</v>
      </c>
    </row>
    <row r="17" spans="1:10" s="110" customFormat="1" ht="13.5" customHeight="1" x14ac:dyDescent="0.2">
      <c r="A17" s="118"/>
      <c r="B17" s="121" t="s">
        <v>110</v>
      </c>
      <c r="C17" s="113">
        <v>18.175875593476913</v>
      </c>
      <c r="D17" s="114">
        <v>10566</v>
      </c>
      <c r="E17" s="114">
        <v>10547</v>
      </c>
      <c r="F17" s="114">
        <v>10560</v>
      </c>
      <c r="G17" s="114">
        <v>10354</v>
      </c>
      <c r="H17" s="114">
        <v>10220</v>
      </c>
      <c r="I17" s="115">
        <v>346</v>
      </c>
      <c r="J17" s="116">
        <v>3.3855185909980432</v>
      </c>
    </row>
    <row r="18" spans="1:10" s="110" customFormat="1" ht="13.5" customHeight="1" x14ac:dyDescent="0.2">
      <c r="A18" s="120"/>
      <c r="B18" s="121" t="s">
        <v>111</v>
      </c>
      <c r="C18" s="113">
        <v>0.82398678868781394</v>
      </c>
      <c r="D18" s="114">
        <v>479</v>
      </c>
      <c r="E18" s="114">
        <v>491</v>
      </c>
      <c r="F18" s="114">
        <v>479</v>
      </c>
      <c r="G18" s="114">
        <v>475</v>
      </c>
      <c r="H18" s="114">
        <v>451</v>
      </c>
      <c r="I18" s="115">
        <v>28</v>
      </c>
      <c r="J18" s="116">
        <v>6.2084257206208422</v>
      </c>
    </row>
    <row r="19" spans="1:10" s="110" customFormat="1" ht="13.5" customHeight="1" x14ac:dyDescent="0.2">
      <c r="A19" s="120"/>
      <c r="B19" s="121" t="s">
        <v>112</v>
      </c>
      <c r="C19" s="113">
        <v>0.29931879171540632</v>
      </c>
      <c r="D19" s="114">
        <v>174</v>
      </c>
      <c r="E19" s="114">
        <v>174</v>
      </c>
      <c r="F19" s="114">
        <v>181</v>
      </c>
      <c r="G19" s="114">
        <v>162</v>
      </c>
      <c r="H19" s="114">
        <v>166</v>
      </c>
      <c r="I19" s="115">
        <v>8</v>
      </c>
      <c r="J19" s="116">
        <v>4.8192771084337354</v>
      </c>
    </row>
    <row r="20" spans="1:10" s="110" customFormat="1" ht="13.5" customHeight="1" x14ac:dyDescent="0.2">
      <c r="A20" s="118" t="s">
        <v>113</v>
      </c>
      <c r="B20" s="122" t="s">
        <v>114</v>
      </c>
      <c r="C20" s="113">
        <v>69.586458405009296</v>
      </c>
      <c r="D20" s="114">
        <v>40452</v>
      </c>
      <c r="E20" s="114">
        <v>40566</v>
      </c>
      <c r="F20" s="114">
        <v>40877</v>
      </c>
      <c r="G20" s="114">
        <v>40277</v>
      </c>
      <c r="H20" s="114">
        <v>40223</v>
      </c>
      <c r="I20" s="115">
        <v>229</v>
      </c>
      <c r="J20" s="116">
        <v>0.56932600750814211</v>
      </c>
    </row>
    <row r="21" spans="1:10" s="110" customFormat="1" ht="13.5" customHeight="1" x14ac:dyDescent="0.2">
      <c r="A21" s="120"/>
      <c r="B21" s="122" t="s">
        <v>115</v>
      </c>
      <c r="C21" s="113">
        <v>30.413541594990711</v>
      </c>
      <c r="D21" s="114">
        <v>17680</v>
      </c>
      <c r="E21" s="114">
        <v>17535</v>
      </c>
      <c r="F21" s="114">
        <v>17341</v>
      </c>
      <c r="G21" s="114">
        <v>17178</v>
      </c>
      <c r="H21" s="114">
        <v>16932</v>
      </c>
      <c r="I21" s="115">
        <v>748</v>
      </c>
      <c r="J21" s="116">
        <v>4.4176706827309236</v>
      </c>
    </row>
    <row r="22" spans="1:10" s="110" customFormat="1" ht="13.5" customHeight="1" x14ac:dyDescent="0.2">
      <c r="A22" s="118" t="s">
        <v>113</v>
      </c>
      <c r="B22" s="122" t="s">
        <v>116</v>
      </c>
      <c r="C22" s="113">
        <v>93.009013968210283</v>
      </c>
      <c r="D22" s="114">
        <v>54068</v>
      </c>
      <c r="E22" s="114">
        <v>54121</v>
      </c>
      <c r="F22" s="114">
        <v>54191</v>
      </c>
      <c r="G22" s="114">
        <v>53549</v>
      </c>
      <c r="H22" s="114">
        <v>53379</v>
      </c>
      <c r="I22" s="115">
        <v>689</v>
      </c>
      <c r="J22" s="116">
        <v>1.2907697783772645</v>
      </c>
    </row>
    <row r="23" spans="1:10" s="110" customFormat="1" ht="13.5" customHeight="1" x14ac:dyDescent="0.2">
      <c r="A23" s="123"/>
      <c r="B23" s="124" t="s">
        <v>117</v>
      </c>
      <c r="C23" s="125">
        <v>6.9755040253216816</v>
      </c>
      <c r="D23" s="114">
        <v>4055</v>
      </c>
      <c r="E23" s="114">
        <v>3972</v>
      </c>
      <c r="F23" s="114">
        <v>4020</v>
      </c>
      <c r="G23" s="114">
        <v>3898</v>
      </c>
      <c r="H23" s="114">
        <v>3768</v>
      </c>
      <c r="I23" s="115">
        <v>287</v>
      </c>
      <c r="J23" s="116">
        <v>7.6167728237791934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7950</v>
      </c>
      <c r="E26" s="114">
        <v>8596</v>
      </c>
      <c r="F26" s="114">
        <v>8122</v>
      </c>
      <c r="G26" s="114">
        <v>8395</v>
      </c>
      <c r="H26" s="140">
        <v>8079</v>
      </c>
      <c r="I26" s="115">
        <v>-129</v>
      </c>
      <c r="J26" s="116">
        <v>-1.5967322688451542</v>
      </c>
    </row>
    <row r="27" spans="1:10" s="110" customFormat="1" ht="13.5" customHeight="1" x14ac:dyDescent="0.2">
      <c r="A27" s="118" t="s">
        <v>105</v>
      </c>
      <c r="B27" s="119" t="s">
        <v>106</v>
      </c>
      <c r="C27" s="113">
        <v>45.572327044025158</v>
      </c>
      <c r="D27" s="115">
        <v>3623</v>
      </c>
      <c r="E27" s="114">
        <v>3913</v>
      </c>
      <c r="F27" s="114">
        <v>3730</v>
      </c>
      <c r="G27" s="114">
        <v>3835</v>
      </c>
      <c r="H27" s="140">
        <v>3692</v>
      </c>
      <c r="I27" s="115">
        <v>-69</v>
      </c>
      <c r="J27" s="116">
        <v>-1.8689057421451787</v>
      </c>
    </row>
    <row r="28" spans="1:10" s="110" customFormat="1" ht="13.5" customHeight="1" x14ac:dyDescent="0.2">
      <c r="A28" s="120"/>
      <c r="B28" s="119" t="s">
        <v>107</v>
      </c>
      <c r="C28" s="113">
        <v>54.427672955974842</v>
      </c>
      <c r="D28" s="115">
        <v>4327</v>
      </c>
      <c r="E28" s="114">
        <v>4683</v>
      </c>
      <c r="F28" s="114">
        <v>4392</v>
      </c>
      <c r="G28" s="114">
        <v>4560</v>
      </c>
      <c r="H28" s="140">
        <v>4387</v>
      </c>
      <c r="I28" s="115">
        <v>-60</v>
      </c>
      <c r="J28" s="116">
        <v>-1.3676772281741509</v>
      </c>
    </row>
    <row r="29" spans="1:10" s="110" customFormat="1" ht="13.5" customHeight="1" x14ac:dyDescent="0.2">
      <c r="A29" s="118" t="s">
        <v>105</v>
      </c>
      <c r="B29" s="121" t="s">
        <v>108</v>
      </c>
      <c r="C29" s="113">
        <v>34.138364779874216</v>
      </c>
      <c r="D29" s="115">
        <v>2714</v>
      </c>
      <c r="E29" s="114">
        <v>3073</v>
      </c>
      <c r="F29" s="114">
        <v>2703</v>
      </c>
      <c r="G29" s="114">
        <v>2897</v>
      </c>
      <c r="H29" s="140">
        <v>2616</v>
      </c>
      <c r="I29" s="115">
        <v>98</v>
      </c>
      <c r="J29" s="116">
        <v>3.7461773700305812</v>
      </c>
    </row>
    <row r="30" spans="1:10" s="110" customFormat="1" ht="13.5" customHeight="1" x14ac:dyDescent="0.2">
      <c r="A30" s="118"/>
      <c r="B30" s="121" t="s">
        <v>109</v>
      </c>
      <c r="C30" s="113">
        <v>42.578616352201259</v>
      </c>
      <c r="D30" s="115">
        <v>3385</v>
      </c>
      <c r="E30" s="114">
        <v>3637</v>
      </c>
      <c r="F30" s="114">
        <v>3548</v>
      </c>
      <c r="G30" s="114">
        <v>3629</v>
      </c>
      <c r="H30" s="140">
        <v>3600</v>
      </c>
      <c r="I30" s="115">
        <v>-215</v>
      </c>
      <c r="J30" s="116">
        <v>-5.9722222222222223</v>
      </c>
    </row>
    <row r="31" spans="1:10" s="110" customFormat="1" ht="13.5" customHeight="1" x14ac:dyDescent="0.2">
      <c r="A31" s="118"/>
      <c r="B31" s="121" t="s">
        <v>110</v>
      </c>
      <c r="C31" s="113">
        <v>10.352201257861635</v>
      </c>
      <c r="D31" s="115">
        <v>823</v>
      </c>
      <c r="E31" s="114">
        <v>825</v>
      </c>
      <c r="F31" s="114">
        <v>827</v>
      </c>
      <c r="G31" s="114">
        <v>842</v>
      </c>
      <c r="H31" s="140">
        <v>848</v>
      </c>
      <c r="I31" s="115">
        <v>-25</v>
      </c>
      <c r="J31" s="116">
        <v>-2.9481132075471699</v>
      </c>
    </row>
    <row r="32" spans="1:10" s="110" customFormat="1" ht="13.5" customHeight="1" x14ac:dyDescent="0.2">
      <c r="A32" s="120"/>
      <c r="B32" s="121" t="s">
        <v>111</v>
      </c>
      <c r="C32" s="113">
        <v>12.930817610062894</v>
      </c>
      <c r="D32" s="115">
        <v>1028</v>
      </c>
      <c r="E32" s="114">
        <v>1061</v>
      </c>
      <c r="F32" s="114">
        <v>1044</v>
      </c>
      <c r="G32" s="114">
        <v>1027</v>
      </c>
      <c r="H32" s="140">
        <v>1015</v>
      </c>
      <c r="I32" s="115">
        <v>13</v>
      </c>
      <c r="J32" s="116">
        <v>1.2807881773399015</v>
      </c>
    </row>
    <row r="33" spans="1:10" s="110" customFormat="1" ht="13.5" customHeight="1" x14ac:dyDescent="0.2">
      <c r="A33" s="120"/>
      <c r="B33" s="121" t="s">
        <v>112</v>
      </c>
      <c r="C33" s="113">
        <v>1.270440251572327</v>
      </c>
      <c r="D33" s="115">
        <v>101</v>
      </c>
      <c r="E33" s="114">
        <v>115</v>
      </c>
      <c r="F33" s="114">
        <v>111</v>
      </c>
      <c r="G33" s="114">
        <v>96</v>
      </c>
      <c r="H33" s="140">
        <v>84</v>
      </c>
      <c r="I33" s="115">
        <v>17</v>
      </c>
      <c r="J33" s="116">
        <v>20.238095238095237</v>
      </c>
    </row>
    <row r="34" spans="1:10" s="110" customFormat="1" ht="13.5" customHeight="1" x14ac:dyDescent="0.2">
      <c r="A34" s="118" t="s">
        <v>113</v>
      </c>
      <c r="B34" s="122" t="s">
        <v>116</v>
      </c>
      <c r="C34" s="113">
        <v>89.811320754716988</v>
      </c>
      <c r="D34" s="115">
        <v>7140</v>
      </c>
      <c r="E34" s="114">
        <v>7738</v>
      </c>
      <c r="F34" s="114">
        <v>7317</v>
      </c>
      <c r="G34" s="114">
        <v>7565</v>
      </c>
      <c r="H34" s="140">
        <v>7300</v>
      </c>
      <c r="I34" s="115">
        <v>-160</v>
      </c>
      <c r="J34" s="116">
        <v>-2.1917808219178081</v>
      </c>
    </row>
    <row r="35" spans="1:10" s="110" customFormat="1" ht="13.5" customHeight="1" x14ac:dyDescent="0.2">
      <c r="A35" s="118"/>
      <c r="B35" s="119" t="s">
        <v>117</v>
      </c>
      <c r="C35" s="113">
        <v>10.050314465408805</v>
      </c>
      <c r="D35" s="115">
        <v>799</v>
      </c>
      <c r="E35" s="114">
        <v>849</v>
      </c>
      <c r="F35" s="114">
        <v>794</v>
      </c>
      <c r="G35" s="114">
        <v>820</v>
      </c>
      <c r="H35" s="140">
        <v>771</v>
      </c>
      <c r="I35" s="115">
        <v>28</v>
      </c>
      <c r="J35" s="116">
        <v>3.6316472114137484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5822</v>
      </c>
      <c r="E37" s="114">
        <v>6344</v>
      </c>
      <c r="F37" s="114">
        <v>5885</v>
      </c>
      <c r="G37" s="114">
        <v>6242</v>
      </c>
      <c r="H37" s="140">
        <v>5968</v>
      </c>
      <c r="I37" s="115">
        <v>-146</v>
      </c>
      <c r="J37" s="116">
        <v>-2.4463806970509383</v>
      </c>
    </row>
    <row r="38" spans="1:10" s="110" customFormat="1" ht="13.5" customHeight="1" x14ac:dyDescent="0.2">
      <c r="A38" s="118" t="s">
        <v>105</v>
      </c>
      <c r="B38" s="119" t="s">
        <v>106</v>
      </c>
      <c r="C38" s="113">
        <v>45.48265200961869</v>
      </c>
      <c r="D38" s="115">
        <v>2648</v>
      </c>
      <c r="E38" s="114">
        <v>2890</v>
      </c>
      <c r="F38" s="114">
        <v>2702</v>
      </c>
      <c r="G38" s="114">
        <v>2864</v>
      </c>
      <c r="H38" s="140">
        <v>2740</v>
      </c>
      <c r="I38" s="115">
        <v>-92</v>
      </c>
      <c r="J38" s="116">
        <v>-3.3576642335766422</v>
      </c>
    </row>
    <row r="39" spans="1:10" s="110" customFormat="1" ht="13.5" customHeight="1" x14ac:dyDescent="0.2">
      <c r="A39" s="120"/>
      <c r="B39" s="119" t="s">
        <v>107</v>
      </c>
      <c r="C39" s="113">
        <v>54.51734799038131</v>
      </c>
      <c r="D39" s="115">
        <v>3174</v>
      </c>
      <c r="E39" s="114">
        <v>3454</v>
      </c>
      <c r="F39" s="114">
        <v>3183</v>
      </c>
      <c r="G39" s="114">
        <v>3378</v>
      </c>
      <c r="H39" s="140">
        <v>3228</v>
      </c>
      <c r="I39" s="115">
        <v>-54</v>
      </c>
      <c r="J39" s="116">
        <v>-1.6728624535315986</v>
      </c>
    </row>
    <row r="40" spans="1:10" s="110" customFormat="1" ht="13.5" customHeight="1" x14ac:dyDescent="0.2">
      <c r="A40" s="118" t="s">
        <v>105</v>
      </c>
      <c r="B40" s="121" t="s">
        <v>108</v>
      </c>
      <c r="C40" s="113">
        <v>42.18481621435933</v>
      </c>
      <c r="D40" s="115">
        <v>2456</v>
      </c>
      <c r="E40" s="114">
        <v>2788</v>
      </c>
      <c r="F40" s="114">
        <v>2428</v>
      </c>
      <c r="G40" s="114">
        <v>2642</v>
      </c>
      <c r="H40" s="140">
        <v>2379</v>
      </c>
      <c r="I40" s="115">
        <v>77</v>
      </c>
      <c r="J40" s="116">
        <v>3.2366540563261874</v>
      </c>
    </row>
    <row r="41" spans="1:10" s="110" customFormat="1" ht="13.5" customHeight="1" x14ac:dyDescent="0.2">
      <c r="A41" s="118"/>
      <c r="B41" s="121" t="s">
        <v>109</v>
      </c>
      <c r="C41" s="113">
        <v>31.398144967365166</v>
      </c>
      <c r="D41" s="115">
        <v>1828</v>
      </c>
      <c r="E41" s="114">
        <v>1988</v>
      </c>
      <c r="F41" s="114">
        <v>1892</v>
      </c>
      <c r="G41" s="114">
        <v>2019</v>
      </c>
      <c r="H41" s="140">
        <v>2013</v>
      </c>
      <c r="I41" s="115">
        <v>-185</v>
      </c>
      <c r="J41" s="116">
        <v>-9.1902632886239441</v>
      </c>
    </row>
    <row r="42" spans="1:10" s="110" customFormat="1" ht="13.5" customHeight="1" x14ac:dyDescent="0.2">
      <c r="A42" s="118"/>
      <c r="B42" s="121" t="s">
        <v>110</v>
      </c>
      <c r="C42" s="113">
        <v>9.1377533493644787</v>
      </c>
      <c r="D42" s="115">
        <v>532</v>
      </c>
      <c r="E42" s="114">
        <v>532</v>
      </c>
      <c r="F42" s="114">
        <v>543</v>
      </c>
      <c r="G42" s="114">
        <v>575</v>
      </c>
      <c r="H42" s="140">
        <v>580</v>
      </c>
      <c r="I42" s="115">
        <v>-48</v>
      </c>
      <c r="J42" s="116">
        <v>-8.2758620689655178</v>
      </c>
    </row>
    <row r="43" spans="1:10" s="110" customFormat="1" ht="13.5" customHeight="1" x14ac:dyDescent="0.2">
      <c r="A43" s="120"/>
      <c r="B43" s="121" t="s">
        <v>111</v>
      </c>
      <c r="C43" s="113">
        <v>17.279285468911027</v>
      </c>
      <c r="D43" s="115">
        <v>1006</v>
      </c>
      <c r="E43" s="114">
        <v>1036</v>
      </c>
      <c r="F43" s="114">
        <v>1022</v>
      </c>
      <c r="G43" s="114">
        <v>1006</v>
      </c>
      <c r="H43" s="140">
        <v>996</v>
      </c>
      <c r="I43" s="115">
        <v>10</v>
      </c>
      <c r="J43" s="116">
        <v>1.0040160642570282</v>
      </c>
    </row>
    <row r="44" spans="1:10" s="110" customFormat="1" ht="13.5" customHeight="1" x14ac:dyDescent="0.2">
      <c r="A44" s="120"/>
      <c r="B44" s="121" t="s">
        <v>112</v>
      </c>
      <c r="C44" s="113">
        <v>1.6660941257299897</v>
      </c>
      <c r="D44" s="115">
        <v>97</v>
      </c>
      <c r="E44" s="114">
        <v>110</v>
      </c>
      <c r="F44" s="114">
        <v>107</v>
      </c>
      <c r="G44" s="114">
        <v>90</v>
      </c>
      <c r="H44" s="140">
        <v>81</v>
      </c>
      <c r="I44" s="115">
        <v>16</v>
      </c>
      <c r="J44" s="116">
        <v>19.753086419753085</v>
      </c>
    </row>
    <row r="45" spans="1:10" s="110" customFormat="1" ht="13.5" customHeight="1" x14ac:dyDescent="0.2">
      <c r="A45" s="118" t="s">
        <v>113</v>
      </c>
      <c r="B45" s="122" t="s">
        <v>116</v>
      </c>
      <c r="C45" s="113">
        <v>89.848849192717282</v>
      </c>
      <c r="D45" s="115">
        <v>5231</v>
      </c>
      <c r="E45" s="114">
        <v>5722</v>
      </c>
      <c r="F45" s="114">
        <v>5319</v>
      </c>
      <c r="G45" s="114">
        <v>5615</v>
      </c>
      <c r="H45" s="140">
        <v>5365</v>
      </c>
      <c r="I45" s="115">
        <v>-134</v>
      </c>
      <c r="J45" s="116">
        <v>-2.4976700838769803</v>
      </c>
    </row>
    <row r="46" spans="1:10" s="110" customFormat="1" ht="13.5" customHeight="1" x14ac:dyDescent="0.2">
      <c r="A46" s="118"/>
      <c r="B46" s="119" t="s">
        <v>117</v>
      </c>
      <c r="C46" s="113">
        <v>9.9622122981793204</v>
      </c>
      <c r="D46" s="115">
        <v>580</v>
      </c>
      <c r="E46" s="114">
        <v>613</v>
      </c>
      <c r="F46" s="114">
        <v>555</v>
      </c>
      <c r="G46" s="114">
        <v>617</v>
      </c>
      <c r="H46" s="140">
        <v>595</v>
      </c>
      <c r="I46" s="115">
        <v>-15</v>
      </c>
      <c r="J46" s="116">
        <v>-2.5210084033613445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2128</v>
      </c>
      <c r="E48" s="114">
        <v>2252</v>
      </c>
      <c r="F48" s="114">
        <v>2237</v>
      </c>
      <c r="G48" s="114">
        <v>2153</v>
      </c>
      <c r="H48" s="140">
        <v>2111</v>
      </c>
      <c r="I48" s="115">
        <v>17</v>
      </c>
      <c r="J48" s="116">
        <v>0.80530554239696828</v>
      </c>
    </row>
    <row r="49" spans="1:12" s="110" customFormat="1" ht="13.5" customHeight="1" x14ac:dyDescent="0.2">
      <c r="A49" s="118" t="s">
        <v>105</v>
      </c>
      <c r="B49" s="119" t="s">
        <v>106</v>
      </c>
      <c r="C49" s="113">
        <v>45.817669172932334</v>
      </c>
      <c r="D49" s="115">
        <v>975</v>
      </c>
      <c r="E49" s="114">
        <v>1023</v>
      </c>
      <c r="F49" s="114">
        <v>1028</v>
      </c>
      <c r="G49" s="114">
        <v>971</v>
      </c>
      <c r="H49" s="140">
        <v>952</v>
      </c>
      <c r="I49" s="115">
        <v>23</v>
      </c>
      <c r="J49" s="116">
        <v>2.4159663865546217</v>
      </c>
    </row>
    <row r="50" spans="1:12" s="110" customFormat="1" ht="13.5" customHeight="1" x14ac:dyDescent="0.2">
      <c r="A50" s="120"/>
      <c r="B50" s="119" t="s">
        <v>107</v>
      </c>
      <c r="C50" s="113">
        <v>54.182330827067666</v>
      </c>
      <c r="D50" s="115">
        <v>1153</v>
      </c>
      <c r="E50" s="114">
        <v>1229</v>
      </c>
      <c r="F50" s="114">
        <v>1209</v>
      </c>
      <c r="G50" s="114">
        <v>1182</v>
      </c>
      <c r="H50" s="140">
        <v>1159</v>
      </c>
      <c r="I50" s="115">
        <v>-6</v>
      </c>
      <c r="J50" s="116">
        <v>-0.51768766177739434</v>
      </c>
    </row>
    <row r="51" spans="1:12" s="110" customFormat="1" ht="13.5" customHeight="1" x14ac:dyDescent="0.2">
      <c r="A51" s="118" t="s">
        <v>105</v>
      </c>
      <c r="B51" s="121" t="s">
        <v>108</v>
      </c>
      <c r="C51" s="113">
        <v>12.124060150375939</v>
      </c>
      <c r="D51" s="115">
        <v>258</v>
      </c>
      <c r="E51" s="114">
        <v>285</v>
      </c>
      <c r="F51" s="114">
        <v>275</v>
      </c>
      <c r="G51" s="114">
        <v>255</v>
      </c>
      <c r="H51" s="140">
        <v>237</v>
      </c>
      <c r="I51" s="115">
        <v>21</v>
      </c>
      <c r="J51" s="116">
        <v>8.8607594936708853</v>
      </c>
    </row>
    <row r="52" spans="1:12" s="110" customFormat="1" ht="13.5" customHeight="1" x14ac:dyDescent="0.2">
      <c r="A52" s="118"/>
      <c r="B52" s="121" t="s">
        <v>109</v>
      </c>
      <c r="C52" s="113">
        <v>73.167293233082702</v>
      </c>
      <c r="D52" s="115">
        <v>1557</v>
      </c>
      <c r="E52" s="114">
        <v>1649</v>
      </c>
      <c r="F52" s="114">
        <v>1656</v>
      </c>
      <c r="G52" s="114">
        <v>1610</v>
      </c>
      <c r="H52" s="140">
        <v>1587</v>
      </c>
      <c r="I52" s="115">
        <v>-30</v>
      </c>
      <c r="J52" s="116">
        <v>-1.890359168241966</v>
      </c>
    </row>
    <row r="53" spans="1:12" s="110" customFormat="1" ht="13.5" customHeight="1" x14ac:dyDescent="0.2">
      <c r="A53" s="118"/>
      <c r="B53" s="121" t="s">
        <v>110</v>
      </c>
      <c r="C53" s="113">
        <v>13.674812030075188</v>
      </c>
      <c r="D53" s="115">
        <v>291</v>
      </c>
      <c r="E53" s="114">
        <v>293</v>
      </c>
      <c r="F53" s="114">
        <v>284</v>
      </c>
      <c r="G53" s="114">
        <v>267</v>
      </c>
      <c r="H53" s="140">
        <v>268</v>
      </c>
      <c r="I53" s="115">
        <v>23</v>
      </c>
      <c r="J53" s="116">
        <v>8.5820895522388057</v>
      </c>
    </row>
    <row r="54" spans="1:12" s="110" customFormat="1" ht="13.5" customHeight="1" x14ac:dyDescent="0.2">
      <c r="A54" s="120"/>
      <c r="B54" s="121" t="s">
        <v>111</v>
      </c>
      <c r="C54" s="113">
        <v>1.0338345864661653</v>
      </c>
      <c r="D54" s="115">
        <v>22</v>
      </c>
      <c r="E54" s="114">
        <v>25</v>
      </c>
      <c r="F54" s="114">
        <v>22</v>
      </c>
      <c r="G54" s="114">
        <v>21</v>
      </c>
      <c r="H54" s="140">
        <v>19</v>
      </c>
      <c r="I54" s="115">
        <v>3</v>
      </c>
      <c r="J54" s="116">
        <v>15.789473684210526</v>
      </c>
    </row>
    <row r="55" spans="1:12" s="110" customFormat="1" ht="13.5" customHeight="1" x14ac:dyDescent="0.2">
      <c r="A55" s="120"/>
      <c r="B55" s="121" t="s">
        <v>112</v>
      </c>
      <c r="C55" s="113">
        <v>0.18796992481203006</v>
      </c>
      <c r="D55" s="115">
        <v>4</v>
      </c>
      <c r="E55" s="114">
        <v>5</v>
      </c>
      <c r="F55" s="114">
        <v>4</v>
      </c>
      <c r="G55" s="114">
        <v>6</v>
      </c>
      <c r="H55" s="140">
        <v>3</v>
      </c>
      <c r="I55" s="115">
        <v>1</v>
      </c>
      <c r="J55" s="116">
        <v>33.333333333333336</v>
      </c>
    </row>
    <row r="56" spans="1:12" s="110" customFormat="1" ht="13.5" customHeight="1" x14ac:dyDescent="0.2">
      <c r="A56" s="118" t="s">
        <v>113</v>
      </c>
      <c r="B56" s="122" t="s">
        <v>116</v>
      </c>
      <c r="C56" s="113">
        <v>89.708646616541358</v>
      </c>
      <c r="D56" s="115">
        <v>1909</v>
      </c>
      <c r="E56" s="114">
        <v>2016</v>
      </c>
      <c r="F56" s="114">
        <v>1998</v>
      </c>
      <c r="G56" s="114">
        <v>1950</v>
      </c>
      <c r="H56" s="140">
        <v>1935</v>
      </c>
      <c r="I56" s="115">
        <v>-26</v>
      </c>
      <c r="J56" s="116">
        <v>-1.3436692506459949</v>
      </c>
    </row>
    <row r="57" spans="1:12" s="110" customFormat="1" ht="13.5" customHeight="1" x14ac:dyDescent="0.2">
      <c r="A57" s="142"/>
      <c r="B57" s="124" t="s">
        <v>117</v>
      </c>
      <c r="C57" s="125">
        <v>10.291353383458647</v>
      </c>
      <c r="D57" s="143">
        <v>219</v>
      </c>
      <c r="E57" s="144">
        <v>236</v>
      </c>
      <c r="F57" s="144">
        <v>239</v>
      </c>
      <c r="G57" s="144">
        <v>203</v>
      </c>
      <c r="H57" s="145">
        <v>176</v>
      </c>
      <c r="I57" s="143">
        <v>43</v>
      </c>
      <c r="J57" s="146">
        <v>24.431818181818183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58132</v>
      </c>
      <c r="E12" s="236">
        <v>58101</v>
      </c>
      <c r="F12" s="114">
        <v>58218</v>
      </c>
      <c r="G12" s="114">
        <v>57455</v>
      </c>
      <c r="H12" s="140">
        <v>57155</v>
      </c>
      <c r="I12" s="115">
        <v>977</v>
      </c>
      <c r="J12" s="116">
        <v>1.7093867553144957</v>
      </c>
    </row>
    <row r="13" spans="1:15" s="110" customFormat="1" ht="12" customHeight="1" x14ac:dyDescent="0.2">
      <c r="A13" s="118" t="s">
        <v>105</v>
      </c>
      <c r="B13" s="119" t="s">
        <v>106</v>
      </c>
      <c r="C13" s="113">
        <v>49.61811050712172</v>
      </c>
      <c r="D13" s="115">
        <v>28844</v>
      </c>
      <c r="E13" s="114">
        <v>28739</v>
      </c>
      <c r="F13" s="114">
        <v>28906</v>
      </c>
      <c r="G13" s="114">
        <v>28555</v>
      </c>
      <c r="H13" s="140">
        <v>28287</v>
      </c>
      <c r="I13" s="115">
        <v>557</v>
      </c>
      <c r="J13" s="116">
        <v>1.9691024145367131</v>
      </c>
    </row>
    <row r="14" spans="1:15" s="110" customFormat="1" ht="12" customHeight="1" x14ac:dyDescent="0.2">
      <c r="A14" s="118"/>
      <c r="B14" s="119" t="s">
        <v>107</v>
      </c>
      <c r="C14" s="113">
        <v>50.38188949287828</v>
      </c>
      <c r="D14" s="115">
        <v>29288</v>
      </c>
      <c r="E14" s="114">
        <v>29362</v>
      </c>
      <c r="F14" s="114">
        <v>29312</v>
      </c>
      <c r="G14" s="114">
        <v>28900</v>
      </c>
      <c r="H14" s="140">
        <v>28868</v>
      </c>
      <c r="I14" s="115">
        <v>420</v>
      </c>
      <c r="J14" s="116">
        <v>1.4548981571290009</v>
      </c>
    </row>
    <row r="15" spans="1:15" s="110" customFormat="1" ht="12" customHeight="1" x14ac:dyDescent="0.2">
      <c r="A15" s="118" t="s">
        <v>105</v>
      </c>
      <c r="B15" s="121" t="s">
        <v>108</v>
      </c>
      <c r="C15" s="113">
        <v>8.2845936833413614</v>
      </c>
      <c r="D15" s="115">
        <v>4816</v>
      </c>
      <c r="E15" s="114">
        <v>4822</v>
      </c>
      <c r="F15" s="114">
        <v>4771</v>
      </c>
      <c r="G15" s="114">
        <v>4346</v>
      </c>
      <c r="H15" s="140">
        <v>4340</v>
      </c>
      <c r="I15" s="115">
        <v>476</v>
      </c>
      <c r="J15" s="116">
        <v>10.96774193548387</v>
      </c>
    </row>
    <row r="16" spans="1:15" s="110" customFormat="1" ht="12" customHeight="1" x14ac:dyDescent="0.2">
      <c r="A16" s="118"/>
      <c r="B16" s="121" t="s">
        <v>109</v>
      </c>
      <c r="C16" s="113">
        <v>72.715543934493908</v>
      </c>
      <c r="D16" s="115">
        <v>42271</v>
      </c>
      <c r="E16" s="114">
        <v>42241</v>
      </c>
      <c r="F16" s="114">
        <v>42408</v>
      </c>
      <c r="G16" s="114">
        <v>42280</v>
      </c>
      <c r="H16" s="140">
        <v>42144</v>
      </c>
      <c r="I16" s="115">
        <v>127</v>
      </c>
      <c r="J16" s="116">
        <v>0.3013477600607441</v>
      </c>
    </row>
    <row r="17" spans="1:10" s="110" customFormat="1" ht="12" customHeight="1" x14ac:dyDescent="0.2">
      <c r="A17" s="118"/>
      <c r="B17" s="121" t="s">
        <v>110</v>
      </c>
      <c r="C17" s="113">
        <v>18.175875593476913</v>
      </c>
      <c r="D17" s="115">
        <v>10566</v>
      </c>
      <c r="E17" s="114">
        <v>10547</v>
      </c>
      <c r="F17" s="114">
        <v>10560</v>
      </c>
      <c r="G17" s="114">
        <v>10354</v>
      </c>
      <c r="H17" s="140">
        <v>10220</v>
      </c>
      <c r="I17" s="115">
        <v>346</v>
      </c>
      <c r="J17" s="116">
        <v>3.3855185909980432</v>
      </c>
    </row>
    <row r="18" spans="1:10" s="110" customFormat="1" ht="12" customHeight="1" x14ac:dyDescent="0.2">
      <c r="A18" s="120"/>
      <c r="B18" s="121" t="s">
        <v>111</v>
      </c>
      <c r="C18" s="113">
        <v>0.82398678868781394</v>
      </c>
      <c r="D18" s="115">
        <v>479</v>
      </c>
      <c r="E18" s="114">
        <v>491</v>
      </c>
      <c r="F18" s="114">
        <v>479</v>
      </c>
      <c r="G18" s="114">
        <v>475</v>
      </c>
      <c r="H18" s="140">
        <v>451</v>
      </c>
      <c r="I18" s="115">
        <v>28</v>
      </c>
      <c r="J18" s="116">
        <v>6.2084257206208422</v>
      </c>
    </row>
    <row r="19" spans="1:10" s="110" customFormat="1" ht="12" customHeight="1" x14ac:dyDescent="0.2">
      <c r="A19" s="120"/>
      <c r="B19" s="121" t="s">
        <v>112</v>
      </c>
      <c r="C19" s="113">
        <v>0.29931879171540632</v>
      </c>
      <c r="D19" s="115">
        <v>174</v>
      </c>
      <c r="E19" s="114">
        <v>174</v>
      </c>
      <c r="F19" s="114">
        <v>181</v>
      </c>
      <c r="G19" s="114">
        <v>162</v>
      </c>
      <c r="H19" s="140">
        <v>166</v>
      </c>
      <c r="I19" s="115">
        <v>8</v>
      </c>
      <c r="J19" s="116">
        <v>4.8192771084337354</v>
      </c>
    </row>
    <row r="20" spans="1:10" s="110" customFormat="1" ht="12" customHeight="1" x14ac:dyDescent="0.2">
      <c r="A20" s="118" t="s">
        <v>113</v>
      </c>
      <c r="B20" s="119" t="s">
        <v>181</v>
      </c>
      <c r="C20" s="113">
        <v>69.586458405009296</v>
      </c>
      <c r="D20" s="115">
        <v>40452</v>
      </c>
      <c r="E20" s="114">
        <v>40566</v>
      </c>
      <c r="F20" s="114">
        <v>40877</v>
      </c>
      <c r="G20" s="114">
        <v>40277</v>
      </c>
      <c r="H20" s="140">
        <v>40223</v>
      </c>
      <c r="I20" s="115">
        <v>229</v>
      </c>
      <c r="J20" s="116">
        <v>0.56932600750814211</v>
      </c>
    </row>
    <row r="21" spans="1:10" s="110" customFormat="1" ht="12" customHeight="1" x14ac:dyDescent="0.2">
      <c r="A21" s="118"/>
      <c r="B21" s="119" t="s">
        <v>182</v>
      </c>
      <c r="C21" s="113">
        <v>30.413541594990711</v>
      </c>
      <c r="D21" s="115">
        <v>17680</v>
      </c>
      <c r="E21" s="114">
        <v>17535</v>
      </c>
      <c r="F21" s="114">
        <v>17341</v>
      </c>
      <c r="G21" s="114">
        <v>17178</v>
      </c>
      <c r="H21" s="140">
        <v>16932</v>
      </c>
      <c r="I21" s="115">
        <v>748</v>
      </c>
      <c r="J21" s="116">
        <v>4.4176706827309236</v>
      </c>
    </row>
    <row r="22" spans="1:10" s="110" customFormat="1" ht="12" customHeight="1" x14ac:dyDescent="0.2">
      <c r="A22" s="118" t="s">
        <v>113</v>
      </c>
      <c r="B22" s="119" t="s">
        <v>116</v>
      </c>
      <c r="C22" s="113">
        <v>93.009013968210283</v>
      </c>
      <c r="D22" s="115">
        <v>54068</v>
      </c>
      <c r="E22" s="114">
        <v>54121</v>
      </c>
      <c r="F22" s="114">
        <v>54191</v>
      </c>
      <c r="G22" s="114">
        <v>53549</v>
      </c>
      <c r="H22" s="140">
        <v>53379</v>
      </c>
      <c r="I22" s="115">
        <v>689</v>
      </c>
      <c r="J22" s="116">
        <v>1.2907697783772645</v>
      </c>
    </row>
    <row r="23" spans="1:10" s="110" customFormat="1" ht="12" customHeight="1" x14ac:dyDescent="0.2">
      <c r="A23" s="118"/>
      <c r="B23" s="119" t="s">
        <v>117</v>
      </c>
      <c r="C23" s="113">
        <v>6.9755040253216816</v>
      </c>
      <c r="D23" s="115">
        <v>4055</v>
      </c>
      <c r="E23" s="114">
        <v>3972</v>
      </c>
      <c r="F23" s="114">
        <v>4020</v>
      </c>
      <c r="G23" s="114">
        <v>3898</v>
      </c>
      <c r="H23" s="140">
        <v>3768</v>
      </c>
      <c r="I23" s="115">
        <v>287</v>
      </c>
      <c r="J23" s="116">
        <v>7.6167728237791934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42542</v>
      </c>
      <c r="E64" s="236">
        <v>42542</v>
      </c>
      <c r="F64" s="236">
        <v>42724</v>
      </c>
      <c r="G64" s="236">
        <v>42334</v>
      </c>
      <c r="H64" s="140">
        <v>42040</v>
      </c>
      <c r="I64" s="115">
        <v>502</v>
      </c>
      <c r="J64" s="116">
        <v>1.1941008563273072</v>
      </c>
    </row>
    <row r="65" spans="1:12" s="110" customFormat="1" ht="12" customHeight="1" x14ac:dyDescent="0.2">
      <c r="A65" s="118" t="s">
        <v>105</v>
      </c>
      <c r="B65" s="119" t="s">
        <v>106</v>
      </c>
      <c r="C65" s="113">
        <v>52.548070142447465</v>
      </c>
      <c r="D65" s="235">
        <v>22355</v>
      </c>
      <c r="E65" s="236">
        <v>22322</v>
      </c>
      <c r="F65" s="236">
        <v>22469</v>
      </c>
      <c r="G65" s="236">
        <v>22157</v>
      </c>
      <c r="H65" s="140">
        <v>21956</v>
      </c>
      <c r="I65" s="115">
        <v>399</v>
      </c>
      <c r="J65" s="116">
        <v>1.8172709054472582</v>
      </c>
    </row>
    <row r="66" spans="1:12" s="110" customFormat="1" ht="12" customHeight="1" x14ac:dyDescent="0.2">
      <c r="A66" s="118"/>
      <c r="B66" s="119" t="s">
        <v>107</v>
      </c>
      <c r="C66" s="113">
        <v>47.451929857552535</v>
      </c>
      <c r="D66" s="235">
        <v>20187</v>
      </c>
      <c r="E66" s="236">
        <v>20220</v>
      </c>
      <c r="F66" s="236">
        <v>20255</v>
      </c>
      <c r="G66" s="236">
        <v>20177</v>
      </c>
      <c r="H66" s="140">
        <v>20084</v>
      </c>
      <c r="I66" s="115">
        <v>103</v>
      </c>
      <c r="J66" s="116">
        <v>0.51284604660426214</v>
      </c>
    </row>
    <row r="67" spans="1:12" s="110" customFormat="1" ht="12" customHeight="1" x14ac:dyDescent="0.2">
      <c r="A67" s="118" t="s">
        <v>105</v>
      </c>
      <c r="B67" s="121" t="s">
        <v>108</v>
      </c>
      <c r="C67" s="113">
        <v>7.3785905693197309</v>
      </c>
      <c r="D67" s="235">
        <v>3139</v>
      </c>
      <c r="E67" s="236">
        <v>3139</v>
      </c>
      <c r="F67" s="236">
        <v>3184</v>
      </c>
      <c r="G67" s="236">
        <v>2877</v>
      </c>
      <c r="H67" s="140">
        <v>2848</v>
      </c>
      <c r="I67" s="115">
        <v>291</v>
      </c>
      <c r="J67" s="116">
        <v>10.217696629213483</v>
      </c>
    </row>
    <row r="68" spans="1:12" s="110" customFormat="1" ht="12" customHeight="1" x14ac:dyDescent="0.2">
      <c r="A68" s="118"/>
      <c r="B68" s="121" t="s">
        <v>109</v>
      </c>
      <c r="C68" s="113">
        <v>74.084434206196235</v>
      </c>
      <c r="D68" s="235">
        <v>31517</v>
      </c>
      <c r="E68" s="236">
        <v>31502</v>
      </c>
      <c r="F68" s="236">
        <v>31673</v>
      </c>
      <c r="G68" s="236">
        <v>31676</v>
      </c>
      <c r="H68" s="140">
        <v>31532</v>
      </c>
      <c r="I68" s="115">
        <v>-15</v>
      </c>
      <c r="J68" s="116">
        <v>-4.7570721806418879E-2</v>
      </c>
    </row>
    <row r="69" spans="1:12" s="110" customFormat="1" ht="12" customHeight="1" x14ac:dyDescent="0.2">
      <c r="A69" s="118"/>
      <c r="B69" s="121" t="s">
        <v>110</v>
      </c>
      <c r="C69" s="113">
        <v>17.559118048046635</v>
      </c>
      <c r="D69" s="235">
        <v>7470</v>
      </c>
      <c r="E69" s="236">
        <v>7487</v>
      </c>
      <c r="F69" s="236">
        <v>7455</v>
      </c>
      <c r="G69" s="236">
        <v>7370</v>
      </c>
      <c r="H69" s="140">
        <v>7261</v>
      </c>
      <c r="I69" s="115">
        <v>209</v>
      </c>
      <c r="J69" s="116">
        <v>2.8783914061424047</v>
      </c>
    </row>
    <row r="70" spans="1:12" s="110" customFormat="1" ht="12" customHeight="1" x14ac:dyDescent="0.2">
      <c r="A70" s="120"/>
      <c r="B70" s="121" t="s">
        <v>111</v>
      </c>
      <c r="C70" s="113">
        <v>0.977857176437403</v>
      </c>
      <c r="D70" s="235">
        <v>416</v>
      </c>
      <c r="E70" s="236">
        <v>414</v>
      </c>
      <c r="F70" s="236">
        <v>412</v>
      </c>
      <c r="G70" s="236">
        <v>411</v>
      </c>
      <c r="H70" s="140">
        <v>399</v>
      </c>
      <c r="I70" s="115">
        <v>17</v>
      </c>
      <c r="J70" s="116">
        <v>4.2606516290726821</v>
      </c>
    </row>
    <row r="71" spans="1:12" s="110" customFormat="1" ht="12" customHeight="1" x14ac:dyDescent="0.2">
      <c r="A71" s="120"/>
      <c r="B71" s="121" t="s">
        <v>112</v>
      </c>
      <c r="C71" s="113">
        <v>0.33848902261294722</v>
      </c>
      <c r="D71" s="235">
        <v>144</v>
      </c>
      <c r="E71" s="236">
        <v>135</v>
      </c>
      <c r="F71" s="236">
        <v>156</v>
      </c>
      <c r="G71" s="236">
        <v>144</v>
      </c>
      <c r="H71" s="140">
        <v>147</v>
      </c>
      <c r="I71" s="115">
        <v>-3</v>
      </c>
      <c r="J71" s="116">
        <v>-2.0408163265306123</v>
      </c>
    </row>
    <row r="72" spans="1:12" s="110" customFormat="1" ht="12" customHeight="1" x14ac:dyDescent="0.2">
      <c r="A72" s="118" t="s">
        <v>113</v>
      </c>
      <c r="B72" s="119" t="s">
        <v>181</v>
      </c>
      <c r="C72" s="113">
        <v>67.563819284471819</v>
      </c>
      <c r="D72" s="235">
        <v>28743</v>
      </c>
      <c r="E72" s="236">
        <v>28816</v>
      </c>
      <c r="F72" s="236">
        <v>29175</v>
      </c>
      <c r="G72" s="236">
        <v>28835</v>
      </c>
      <c r="H72" s="140">
        <v>28846</v>
      </c>
      <c r="I72" s="115">
        <v>-103</v>
      </c>
      <c r="J72" s="116">
        <v>-0.35706857103237882</v>
      </c>
    </row>
    <row r="73" spans="1:12" s="110" customFormat="1" ht="12" customHeight="1" x14ac:dyDescent="0.2">
      <c r="A73" s="118"/>
      <c r="B73" s="119" t="s">
        <v>182</v>
      </c>
      <c r="C73" s="113">
        <v>32.436180715528181</v>
      </c>
      <c r="D73" s="115">
        <v>13799</v>
      </c>
      <c r="E73" s="114">
        <v>13726</v>
      </c>
      <c r="F73" s="114">
        <v>13549</v>
      </c>
      <c r="G73" s="114">
        <v>13499</v>
      </c>
      <c r="H73" s="140">
        <v>13194</v>
      </c>
      <c r="I73" s="115">
        <v>605</v>
      </c>
      <c r="J73" s="116">
        <v>4.5854176140670004</v>
      </c>
    </row>
    <row r="74" spans="1:12" s="110" customFormat="1" ht="12" customHeight="1" x14ac:dyDescent="0.2">
      <c r="A74" s="118" t="s">
        <v>113</v>
      </c>
      <c r="B74" s="119" t="s">
        <v>116</v>
      </c>
      <c r="C74" s="113">
        <v>91.328569413755815</v>
      </c>
      <c r="D74" s="115">
        <v>38853</v>
      </c>
      <c r="E74" s="114">
        <v>38874</v>
      </c>
      <c r="F74" s="114">
        <v>39050</v>
      </c>
      <c r="G74" s="114">
        <v>38901</v>
      </c>
      <c r="H74" s="140">
        <v>38791</v>
      </c>
      <c r="I74" s="115">
        <v>62</v>
      </c>
      <c r="J74" s="116">
        <v>0.15983088860818231</v>
      </c>
    </row>
    <row r="75" spans="1:12" s="110" customFormat="1" ht="12" customHeight="1" x14ac:dyDescent="0.2">
      <c r="A75" s="142"/>
      <c r="B75" s="124" t="s">
        <v>117</v>
      </c>
      <c r="C75" s="125">
        <v>8.6408725494805125</v>
      </c>
      <c r="D75" s="143">
        <v>3676</v>
      </c>
      <c r="E75" s="144">
        <v>3654</v>
      </c>
      <c r="F75" s="144">
        <v>3663</v>
      </c>
      <c r="G75" s="144">
        <v>3420</v>
      </c>
      <c r="H75" s="145">
        <v>3238</v>
      </c>
      <c r="I75" s="143">
        <v>438</v>
      </c>
      <c r="J75" s="146">
        <v>13.52686843730698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58132</v>
      </c>
      <c r="G11" s="114">
        <v>58101</v>
      </c>
      <c r="H11" s="114">
        <v>58218</v>
      </c>
      <c r="I11" s="114">
        <v>57455</v>
      </c>
      <c r="J11" s="140">
        <v>57155</v>
      </c>
      <c r="K11" s="114">
        <v>977</v>
      </c>
      <c r="L11" s="116">
        <v>1.7093867553144957</v>
      </c>
    </row>
    <row r="12" spans="1:17" s="110" customFormat="1" ht="24.95" customHeight="1" x14ac:dyDescent="0.2">
      <c r="A12" s="604" t="s">
        <v>185</v>
      </c>
      <c r="B12" s="605"/>
      <c r="C12" s="605"/>
      <c r="D12" s="606"/>
      <c r="E12" s="113">
        <v>49.61811050712172</v>
      </c>
      <c r="F12" s="115">
        <v>28844</v>
      </c>
      <c r="G12" s="114">
        <v>28739</v>
      </c>
      <c r="H12" s="114">
        <v>28906</v>
      </c>
      <c r="I12" s="114">
        <v>28555</v>
      </c>
      <c r="J12" s="140">
        <v>28287</v>
      </c>
      <c r="K12" s="114">
        <v>557</v>
      </c>
      <c r="L12" s="116">
        <v>1.9691024145367131</v>
      </c>
    </row>
    <row r="13" spans="1:17" s="110" customFormat="1" ht="15" customHeight="1" x14ac:dyDescent="0.2">
      <c r="A13" s="120"/>
      <c r="B13" s="612" t="s">
        <v>107</v>
      </c>
      <c r="C13" s="612"/>
      <c r="E13" s="113">
        <v>50.38188949287828</v>
      </c>
      <c r="F13" s="115">
        <v>29288</v>
      </c>
      <c r="G13" s="114">
        <v>29362</v>
      </c>
      <c r="H13" s="114">
        <v>29312</v>
      </c>
      <c r="I13" s="114">
        <v>28900</v>
      </c>
      <c r="J13" s="140">
        <v>28868</v>
      </c>
      <c r="K13" s="114">
        <v>420</v>
      </c>
      <c r="L13" s="116">
        <v>1.4548981571290009</v>
      </c>
    </row>
    <row r="14" spans="1:17" s="110" customFormat="1" ht="24.95" customHeight="1" x14ac:dyDescent="0.2">
      <c r="A14" s="604" t="s">
        <v>186</v>
      </c>
      <c r="B14" s="605"/>
      <c r="C14" s="605"/>
      <c r="D14" s="606"/>
      <c r="E14" s="113">
        <v>8.2845936833413614</v>
      </c>
      <c r="F14" s="115">
        <v>4816</v>
      </c>
      <c r="G14" s="114">
        <v>4822</v>
      </c>
      <c r="H14" s="114">
        <v>4771</v>
      </c>
      <c r="I14" s="114">
        <v>4346</v>
      </c>
      <c r="J14" s="140">
        <v>4340</v>
      </c>
      <c r="K14" s="114">
        <v>476</v>
      </c>
      <c r="L14" s="116">
        <v>10.96774193548387</v>
      </c>
    </row>
    <row r="15" spans="1:17" s="110" customFormat="1" ht="15" customHeight="1" x14ac:dyDescent="0.2">
      <c r="A15" s="120"/>
      <c r="B15" s="119"/>
      <c r="C15" s="258" t="s">
        <v>106</v>
      </c>
      <c r="E15" s="113">
        <v>53.94518272425249</v>
      </c>
      <c r="F15" s="115">
        <v>2598</v>
      </c>
      <c r="G15" s="114">
        <v>2610</v>
      </c>
      <c r="H15" s="114">
        <v>2592</v>
      </c>
      <c r="I15" s="114">
        <v>2364</v>
      </c>
      <c r="J15" s="140">
        <v>2350</v>
      </c>
      <c r="K15" s="114">
        <v>248</v>
      </c>
      <c r="L15" s="116">
        <v>10.553191489361701</v>
      </c>
    </row>
    <row r="16" spans="1:17" s="110" customFormat="1" ht="15" customHeight="1" x14ac:dyDescent="0.2">
      <c r="A16" s="120"/>
      <c r="B16" s="119"/>
      <c r="C16" s="258" t="s">
        <v>107</v>
      </c>
      <c r="E16" s="113">
        <v>46.05481727574751</v>
      </c>
      <c r="F16" s="115">
        <v>2218</v>
      </c>
      <c r="G16" s="114">
        <v>2212</v>
      </c>
      <c r="H16" s="114">
        <v>2179</v>
      </c>
      <c r="I16" s="114">
        <v>1982</v>
      </c>
      <c r="J16" s="140">
        <v>1990</v>
      </c>
      <c r="K16" s="114">
        <v>228</v>
      </c>
      <c r="L16" s="116">
        <v>11.457286432160805</v>
      </c>
    </row>
    <row r="17" spans="1:12" s="110" customFormat="1" ht="15" customHeight="1" x14ac:dyDescent="0.2">
      <c r="A17" s="120"/>
      <c r="B17" s="121" t="s">
        <v>109</v>
      </c>
      <c r="C17" s="258"/>
      <c r="E17" s="113">
        <v>72.715543934493908</v>
      </c>
      <c r="F17" s="115">
        <v>42271</v>
      </c>
      <c r="G17" s="114">
        <v>42241</v>
      </c>
      <c r="H17" s="114">
        <v>42408</v>
      </c>
      <c r="I17" s="114">
        <v>42280</v>
      </c>
      <c r="J17" s="140">
        <v>42144</v>
      </c>
      <c r="K17" s="114">
        <v>127</v>
      </c>
      <c r="L17" s="116">
        <v>0.3013477600607441</v>
      </c>
    </row>
    <row r="18" spans="1:12" s="110" customFormat="1" ht="15" customHeight="1" x14ac:dyDescent="0.2">
      <c r="A18" s="120"/>
      <c r="B18" s="119"/>
      <c r="C18" s="258" t="s">
        <v>106</v>
      </c>
      <c r="E18" s="113">
        <v>49.774076790234439</v>
      </c>
      <c r="F18" s="115">
        <v>21040</v>
      </c>
      <c r="G18" s="114">
        <v>20937</v>
      </c>
      <c r="H18" s="114">
        <v>21093</v>
      </c>
      <c r="I18" s="114">
        <v>21045</v>
      </c>
      <c r="J18" s="140">
        <v>20882</v>
      </c>
      <c r="K18" s="114">
        <v>158</v>
      </c>
      <c r="L18" s="116">
        <v>0.75663250646489799</v>
      </c>
    </row>
    <row r="19" spans="1:12" s="110" customFormat="1" ht="15" customHeight="1" x14ac:dyDescent="0.2">
      <c r="A19" s="120"/>
      <c r="B19" s="119"/>
      <c r="C19" s="258" t="s">
        <v>107</v>
      </c>
      <c r="E19" s="113">
        <v>50.225923209765561</v>
      </c>
      <c r="F19" s="115">
        <v>21231</v>
      </c>
      <c r="G19" s="114">
        <v>21304</v>
      </c>
      <c r="H19" s="114">
        <v>21315</v>
      </c>
      <c r="I19" s="114">
        <v>21235</v>
      </c>
      <c r="J19" s="140">
        <v>21262</v>
      </c>
      <c r="K19" s="114">
        <v>-31</v>
      </c>
      <c r="L19" s="116">
        <v>-0.14580001881290566</v>
      </c>
    </row>
    <row r="20" spans="1:12" s="110" customFormat="1" ht="15" customHeight="1" x14ac:dyDescent="0.2">
      <c r="A20" s="120"/>
      <c r="B20" s="121" t="s">
        <v>110</v>
      </c>
      <c r="C20" s="258"/>
      <c r="E20" s="113">
        <v>18.175875593476913</v>
      </c>
      <c r="F20" s="115">
        <v>10566</v>
      </c>
      <c r="G20" s="114">
        <v>10547</v>
      </c>
      <c r="H20" s="114">
        <v>10560</v>
      </c>
      <c r="I20" s="114">
        <v>10354</v>
      </c>
      <c r="J20" s="140">
        <v>10220</v>
      </c>
      <c r="K20" s="114">
        <v>346</v>
      </c>
      <c r="L20" s="116">
        <v>3.3855185909980432</v>
      </c>
    </row>
    <row r="21" spans="1:12" s="110" customFormat="1" ht="15" customHeight="1" x14ac:dyDescent="0.2">
      <c r="A21" s="120"/>
      <c r="B21" s="119"/>
      <c r="C21" s="258" t="s">
        <v>106</v>
      </c>
      <c r="E21" s="113">
        <v>46.375165625591521</v>
      </c>
      <c r="F21" s="115">
        <v>4900</v>
      </c>
      <c r="G21" s="114">
        <v>4885</v>
      </c>
      <c r="H21" s="114">
        <v>4920</v>
      </c>
      <c r="I21" s="114">
        <v>4848</v>
      </c>
      <c r="J21" s="140">
        <v>4760</v>
      </c>
      <c r="K21" s="114">
        <v>140</v>
      </c>
      <c r="L21" s="116">
        <v>2.9411764705882355</v>
      </c>
    </row>
    <row r="22" spans="1:12" s="110" customFormat="1" ht="15" customHeight="1" x14ac:dyDescent="0.2">
      <c r="A22" s="120"/>
      <c r="B22" s="119"/>
      <c r="C22" s="258" t="s">
        <v>107</v>
      </c>
      <c r="E22" s="113">
        <v>53.624834374408479</v>
      </c>
      <c r="F22" s="115">
        <v>5666</v>
      </c>
      <c r="G22" s="114">
        <v>5662</v>
      </c>
      <c r="H22" s="114">
        <v>5640</v>
      </c>
      <c r="I22" s="114">
        <v>5506</v>
      </c>
      <c r="J22" s="140">
        <v>5460</v>
      </c>
      <c r="K22" s="114">
        <v>206</v>
      </c>
      <c r="L22" s="116">
        <v>3.7728937728937728</v>
      </c>
    </row>
    <row r="23" spans="1:12" s="110" customFormat="1" ht="15" customHeight="1" x14ac:dyDescent="0.2">
      <c r="A23" s="120"/>
      <c r="B23" s="121" t="s">
        <v>111</v>
      </c>
      <c r="C23" s="258"/>
      <c r="E23" s="113">
        <v>0.82398678868781394</v>
      </c>
      <c r="F23" s="115">
        <v>479</v>
      </c>
      <c r="G23" s="114">
        <v>491</v>
      </c>
      <c r="H23" s="114">
        <v>479</v>
      </c>
      <c r="I23" s="114">
        <v>475</v>
      </c>
      <c r="J23" s="140">
        <v>451</v>
      </c>
      <c r="K23" s="114">
        <v>28</v>
      </c>
      <c r="L23" s="116">
        <v>6.2084257206208422</v>
      </c>
    </row>
    <row r="24" spans="1:12" s="110" customFormat="1" ht="15" customHeight="1" x14ac:dyDescent="0.2">
      <c r="A24" s="120"/>
      <c r="B24" s="119"/>
      <c r="C24" s="258" t="s">
        <v>106</v>
      </c>
      <c r="E24" s="113">
        <v>63.883089770354907</v>
      </c>
      <c r="F24" s="115">
        <v>306</v>
      </c>
      <c r="G24" s="114">
        <v>307</v>
      </c>
      <c r="H24" s="114">
        <v>301</v>
      </c>
      <c r="I24" s="114">
        <v>298</v>
      </c>
      <c r="J24" s="140">
        <v>295</v>
      </c>
      <c r="K24" s="114">
        <v>11</v>
      </c>
      <c r="L24" s="116">
        <v>3.7288135593220337</v>
      </c>
    </row>
    <row r="25" spans="1:12" s="110" customFormat="1" ht="15" customHeight="1" x14ac:dyDescent="0.2">
      <c r="A25" s="120"/>
      <c r="B25" s="119"/>
      <c r="C25" s="258" t="s">
        <v>107</v>
      </c>
      <c r="E25" s="113">
        <v>36.116910229645093</v>
      </c>
      <c r="F25" s="115">
        <v>173</v>
      </c>
      <c r="G25" s="114">
        <v>184</v>
      </c>
      <c r="H25" s="114">
        <v>178</v>
      </c>
      <c r="I25" s="114">
        <v>177</v>
      </c>
      <c r="J25" s="140">
        <v>156</v>
      </c>
      <c r="K25" s="114">
        <v>17</v>
      </c>
      <c r="L25" s="116">
        <v>10.897435897435898</v>
      </c>
    </row>
    <row r="26" spans="1:12" s="110" customFormat="1" ht="15" customHeight="1" x14ac:dyDescent="0.2">
      <c r="A26" s="120"/>
      <c r="C26" s="121" t="s">
        <v>187</v>
      </c>
      <c r="D26" s="110" t="s">
        <v>188</v>
      </c>
      <c r="E26" s="113">
        <v>0.29931879171540632</v>
      </c>
      <c r="F26" s="115">
        <v>174</v>
      </c>
      <c r="G26" s="114">
        <v>174</v>
      </c>
      <c r="H26" s="114">
        <v>181</v>
      </c>
      <c r="I26" s="114">
        <v>162</v>
      </c>
      <c r="J26" s="140">
        <v>166</v>
      </c>
      <c r="K26" s="114">
        <v>8</v>
      </c>
      <c r="L26" s="116">
        <v>4.8192771084337354</v>
      </c>
    </row>
    <row r="27" spans="1:12" s="110" customFormat="1" ht="15" customHeight="1" x14ac:dyDescent="0.2">
      <c r="A27" s="120"/>
      <c r="B27" s="119"/>
      <c r="D27" s="259" t="s">
        <v>106</v>
      </c>
      <c r="E27" s="113">
        <v>63.218390804597703</v>
      </c>
      <c r="F27" s="115">
        <v>110</v>
      </c>
      <c r="G27" s="114">
        <v>93</v>
      </c>
      <c r="H27" s="114">
        <v>98</v>
      </c>
      <c r="I27" s="114">
        <v>83</v>
      </c>
      <c r="J27" s="140">
        <v>97</v>
      </c>
      <c r="K27" s="114">
        <v>13</v>
      </c>
      <c r="L27" s="116">
        <v>13.402061855670103</v>
      </c>
    </row>
    <row r="28" spans="1:12" s="110" customFormat="1" ht="15" customHeight="1" x14ac:dyDescent="0.2">
      <c r="A28" s="120"/>
      <c r="B28" s="119"/>
      <c r="D28" s="259" t="s">
        <v>107</v>
      </c>
      <c r="E28" s="113">
        <v>36.781609195402297</v>
      </c>
      <c r="F28" s="115">
        <v>64</v>
      </c>
      <c r="G28" s="114">
        <v>81</v>
      </c>
      <c r="H28" s="114">
        <v>83</v>
      </c>
      <c r="I28" s="114">
        <v>79</v>
      </c>
      <c r="J28" s="140">
        <v>69</v>
      </c>
      <c r="K28" s="114">
        <v>-5</v>
      </c>
      <c r="L28" s="116">
        <v>-7.2463768115942031</v>
      </c>
    </row>
    <row r="29" spans="1:12" s="110" customFormat="1" ht="24.95" customHeight="1" x14ac:dyDescent="0.2">
      <c r="A29" s="604" t="s">
        <v>189</v>
      </c>
      <c r="B29" s="605"/>
      <c r="C29" s="605"/>
      <c r="D29" s="606"/>
      <c r="E29" s="113">
        <v>93.009013968210283</v>
      </c>
      <c r="F29" s="115">
        <v>54068</v>
      </c>
      <c r="G29" s="114">
        <v>54121</v>
      </c>
      <c r="H29" s="114">
        <v>54191</v>
      </c>
      <c r="I29" s="114">
        <v>53549</v>
      </c>
      <c r="J29" s="140">
        <v>53379</v>
      </c>
      <c r="K29" s="114">
        <v>689</v>
      </c>
      <c r="L29" s="116">
        <v>1.2907697783772645</v>
      </c>
    </row>
    <row r="30" spans="1:12" s="110" customFormat="1" ht="15" customHeight="1" x14ac:dyDescent="0.2">
      <c r="A30" s="120"/>
      <c r="B30" s="119"/>
      <c r="C30" s="258" t="s">
        <v>106</v>
      </c>
      <c r="E30" s="113">
        <v>48.786713028038768</v>
      </c>
      <c r="F30" s="115">
        <v>26378</v>
      </c>
      <c r="G30" s="114">
        <v>26329</v>
      </c>
      <c r="H30" s="114">
        <v>26421</v>
      </c>
      <c r="I30" s="114">
        <v>26157</v>
      </c>
      <c r="J30" s="140">
        <v>25986</v>
      </c>
      <c r="K30" s="114">
        <v>392</v>
      </c>
      <c r="L30" s="116">
        <v>1.5085045793889018</v>
      </c>
    </row>
    <row r="31" spans="1:12" s="110" customFormat="1" ht="15" customHeight="1" x14ac:dyDescent="0.2">
      <c r="A31" s="120"/>
      <c r="B31" s="119"/>
      <c r="C31" s="258" t="s">
        <v>107</v>
      </c>
      <c r="E31" s="113">
        <v>51.213286971961232</v>
      </c>
      <c r="F31" s="115">
        <v>27690</v>
      </c>
      <c r="G31" s="114">
        <v>27792</v>
      </c>
      <c r="H31" s="114">
        <v>27770</v>
      </c>
      <c r="I31" s="114">
        <v>27392</v>
      </c>
      <c r="J31" s="140">
        <v>27393</v>
      </c>
      <c r="K31" s="114">
        <v>297</v>
      </c>
      <c r="L31" s="116">
        <v>1.0842185959916768</v>
      </c>
    </row>
    <row r="32" spans="1:12" s="110" customFormat="1" ht="15" customHeight="1" x14ac:dyDescent="0.2">
      <c r="A32" s="120"/>
      <c r="B32" s="119" t="s">
        <v>117</v>
      </c>
      <c r="C32" s="258"/>
      <c r="E32" s="113">
        <v>6.9755040253216816</v>
      </c>
      <c r="F32" s="115">
        <v>4055</v>
      </c>
      <c r="G32" s="114">
        <v>3972</v>
      </c>
      <c r="H32" s="114">
        <v>4020</v>
      </c>
      <c r="I32" s="114">
        <v>3898</v>
      </c>
      <c r="J32" s="140">
        <v>3768</v>
      </c>
      <c r="K32" s="114">
        <v>287</v>
      </c>
      <c r="L32" s="116">
        <v>7.6167728237791934</v>
      </c>
    </row>
    <row r="33" spans="1:12" s="110" customFormat="1" ht="15" customHeight="1" x14ac:dyDescent="0.2">
      <c r="A33" s="120"/>
      <c r="B33" s="119"/>
      <c r="C33" s="258" t="s">
        <v>106</v>
      </c>
      <c r="E33" s="113">
        <v>60.690505548705303</v>
      </c>
      <c r="F33" s="115">
        <v>2461</v>
      </c>
      <c r="G33" s="114">
        <v>2405</v>
      </c>
      <c r="H33" s="114">
        <v>2482</v>
      </c>
      <c r="I33" s="114">
        <v>2394</v>
      </c>
      <c r="J33" s="140">
        <v>2298</v>
      </c>
      <c r="K33" s="114">
        <v>163</v>
      </c>
      <c r="L33" s="116">
        <v>7.0931244560487379</v>
      </c>
    </row>
    <row r="34" spans="1:12" s="110" customFormat="1" ht="15" customHeight="1" x14ac:dyDescent="0.2">
      <c r="A34" s="120"/>
      <c r="B34" s="119"/>
      <c r="C34" s="258" t="s">
        <v>107</v>
      </c>
      <c r="E34" s="113">
        <v>39.309494451294697</v>
      </c>
      <c r="F34" s="115">
        <v>1594</v>
      </c>
      <c r="G34" s="114">
        <v>1567</v>
      </c>
      <c r="H34" s="114">
        <v>1538</v>
      </c>
      <c r="I34" s="114">
        <v>1504</v>
      </c>
      <c r="J34" s="140">
        <v>1470</v>
      </c>
      <c r="K34" s="114">
        <v>124</v>
      </c>
      <c r="L34" s="116">
        <v>8.4353741496598644</v>
      </c>
    </row>
    <row r="35" spans="1:12" s="110" customFormat="1" ht="24.95" customHeight="1" x14ac:dyDescent="0.2">
      <c r="A35" s="604" t="s">
        <v>190</v>
      </c>
      <c r="B35" s="605"/>
      <c r="C35" s="605"/>
      <c r="D35" s="606"/>
      <c r="E35" s="113">
        <v>69.586458405009296</v>
      </c>
      <c r="F35" s="115">
        <v>40452</v>
      </c>
      <c r="G35" s="114">
        <v>40566</v>
      </c>
      <c r="H35" s="114">
        <v>40877</v>
      </c>
      <c r="I35" s="114">
        <v>40277</v>
      </c>
      <c r="J35" s="140">
        <v>40223</v>
      </c>
      <c r="K35" s="114">
        <v>229</v>
      </c>
      <c r="L35" s="116">
        <v>0.56932600750814211</v>
      </c>
    </row>
    <row r="36" spans="1:12" s="110" customFormat="1" ht="15" customHeight="1" x14ac:dyDescent="0.2">
      <c r="A36" s="120"/>
      <c r="B36" s="119"/>
      <c r="C36" s="258" t="s">
        <v>106</v>
      </c>
      <c r="E36" s="113">
        <v>59.13428260654603</v>
      </c>
      <c r="F36" s="115">
        <v>23921</v>
      </c>
      <c r="G36" s="114">
        <v>23954</v>
      </c>
      <c r="H36" s="114">
        <v>24206</v>
      </c>
      <c r="I36" s="114">
        <v>23805</v>
      </c>
      <c r="J36" s="140">
        <v>23688</v>
      </c>
      <c r="K36" s="114">
        <v>233</v>
      </c>
      <c r="L36" s="116">
        <v>0.9836203985140155</v>
      </c>
    </row>
    <row r="37" spans="1:12" s="110" customFormat="1" ht="15" customHeight="1" x14ac:dyDescent="0.2">
      <c r="A37" s="120"/>
      <c r="B37" s="119"/>
      <c r="C37" s="258" t="s">
        <v>107</v>
      </c>
      <c r="E37" s="113">
        <v>40.86571739345397</v>
      </c>
      <c r="F37" s="115">
        <v>16531</v>
      </c>
      <c r="G37" s="114">
        <v>16612</v>
      </c>
      <c r="H37" s="114">
        <v>16671</v>
      </c>
      <c r="I37" s="114">
        <v>16472</v>
      </c>
      <c r="J37" s="140">
        <v>16535</v>
      </c>
      <c r="K37" s="114">
        <v>-4</v>
      </c>
      <c r="L37" s="116">
        <v>-2.419110976716057E-2</v>
      </c>
    </row>
    <row r="38" spans="1:12" s="110" customFormat="1" ht="15" customHeight="1" x14ac:dyDescent="0.2">
      <c r="A38" s="120"/>
      <c r="B38" s="119" t="s">
        <v>182</v>
      </c>
      <c r="C38" s="258"/>
      <c r="E38" s="113">
        <v>30.413541594990711</v>
      </c>
      <c r="F38" s="115">
        <v>17680</v>
      </c>
      <c r="G38" s="114">
        <v>17535</v>
      </c>
      <c r="H38" s="114">
        <v>17341</v>
      </c>
      <c r="I38" s="114">
        <v>17178</v>
      </c>
      <c r="J38" s="140">
        <v>16932</v>
      </c>
      <c r="K38" s="114">
        <v>748</v>
      </c>
      <c r="L38" s="116">
        <v>4.4176706827309236</v>
      </c>
    </row>
    <row r="39" spans="1:12" s="110" customFormat="1" ht="15" customHeight="1" x14ac:dyDescent="0.2">
      <c r="A39" s="120"/>
      <c r="B39" s="119"/>
      <c r="C39" s="258" t="s">
        <v>106</v>
      </c>
      <c r="E39" s="113">
        <v>27.845022624434389</v>
      </c>
      <c r="F39" s="115">
        <v>4923</v>
      </c>
      <c r="G39" s="114">
        <v>4785</v>
      </c>
      <c r="H39" s="114">
        <v>4700</v>
      </c>
      <c r="I39" s="114">
        <v>4750</v>
      </c>
      <c r="J39" s="140">
        <v>4599</v>
      </c>
      <c r="K39" s="114">
        <v>324</v>
      </c>
      <c r="L39" s="116">
        <v>7.0450097847358117</v>
      </c>
    </row>
    <row r="40" spans="1:12" s="110" customFormat="1" ht="15" customHeight="1" x14ac:dyDescent="0.2">
      <c r="A40" s="120"/>
      <c r="B40" s="119"/>
      <c r="C40" s="258" t="s">
        <v>107</v>
      </c>
      <c r="E40" s="113">
        <v>72.154977375565608</v>
      </c>
      <c r="F40" s="115">
        <v>12757</v>
      </c>
      <c r="G40" s="114">
        <v>12750</v>
      </c>
      <c r="H40" s="114">
        <v>12641</v>
      </c>
      <c r="I40" s="114">
        <v>12428</v>
      </c>
      <c r="J40" s="140">
        <v>12333</v>
      </c>
      <c r="K40" s="114">
        <v>424</v>
      </c>
      <c r="L40" s="116">
        <v>3.4379307548852673</v>
      </c>
    </row>
    <row r="41" spans="1:12" s="110" customFormat="1" ht="24.75" customHeight="1" x14ac:dyDescent="0.2">
      <c r="A41" s="604" t="s">
        <v>519</v>
      </c>
      <c r="B41" s="605"/>
      <c r="C41" s="605"/>
      <c r="D41" s="606"/>
      <c r="E41" s="113">
        <v>3.345833620037157</v>
      </c>
      <c r="F41" s="115">
        <v>1945</v>
      </c>
      <c r="G41" s="114">
        <v>2120</v>
      </c>
      <c r="H41" s="114">
        <v>2134</v>
      </c>
      <c r="I41" s="114">
        <v>1703</v>
      </c>
      <c r="J41" s="140">
        <v>1843</v>
      </c>
      <c r="K41" s="114">
        <v>102</v>
      </c>
      <c r="L41" s="116">
        <v>5.5344546934346175</v>
      </c>
    </row>
    <row r="42" spans="1:12" s="110" customFormat="1" ht="15" customHeight="1" x14ac:dyDescent="0.2">
      <c r="A42" s="120"/>
      <c r="B42" s="119"/>
      <c r="C42" s="258" t="s">
        <v>106</v>
      </c>
      <c r="E42" s="113">
        <v>54.807197943444727</v>
      </c>
      <c r="F42" s="115">
        <v>1066</v>
      </c>
      <c r="G42" s="114">
        <v>1182</v>
      </c>
      <c r="H42" s="114">
        <v>1184</v>
      </c>
      <c r="I42" s="114">
        <v>917</v>
      </c>
      <c r="J42" s="140">
        <v>984</v>
      </c>
      <c r="K42" s="114">
        <v>82</v>
      </c>
      <c r="L42" s="116">
        <v>8.3333333333333339</v>
      </c>
    </row>
    <row r="43" spans="1:12" s="110" customFormat="1" ht="15" customHeight="1" x14ac:dyDescent="0.2">
      <c r="A43" s="123"/>
      <c r="B43" s="124"/>
      <c r="C43" s="260" t="s">
        <v>107</v>
      </c>
      <c r="D43" s="261"/>
      <c r="E43" s="125">
        <v>45.192802056555273</v>
      </c>
      <c r="F43" s="143">
        <v>879</v>
      </c>
      <c r="G43" s="144">
        <v>938</v>
      </c>
      <c r="H43" s="144">
        <v>950</v>
      </c>
      <c r="I43" s="144">
        <v>786</v>
      </c>
      <c r="J43" s="145">
        <v>859</v>
      </c>
      <c r="K43" s="144">
        <v>20</v>
      </c>
      <c r="L43" s="146">
        <v>2.3282887077997674</v>
      </c>
    </row>
    <row r="44" spans="1:12" s="110" customFormat="1" ht="45.75" customHeight="1" x14ac:dyDescent="0.2">
      <c r="A44" s="604" t="s">
        <v>191</v>
      </c>
      <c r="B44" s="605"/>
      <c r="C44" s="605"/>
      <c r="D44" s="606"/>
      <c r="E44" s="113">
        <v>0.75517787105208833</v>
      </c>
      <c r="F44" s="115">
        <v>439</v>
      </c>
      <c r="G44" s="114">
        <v>449</v>
      </c>
      <c r="H44" s="114">
        <v>445</v>
      </c>
      <c r="I44" s="114">
        <v>443</v>
      </c>
      <c r="J44" s="140">
        <v>448</v>
      </c>
      <c r="K44" s="114">
        <v>-9</v>
      </c>
      <c r="L44" s="116">
        <v>-2.0089285714285716</v>
      </c>
    </row>
    <row r="45" spans="1:12" s="110" customFormat="1" ht="15" customHeight="1" x14ac:dyDescent="0.2">
      <c r="A45" s="120"/>
      <c r="B45" s="119"/>
      <c r="C45" s="258" t="s">
        <v>106</v>
      </c>
      <c r="E45" s="113">
        <v>61.275626423690206</v>
      </c>
      <c r="F45" s="115">
        <v>269</v>
      </c>
      <c r="G45" s="114">
        <v>275</v>
      </c>
      <c r="H45" s="114">
        <v>271</v>
      </c>
      <c r="I45" s="114">
        <v>270</v>
      </c>
      <c r="J45" s="140">
        <v>276</v>
      </c>
      <c r="K45" s="114">
        <v>-7</v>
      </c>
      <c r="L45" s="116">
        <v>-2.5362318840579712</v>
      </c>
    </row>
    <row r="46" spans="1:12" s="110" customFormat="1" ht="15" customHeight="1" x14ac:dyDescent="0.2">
      <c r="A46" s="123"/>
      <c r="B46" s="124"/>
      <c r="C46" s="260" t="s">
        <v>107</v>
      </c>
      <c r="D46" s="261"/>
      <c r="E46" s="125">
        <v>38.724373576309794</v>
      </c>
      <c r="F46" s="143">
        <v>170</v>
      </c>
      <c r="G46" s="144">
        <v>174</v>
      </c>
      <c r="H46" s="144">
        <v>174</v>
      </c>
      <c r="I46" s="144">
        <v>173</v>
      </c>
      <c r="J46" s="145">
        <v>172</v>
      </c>
      <c r="K46" s="144">
        <v>-2</v>
      </c>
      <c r="L46" s="146">
        <v>-1.1627906976744187</v>
      </c>
    </row>
    <row r="47" spans="1:12" s="110" customFormat="1" ht="39" customHeight="1" x14ac:dyDescent="0.2">
      <c r="A47" s="604" t="s">
        <v>520</v>
      </c>
      <c r="B47" s="607"/>
      <c r="C47" s="607"/>
      <c r="D47" s="608"/>
      <c r="E47" s="113">
        <v>0.4231748434597124</v>
      </c>
      <c r="F47" s="115">
        <v>246</v>
      </c>
      <c r="G47" s="114">
        <v>243</v>
      </c>
      <c r="H47" s="114">
        <v>201</v>
      </c>
      <c r="I47" s="114">
        <v>223</v>
      </c>
      <c r="J47" s="140">
        <v>244</v>
      </c>
      <c r="K47" s="114">
        <v>2</v>
      </c>
      <c r="L47" s="116">
        <v>0.81967213114754101</v>
      </c>
    </row>
    <row r="48" spans="1:12" s="110" customFormat="1" ht="15" customHeight="1" x14ac:dyDescent="0.2">
      <c r="A48" s="120"/>
      <c r="B48" s="119"/>
      <c r="C48" s="258" t="s">
        <v>106</v>
      </c>
      <c r="E48" s="113">
        <v>40.650406504065039</v>
      </c>
      <c r="F48" s="115">
        <v>100</v>
      </c>
      <c r="G48" s="114">
        <v>102</v>
      </c>
      <c r="H48" s="114">
        <v>88</v>
      </c>
      <c r="I48" s="114">
        <v>95</v>
      </c>
      <c r="J48" s="140">
        <v>101</v>
      </c>
      <c r="K48" s="114">
        <v>-1</v>
      </c>
      <c r="L48" s="116">
        <v>-0.99009900990099009</v>
      </c>
    </row>
    <row r="49" spans="1:12" s="110" customFormat="1" ht="15" customHeight="1" x14ac:dyDescent="0.2">
      <c r="A49" s="123"/>
      <c r="B49" s="124"/>
      <c r="C49" s="260" t="s">
        <v>107</v>
      </c>
      <c r="D49" s="261"/>
      <c r="E49" s="125">
        <v>59.349593495934961</v>
      </c>
      <c r="F49" s="143">
        <v>146</v>
      </c>
      <c r="G49" s="144">
        <v>141</v>
      </c>
      <c r="H49" s="144">
        <v>113</v>
      </c>
      <c r="I49" s="144">
        <v>128</v>
      </c>
      <c r="J49" s="145">
        <v>143</v>
      </c>
      <c r="K49" s="144">
        <v>3</v>
      </c>
      <c r="L49" s="146">
        <v>2.0979020979020979</v>
      </c>
    </row>
    <row r="50" spans="1:12" s="110" customFormat="1" ht="24.95" customHeight="1" x14ac:dyDescent="0.2">
      <c r="A50" s="609" t="s">
        <v>192</v>
      </c>
      <c r="B50" s="610"/>
      <c r="C50" s="610"/>
      <c r="D50" s="611"/>
      <c r="E50" s="262">
        <v>6.8636895341636279</v>
      </c>
      <c r="F50" s="263">
        <v>3990</v>
      </c>
      <c r="G50" s="264">
        <v>4063</v>
      </c>
      <c r="H50" s="264">
        <v>4033</v>
      </c>
      <c r="I50" s="264">
        <v>3710</v>
      </c>
      <c r="J50" s="265">
        <v>3756</v>
      </c>
      <c r="K50" s="263">
        <v>234</v>
      </c>
      <c r="L50" s="266">
        <v>6.2300319488817895</v>
      </c>
    </row>
    <row r="51" spans="1:12" s="110" customFormat="1" ht="15" customHeight="1" x14ac:dyDescent="0.2">
      <c r="A51" s="120"/>
      <c r="B51" s="119"/>
      <c r="C51" s="258" t="s">
        <v>106</v>
      </c>
      <c r="E51" s="113">
        <v>58.721804511278194</v>
      </c>
      <c r="F51" s="115">
        <v>2343</v>
      </c>
      <c r="G51" s="114">
        <v>2356</v>
      </c>
      <c r="H51" s="114">
        <v>2365</v>
      </c>
      <c r="I51" s="114">
        <v>2172</v>
      </c>
      <c r="J51" s="140">
        <v>2181</v>
      </c>
      <c r="K51" s="114">
        <v>162</v>
      </c>
      <c r="L51" s="116">
        <v>7.4277854195323245</v>
      </c>
    </row>
    <row r="52" spans="1:12" s="110" customFormat="1" ht="15" customHeight="1" x14ac:dyDescent="0.2">
      <c r="A52" s="120"/>
      <c r="B52" s="119"/>
      <c r="C52" s="258" t="s">
        <v>107</v>
      </c>
      <c r="E52" s="113">
        <v>41.278195488721806</v>
      </c>
      <c r="F52" s="115">
        <v>1647</v>
      </c>
      <c r="G52" s="114">
        <v>1707</v>
      </c>
      <c r="H52" s="114">
        <v>1668</v>
      </c>
      <c r="I52" s="114">
        <v>1538</v>
      </c>
      <c r="J52" s="140">
        <v>1575</v>
      </c>
      <c r="K52" s="114">
        <v>72</v>
      </c>
      <c r="L52" s="116">
        <v>4.5714285714285712</v>
      </c>
    </row>
    <row r="53" spans="1:12" s="110" customFormat="1" ht="15" customHeight="1" x14ac:dyDescent="0.2">
      <c r="A53" s="120"/>
      <c r="B53" s="119"/>
      <c r="C53" s="258" t="s">
        <v>187</v>
      </c>
      <c r="D53" s="110" t="s">
        <v>193</v>
      </c>
      <c r="E53" s="113">
        <v>35.689223057644114</v>
      </c>
      <c r="F53" s="115">
        <v>1424</v>
      </c>
      <c r="G53" s="114">
        <v>1611</v>
      </c>
      <c r="H53" s="114">
        <v>1603</v>
      </c>
      <c r="I53" s="114">
        <v>1191</v>
      </c>
      <c r="J53" s="140">
        <v>1309</v>
      </c>
      <c r="K53" s="114">
        <v>115</v>
      </c>
      <c r="L53" s="116">
        <v>8.7853323147440801</v>
      </c>
    </row>
    <row r="54" spans="1:12" s="110" customFormat="1" ht="15" customHeight="1" x14ac:dyDescent="0.2">
      <c r="A54" s="120"/>
      <c r="B54" s="119"/>
      <c r="D54" s="267" t="s">
        <v>194</v>
      </c>
      <c r="E54" s="113">
        <v>55.758426966292134</v>
      </c>
      <c r="F54" s="115">
        <v>794</v>
      </c>
      <c r="G54" s="114">
        <v>887</v>
      </c>
      <c r="H54" s="114">
        <v>895</v>
      </c>
      <c r="I54" s="114">
        <v>668</v>
      </c>
      <c r="J54" s="140">
        <v>722</v>
      </c>
      <c r="K54" s="114">
        <v>72</v>
      </c>
      <c r="L54" s="116">
        <v>9.97229916897507</v>
      </c>
    </row>
    <row r="55" spans="1:12" s="110" customFormat="1" ht="15" customHeight="1" x14ac:dyDescent="0.2">
      <c r="A55" s="120"/>
      <c r="B55" s="119"/>
      <c r="D55" s="267" t="s">
        <v>195</v>
      </c>
      <c r="E55" s="113">
        <v>44.241573033707866</v>
      </c>
      <c r="F55" s="115">
        <v>630</v>
      </c>
      <c r="G55" s="114">
        <v>724</v>
      </c>
      <c r="H55" s="114">
        <v>708</v>
      </c>
      <c r="I55" s="114">
        <v>523</v>
      </c>
      <c r="J55" s="140">
        <v>587</v>
      </c>
      <c r="K55" s="114">
        <v>43</v>
      </c>
      <c r="L55" s="116">
        <v>7.3253833049403747</v>
      </c>
    </row>
    <row r="56" spans="1:12" s="110" customFormat="1" ht="15" customHeight="1" x14ac:dyDescent="0.2">
      <c r="A56" s="120"/>
      <c r="B56" s="119" t="s">
        <v>196</v>
      </c>
      <c r="C56" s="258"/>
      <c r="E56" s="113">
        <v>55.301727103832654</v>
      </c>
      <c r="F56" s="115">
        <v>32148</v>
      </c>
      <c r="G56" s="114">
        <v>32167</v>
      </c>
      <c r="H56" s="114">
        <v>32461</v>
      </c>
      <c r="I56" s="114">
        <v>32361</v>
      </c>
      <c r="J56" s="140">
        <v>32218</v>
      </c>
      <c r="K56" s="114">
        <v>-70</v>
      </c>
      <c r="L56" s="116">
        <v>-0.21726984915264758</v>
      </c>
    </row>
    <row r="57" spans="1:12" s="110" customFormat="1" ht="15" customHeight="1" x14ac:dyDescent="0.2">
      <c r="A57" s="120"/>
      <c r="B57" s="119"/>
      <c r="C57" s="258" t="s">
        <v>106</v>
      </c>
      <c r="E57" s="113">
        <v>46.279706358093819</v>
      </c>
      <c r="F57" s="115">
        <v>14878</v>
      </c>
      <c r="G57" s="114">
        <v>14834</v>
      </c>
      <c r="H57" s="114">
        <v>15040</v>
      </c>
      <c r="I57" s="114">
        <v>15023</v>
      </c>
      <c r="J57" s="140">
        <v>14860</v>
      </c>
      <c r="K57" s="114">
        <v>18</v>
      </c>
      <c r="L57" s="116">
        <v>0.12113055181695828</v>
      </c>
    </row>
    <row r="58" spans="1:12" s="110" customFormat="1" ht="15" customHeight="1" x14ac:dyDescent="0.2">
      <c r="A58" s="120"/>
      <c r="B58" s="119"/>
      <c r="C58" s="258" t="s">
        <v>107</v>
      </c>
      <c r="E58" s="113">
        <v>53.720293641906181</v>
      </c>
      <c r="F58" s="115">
        <v>17270</v>
      </c>
      <c r="G58" s="114">
        <v>17333</v>
      </c>
      <c r="H58" s="114">
        <v>17421</v>
      </c>
      <c r="I58" s="114">
        <v>17338</v>
      </c>
      <c r="J58" s="140">
        <v>17358</v>
      </c>
      <c r="K58" s="114">
        <v>-88</v>
      </c>
      <c r="L58" s="116">
        <v>-0.50697084917617241</v>
      </c>
    </row>
    <row r="59" spans="1:12" s="110" customFormat="1" ht="15" customHeight="1" x14ac:dyDescent="0.2">
      <c r="A59" s="120"/>
      <c r="B59" s="119"/>
      <c r="C59" s="258" t="s">
        <v>105</v>
      </c>
      <c r="D59" s="110" t="s">
        <v>197</v>
      </c>
      <c r="E59" s="113">
        <v>90.462859275849198</v>
      </c>
      <c r="F59" s="115">
        <v>29082</v>
      </c>
      <c r="G59" s="114">
        <v>29087</v>
      </c>
      <c r="H59" s="114">
        <v>29370</v>
      </c>
      <c r="I59" s="114">
        <v>29304</v>
      </c>
      <c r="J59" s="140">
        <v>29193</v>
      </c>
      <c r="K59" s="114">
        <v>-111</v>
      </c>
      <c r="L59" s="116">
        <v>-0.38022813688212925</v>
      </c>
    </row>
    <row r="60" spans="1:12" s="110" customFormat="1" ht="15" customHeight="1" x14ac:dyDescent="0.2">
      <c r="A60" s="120"/>
      <c r="B60" s="119"/>
      <c r="C60" s="258"/>
      <c r="D60" s="267" t="s">
        <v>198</v>
      </c>
      <c r="E60" s="113">
        <v>45.794649611443504</v>
      </c>
      <c r="F60" s="115">
        <v>13318</v>
      </c>
      <c r="G60" s="114">
        <v>13260</v>
      </c>
      <c r="H60" s="114">
        <v>13454</v>
      </c>
      <c r="I60" s="114">
        <v>13463</v>
      </c>
      <c r="J60" s="140">
        <v>13332</v>
      </c>
      <c r="K60" s="114">
        <v>-14</v>
      </c>
      <c r="L60" s="116">
        <v>-0.10501050105010501</v>
      </c>
    </row>
    <row r="61" spans="1:12" s="110" customFormat="1" ht="15" customHeight="1" x14ac:dyDescent="0.2">
      <c r="A61" s="120"/>
      <c r="B61" s="119"/>
      <c r="C61" s="258"/>
      <c r="D61" s="267" t="s">
        <v>199</v>
      </c>
      <c r="E61" s="113">
        <v>54.205350388556496</v>
      </c>
      <c r="F61" s="115">
        <v>15764</v>
      </c>
      <c r="G61" s="114">
        <v>15827</v>
      </c>
      <c r="H61" s="114">
        <v>15916</v>
      </c>
      <c r="I61" s="114">
        <v>15841</v>
      </c>
      <c r="J61" s="140">
        <v>15861</v>
      </c>
      <c r="K61" s="114">
        <v>-97</v>
      </c>
      <c r="L61" s="116">
        <v>-0.61156295315553877</v>
      </c>
    </row>
    <row r="62" spans="1:12" s="110" customFormat="1" ht="15" customHeight="1" x14ac:dyDescent="0.2">
      <c r="A62" s="120"/>
      <c r="B62" s="119"/>
      <c r="C62" s="258"/>
      <c r="D62" s="258" t="s">
        <v>200</v>
      </c>
      <c r="E62" s="113">
        <v>9.5371407241508024</v>
      </c>
      <c r="F62" s="115">
        <v>3066</v>
      </c>
      <c r="G62" s="114">
        <v>3080</v>
      </c>
      <c r="H62" s="114">
        <v>3091</v>
      </c>
      <c r="I62" s="114">
        <v>3057</v>
      </c>
      <c r="J62" s="140">
        <v>3025</v>
      </c>
      <c r="K62" s="114">
        <v>41</v>
      </c>
      <c r="L62" s="116">
        <v>1.3553719008264462</v>
      </c>
    </row>
    <row r="63" spans="1:12" s="110" customFormat="1" ht="15" customHeight="1" x14ac:dyDescent="0.2">
      <c r="A63" s="120"/>
      <c r="B63" s="119"/>
      <c r="C63" s="258"/>
      <c r="D63" s="267" t="s">
        <v>198</v>
      </c>
      <c r="E63" s="113">
        <v>50.88062622309198</v>
      </c>
      <c r="F63" s="115">
        <v>1560</v>
      </c>
      <c r="G63" s="114">
        <v>1574</v>
      </c>
      <c r="H63" s="114">
        <v>1586</v>
      </c>
      <c r="I63" s="114">
        <v>1560</v>
      </c>
      <c r="J63" s="140">
        <v>1528</v>
      </c>
      <c r="K63" s="114">
        <v>32</v>
      </c>
      <c r="L63" s="116">
        <v>2.0942408376963351</v>
      </c>
    </row>
    <row r="64" spans="1:12" s="110" customFormat="1" ht="15" customHeight="1" x14ac:dyDescent="0.2">
      <c r="A64" s="120"/>
      <c r="B64" s="119"/>
      <c r="C64" s="258"/>
      <c r="D64" s="267" t="s">
        <v>199</v>
      </c>
      <c r="E64" s="113">
        <v>49.11937377690802</v>
      </c>
      <c r="F64" s="115">
        <v>1506</v>
      </c>
      <c r="G64" s="114">
        <v>1506</v>
      </c>
      <c r="H64" s="114">
        <v>1505</v>
      </c>
      <c r="I64" s="114">
        <v>1497</v>
      </c>
      <c r="J64" s="140">
        <v>1497</v>
      </c>
      <c r="K64" s="114">
        <v>9</v>
      </c>
      <c r="L64" s="116">
        <v>0.60120240480961928</v>
      </c>
    </row>
    <row r="65" spans="1:12" s="110" customFormat="1" ht="15" customHeight="1" x14ac:dyDescent="0.2">
      <c r="A65" s="120"/>
      <c r="B65" s="119" t="s">
        <v>201</v>
      </c>
      <c r="C65" s="258"/>
      <c r="E65" s="113">
        <v>33.783458336200368</v>
      </c>
      <c r="F65" s="115">
        <v>19639</v>
      </c>
      <c r="G65" s="114">
        <v>19485</v>
      </c>
      <c r="H65" s="114">
        <v>19286</v>
      </c>
      <c r="I65" s="114">
        <v>18981</v>
      </c>
      <c r="J65" s="140">
        <v>18772</v>
      </c>
      <c r="K65" s="114">
        <v>867</v>
      </c>
      <c r="L65" s="116">
        <v>4.6185808651182612</v>
      </c>
    </row>
    <row r="66" spans="1:12" s="110" customFormat="1" ht="15" customHeight="1" x14ac:dyDescent="0.2">
      <c r="A66" s="120"/>
      <c r="B66" s="119"/>
      <c r="C66" s="258" t="s">
        <v>106</v>
      </c>
      <c r="E66" s="113">
        <v>52.192066805845513</v>
      </c>
      <c r="F66" s="115">
        <v>10250</v>
      </c>
      <c r="G66" s="114">
        <v>10155</v>
      </c>
      <c r="H66" s="114">
        <v>10064</v>
      </c>
      <c r="I66" s="114">
        <v>9933</v>
      </c>
      <c r="J66" s="140">
        <v>9832</v>
      </c>
      <c r="K66" s="114">
        <v>418</v>
      </c>
      <c r="L66" s="116">
        <v>4.2514239218877137</v>
      </c>
    </row>
    <row r="67" spans="1:12" s="110" customFormat="1" ht="15" customHeight="1" x14ac:dyDescent="0.2">
      <c r="A67" s="120"/>
      <c r="B67" s="119"/>
      <c r="C67" s="258" t="s">
        <v>107</v>
      </c>
      <c r="E67" s="113">
        <v>47.807933194154487</v>
      </c>
      <c r="F67" s="115">
        <v>9389</v>
      </c>
      <c r="G67" s="114">
        <v>9330</v>
      </c>
      <c r="H67" s="114">
        <v>9222</v>
      </c>
      <c r="I67" s="114">
        <v>9048</v>
      </c>
      <c r="J67" s="140">
        <v>8940</v>
      </c>
      <c r="K67" s="114">
        <v>449</v>
      </c>
      <c r="L67" s="116">
        <v>5.0223713646532442</v>
      </c>
    </row>
    <row r="68" spans="1:12" s="110" customFormat="1" ht="15" customHeight="1" x14ac:dyDescent="0.2">
      <c r="A68" s="120"/>
      <c r="B68" s="119"/>
      <c r="C68" s="258" t="s">
        <v>105</v>
      </c>
      <c r="D68" s="110" t="s">
        <v>202</v>
      </c>
      <c r="E68" s="113">
        <v>12.521004124446256</v>
      </c>
      <c r="F68" s="115">
        <v>2459</v>
      </c>
      <c r="G68" s="114">
        <v>2426</v>
      </c>
      <c r="H68" s="114">
        <v>2311</v>
      </c>
      <c r="I68" s="114">
        <v>2267</v>
      </c>
      <c r="J68" s="140">
        <v>2135</v>
      </c>
      <c r="K68" s="114">
        <v>324</v>
      </c>
      <c r="L68" s="116">
        <v>15.175644028103045</v>
      </c>
    </row>
    <row r="69" spans="1:12" s="110" customFormat="1" ht="15" customHeight="1" x14ac:dyDescent="0.2">
      <c r="A69" s="120"/>
      <c r="B69" s="119"/>
      <c r="C69" s="258"/>
      <c r="D69" s="267" t="s">
        <v>198</v>
      </c>
      <c r="E69" s="113">
        <v>51.118340788938596</v>
      </c>
      <c r="F69" s="115">
        <v>1257</v>
      </c>
      <c r="G69" s="114">
        <v>1232</v>
      </c>
      <c r="H69" s="114">
        <v>1178</v>
      </c>
      <c r="I69" s="114">
        <v>1177</v>
      </c>
      <c r="J69" s="140">
        <v>1106</v>
      </c>
      <c r="K69" s="114">
        <v>151</v>
      </c>
      <c r="L69" s="116">
        <v>13.652802893309222</v>
      </c>
    </row>
    <row r="70" spans="1:12" s="110" customFormat="1" ht="15" customHeight="1" x14ac:dyDescent="0.2">
      <c r="A70" s="120"/>
      <c r="B70" s="119"/>
      <c r="C70" s="258"/>
      <c r="D70" s="267" t="s">
        <v>199</v>
      </c>
      <c r="E70" s="113">
        <v>48.881659211061404</v>
      </c>
      <c r="F70" s="115">
        <v>1202</v>
      </c>
      <c r="G70" s="114">
        <v>1194</v>
      </c>
      <c r="H70" s="114">
        <v>1133</v>
      </c>
      <c r="I70" s="114">
        <v>1090</v>
      </c>
      <c r="J70" s="140">
        <v>1029</v>
      </c>
      <c r="K70" s="114">
        <v>173</v>
      </c>
      <c r="L70" s="116">
        <v>16.812439261418852</v>
      </c>
    </row>
    <row r="71" spans="1:12" s="110" customFormat="1" ht="15" customHeight="1" x14ac:dyDescent="0.2">
      <c r="A71" s="120"/>
      <c r="B71" s="119"/>
      <c r="C71" s="258"/>
      <c r="D71" s="110" t="s">
        <v>203</v>
      </c>
      <c r="E71" s="113">
        <v>72.361118183206884</v>
      </c>
      <c r="F71" s="115">
        <v>14211</v>
      </c>
      <c r="G71" s="114">
        <v>14102</v>
      </c>
      <c r="H71" s="114">
        <v>14002</v>
      </c>
      <c r="I71" s="114">
        <v>13826</v>
      </c>
      <c r="J71" s="140">
        <v>13774</v>
      </c>
      <c r="K71" s="114">
        <v>437</v>
      </c>
      <c r="L71" s="116">
        <v>3.1726441120952518</v>
      </c>
    </row>
    <row r="72" spans="1:12" s="110" customFormat="1" ht="15" customHeight="1" x14ac:dyDescent="0.2">
      <c r="A72" s="120"/>
      <c r="B72" s="119"/>
      <c r="C72" s="258"/>
      <c r="D72" s="267" t="s">
        <v>198</v>
      </c>
      <c r="E72" s="113">
        <v>51.241995637182463</v>
      </c>
      <c r="F72" s="115">
        <v>7282</v>
      </c>
      <c r="G72" s="114">
        <v>7211</v>
      </c>
      <c r="H72" s="114">
        <v>7166</v>
      </c>
      <c r="I72" s="114">
        <v>7085</v>
      </c>
      <c r="J72" s="140">
        <v>7063</v>
      </c>
      <c r="K72" s="114">
        <v>219</v>
      </c>
      <c r="L72" s="116">
        <v>3.1006654396148945</v>
      </c>
    </row>
    <row r="73" spans="1:12" s="110" customFormat="1" ht="15" customHeight="1" x14ac:dyDescent="0.2">
      <c r="A73" s="120"/>
      <c r="B73" s="119"/>
      <c r="C73" s="258"/>
      <c r="D73" s="267" t="s">
        <v>199</v>
      </c>
      <c r="E73" s="113">
        <v>48.758004362817537</v>
      </c>
      <c r="F73" s="115">
        <v>6929</v>
      </c>
      <c r="G73" s="114">
        <v>6891</v>
      </c>
      <c r="H73" s="114">
        <v>6836</v>
      </c>
      <c r="I73" s="114">
        <v>6741</v>
      </c>
      <c r="J73" s="140">
        <v>6711</v>
      </c>
      <c r="K73" s="114">
        <v>218</v>
      </c>
      <c r="L73" s="116">
        <v>3.2483981522872893</v>
      </c>
    </row>
    <row r="74" spans="1:12" s="110" customFormat="1" ht="15" customHeight="1" x14ac:dyDescent="0.2">
      <c r="A74" s="120"/>
      <c r="B74" s="119"/>
      <c r="C74" s="258"/>
      <c r="D74" s="110" t="s">
        <v>204</v>
      </c>
      <c r="E74" s="113">
        <v>15.117877692346861</v>
      </c>
      <c r="F74" s="115">
        <v>2969</v>
      </c>
      <c r="G74" s="114">
        <v>2957</v>
      </c>
      <c r="H74" s="114">
        <v>2973</v>
      </c>
      <c r="I74" s="114">
        <v>2888</v>
      </c>
      <c r="J74" s="140">
        <v>2863</v>
      </c>
      <c r="K74" s="114">
        <v>106</v>
      </c>
      <c r="L74" s="116">
        <v>3.7024100593782747</v>
      </c>
    </row>
    <row r="75" spans="1:12" s="110" customFormat="1" ht="15" customHeight="1" x14ac:dyDescent="0.2">
      <c r="A75" s="120"/>
      <c r="B75" s="119"/>
      <c r="C75" s="258"/>
      <c r="D75" s="267" t="s">
        <v>198</v>
      </c>
      <c r="E75" s="113">
        <v>57.628831256315259</v>
      </c>
      <c r="F75" s="115">
        <v>1711</v>
      </c>
      <c r="G75" s="114">
        <v>1712</v>
      </c>
      <c r="H75" s="114">
        <v>1720</v>
      </c>
      <c r="I75" s="114">
        <v>1671</v>
      </c>
      <c r="J75" s="140">
        <v>1663</v>
      </c>
      <c r="K75" s="114">
        <v>48</v>
      </c>
      <c r="L75" s="116">
        <v>2.8863499699338546</v>
      </c>
    </row>
    <row r="76" spans="1:12" s="110" customFormat="1" ht="15" customHeight="1" x14ac:dyDescent="0.2">
      <c r="A76" s="120"/>
      <c r="B76" s="119"/>
      <c r="C76" s="258"/>
      <c r="D76" s="267" t="s">
        <v>199</v>
      </c>
      <c r="E76" s="113">
        <v>42.371168743684741</v>
      </c>
      <c r="F76" s="115">
        <v>1258</v>
      </c>
      <c r="G76" s="114">
        <v>1245</v>
      </c>
      <c r="H76" s="114">
        <v>1253</v>
      </c>
      <c r="I76" s="114">
        <v>1217</v>
      </c>
      <c r="J76" s="140">
        <v>1200</v>
      </c>
      <c r="K76" s="114">
        <v>58</v>
      </c>
      <c r="L76" s="116">
        <v>4.833333333333333</v>
      </c>
    </row>
    <row r="77" spans="1:12" s="110" customFormat="1" ht="15" customHeight="1" x14ac:dyDescent="0.2">
      <c r="A77" s="534"/>
      <c r="B77" s="119" t="s">
        <v>205</v>
      </c>
      <c r="C77" s="268"/>
      <c r="D77" s="182"/>
      <c r="E77" s="113">
        <v>4.0511250258033442</v>
      </c>
      <c r="F77" s="115">
        <v>2355</v>
      </c>
      <c r="G77" s="114">
        <v>2386</v>
      </c>
      <c r="H77" s="114">
        <v>2438</v>
      </c>
      <c r="I77" s="114">
        <v>2403</v>
      </c>
      <c r="J77" s="140">
        <v>2409</v>
      </c>
      <c r="K77" s="114">
        <v>-54</v>
      </c>
      <c r="L77" s="116">
        <v>-2.2415940224159403</v>
      </c>
    </row>
    <row r="78" spans="1:12" s="110" customFormat="1" ht="15" customHeight="1" x14ac:dyDescent="0.2">
      <c r="A78" s="120"/>
      <c r="B78" s="119"/>
      <c r="C78" s="268" t="s">
        <v>106</v>
      </c>
      <c r="D78" s="182"/>
      <c r="E78" s="113">
        <v>58.301486199575372</v>
      </c>
      <c r="F78" s="115">
        <v>1373</v>
      </c>
      <c r="G78" s="114">
        <v>1394</v>
      </c>
      <c r="H78" s="114">
        <v>1437</v>
      </c>
      <c r="I78" s="114">
        <v>1427</v>
      </c>
      <c r="J78" s="140">
        <v>1414</v>
      </c>
      <c r="K78" s="114">
        <v>-41</v>
      </c>
      <c r="L78" s="116">
        <v>-2.8995756718528995</v>
      </c>
    </row>
    <row r="79" spans="1:12" s="110" customFormat="1" ht="15" customHeight="1" x14ac:dyDescent="0.2">
      <c r="A79" s="123"/>
      <c r="B79" s="124"/>
      <c r="C79" s="260" t="s">
        <v>107</v>
      </c>
      <c r="D79" s="261"/>
      <c r="E79" s="125">
        <v>41.698513800424628</v>
      </c>
      <c r="F79" s="143">
        <v>982</v>
      </c>
      <c r="G79" s="144">
        <v>992</v>
      </c>
      <c r="H79" s="144">
        <v>1001</v>
      </c>
      <c r="I79" s="144">
        <v>976</v>
      </c>
      <c r="J79" s="145">
        <v>995</v>
      </c>
      <c r="K79" s="144">
        <v>-13</v>
      </c>
      <c r="L79" s="146">
        <v>-1.306532663316583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58132</v>
      </c>
      <c r="E11" s="114">
        <v>58101</v>
      </c>
      <c r="F11" s="114">
        <v>58218</v>
      </c>
      <c r="G11" s="114">
        <v>57455</v>
      </c>
      <c r="H11" s="140">
        <v>57155</v>
      </c>
      <c r="I11" s="115">
        <v>977</v>
      </c>
      <c r="J11" s="116">
        <v>1.7093867553144957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17.480905525356086</v>
      </c>
      <c r="D14" s="115">
        <v>10162</v>
      </c>
      <c r="E14" s="114">
        <v>10159</v>
      </c>
      <c r="F14" s="114">
        <v>10175</v>
      </c>
      <c r="G14" s="114">
        <v>10035</v>
      </c>
      <c r="H14" s="140">
        <v>9981</v>
      </c>
      <c r="I14" s="115">
        <v>181</v>
      </c>
      <c r="J14" s="116">
        <v>1.8134455465384229</v>
      </c>
      <c r="K14" s="110"/>
      <c r="L14" s="110"/>
      <c r="M14" s="110"/>
      <c r="N14" s="110"/>
      <c r="O14" s="110"/>
    </row>
    <row r="15" spans="1:15" s="110" customFormat="1" ht="24.75" customHeight="1" x14ac:dyDescent="0.2">
      <c r="A15" s="193" t="s">
        <v>216</v>
      </c>
      <c r="B15" s="199" t="s">
        <v>217</v>
      </c>
      <c r="C15" s="113">
        <v>1.5241175256313217</v>
      </c>
      <c r="D15" s="115">
        <v>886</v>
      </c>
      <c r="E15" s="114">
        <v>864</v>
      </c>
      <c r="F15" s="114">
        <v>862</v>
      </c>
      <c r="G15" s="114">
        <v>832</v>
      </c>
      <c r="H15" s="140">
        <v>817</v>
      </c>
      <c r="I15" s="115">
        <v>69</v>
      </c>
      <c r="J15" s="116">
        <v>8.4455324357405139</v>
      </c>
    </row>
    <row r="16" spans="1:15" s="287" customFormat="1" ht="24.95" customHeight="1" x14ac:dyDescent="0.2">
      <c r="A16" s="193" t="s">
        <v>218</v>
      </c>
      <c r="B16" s="199" t="s">
        <v>141</v>
      </c>
      <c r="C16" s="113">
        <v>14.871327324021193</v>
      </c>
      <c r="D16" s="115">
        <v>8645</v>
      </c>
      <c r="E16" s="114">
        <v>8667</v>
      </c>
      <c r="F16" s="114">
        <v>8683</v>
      </c>
      <c r="G16" s="114">
        <v>8595</v>
      </c>
      <c r="H16" s="140">
        <v>8551</v>
      </c>
      <c r="I16" s="115">
        <v>94</v>
      </c>
      <c r="J16" s="116">
        <v>1.0992866331423226</v>
      </c>
      <c r="K16" s="110"/>
      <c r="L16" s="110"/>
      <c r="M16" s="110"/>
      <c r="N16" s="110"/>
      <c r="O16" s="110"/>
    </row>
    <row r="17" spans="1:15" s="110" customFormat="1" ht="24.95" customHeight="1" x14ac:dyDescent="0.2">
      <c r="A17" s="193" t="s">
        <v>219</v>
      </c>
      <c r="B17" s="199" t="s">
        <v>220</v>
      </c>
      <c r="C17" s="113">
        <v>1.0854606757035712</v>
      </c>
      <c r="D17" s="115">
        <v>631</v>
      </c>
      <c r="E17" s="114">
        <v>628</v>
      </c>
      <c r="F17" s="114">
        <v>630</v>
      </c>
      <c r="G17" s="114">
        <v>608</v>
      </c>
      <c r="H17" s="140">
        <v>613</v>
      </c>
      <c r="I17" s="115">
        <v>18</v>
      </c>
      <c r="J17" s="116">
        <v>2.9363784665579118</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9.0208491020436252</v>
      </c>
      <c r="D19" s="115">
        <v>5244</v>
      </c>
      <c r="E19" s="114">
        <v>5346</v>
      </c>
      <c r="F19" s="114">
        <v>5350</v>
      </c>
      <c r="G19" s="114">
        <v>5239</v>
      </c>
      <c r="H19" s="140">
        <v>5231</v>
      </c>
      <c r="I19" s="115">
        <v>13</v>
      </c>
      <c r="J19" s="116">
        <v>0.24851844771554196</v>
      </c>
    </row>
    <row r="20" spans="1:15" s="287" customFormat="1" ht="24.95" customHeight="1" x14ac:dyDescent="0.2">
      <c r="A20" s="193" t="s">
        <v>148</v>
      </c>
      <c r="B20" s="199" t="s">
        <v>149</v>
      </c>
      <c r="C20" s="113">
        <v>2.5184063854675567</v>
      </c>
      <c r="D20" s="115">
        <v>1464</v>
      </c>
      <c r="E20" s="114">
        <v>1466</v>
      </c>
      <c r="F20" s="114">
        <v>1468</v>
      </c>
      <c r="G20" s="114">
        <v>1449</v>
      </c>
      <c r="H20" s="140">
        <v>1445</v>
      </c>
      <c r="I20" s="115">
        <v>19</v>
      </c>
      <c r="J20" s="116">
        <v>1.314878892733564</v>
      </c>
      <c r="K20" s="110"/>
      <c r="L20" s="110"/>
      <c r="M20" s="110"/>
      <c r="N20" s="110"/>
      <c r="O20" s="110"/>
    </row>
    <row r="21" spans="1:15" s="110" customFormat="1" ht="24.95" customHeight="1" x14ac:dyDescent="0.2">
      <c r="A21" s="201" t="s">
        <v>150</v>
      </c>
      <c r="B21" s="202" t="s">
        <v>151</v>
      </c>
      <c r="C21" s="113">
        <v>2.2724145049198374</v>
      </c>
      <c r="D21" s="115">
        <v>1321</v>
      </c>
      <c r="E21" s="114">
        <v>1340</v>
      </c>
      <c r="F21" s="114">
        <v>1377</v>
      </c>
      <c r="G21" s="114">
        <v>1376</v>
      </c>
      <c r="H21" s="140">
        <v>1325</v>
      </c>
      <c r="I21" s="115">
        <v>-4</v>
      </c>
      <c r="J21" s="116">
        <v>-0.30188679245283018</v>
      </c>
    </row>
    <row r="22" spans="1:15" s="110" customFormat="1" ht="24.95" customHeight="1" x14ac:dyDescent="0.2">
      <c r="A22" s="201" t="s">
        <v>152</v>
      </c>
      <c r="B22" s="199" t="s">
        <v>153</v>
      </c>
      <c r="C22" s="113">
        <v>4.4949425445537745</v>
      </c>
      <c r="D22" s="115">
        <v>2613</v>
      </c>
      <c r="E22" s="114">
        <v>2496</v>
      </c>
      <c r="F22" s="114">
        <v>2467</v>
      </c>
      <c r="G22" s="114">
        <v>2437</v>
      </c>
      <c r="H22" s="140">
        <v>2414</v>
      </c>
      <c r="I22" s="115">
        <v>199</v>
      </c>
      <c r="J22" s="116">
        <v>8.2435791217895602</v>
      </c>
    </row>
    <row r="23" spans="1:15" s="110" customFormat="1" ht="24.95" customHeight="1" x14ac:dyDescent="0.2">
      <c r="A23" s="193" t="s">
        <v>154</v>
      </c>
      <c r="B23" s="199" t="s">
        <v>155</v>
      </c>
      <c r="C23" s="113">
        <v>1.2850065368471755</v>
      </c>
      <c r="D23" s="115">
        <v>747</v>
      </c>
      <c r="E23" s="114">
        <v>739</v>
      </c>
      <c r="F23" s="114">
        <v>739</v>
      </c>
      <c r="G23" s="114">
        <v>735</v>
      </c>
      <c r="H23" s="140">
        <v>756</v>
      </c>
      <c r="I23" s="115">
        <v>-9</v>
      </c>
      <c r="J23" s="116">
        <v>-1.1904761904761905</v>
      </c>
    </row>
    <row r="24" spans="1:15" s="110" customFormat="1" ht="24.95" customHeight="1" x14ac:dyDescent="0.2">
      <c r="A24" s="193" t="s">
        <v>156</v>
      </c>
      <c r="B24" s="199" t="s">
        <v>221</v>
      </c>
      <c r="C24" s="113">
        <v>10.777196724695521</v>
      </c>
      <c r="D24" s="115">
        <v>6265</v>
      </c>
      <c r="E24" s="114">
        <v>6263</v>
      </c>
      <c r="F24" s="114">
        <v>6242</v>
      </c>
      <c r="G24" s="114">
        <v>6149</v>
      </c>
      <c r="H24" s="140">
        <v>6089</v>
      </c>
      <c r="I24" s="115">
        <v>176</v>
      </c>
      <c r="J24" s="116">
        <v>2.8904582033174577</v>
      </c>
    </row>
    <row r="25" spans="1:15" s="110" customFormat="1" ht="24.95" customHeight="1" x14ac:dyDescent="0.2">
      <c r="A25" s="193" t="s">
        <v>222</v>
      </c>
      <c r="B25" s="204" t="s">
        <v>159</v>
      </c>
      <c r="C25" s="113">
        <v>4.4106516204500101</v>
      </c>
      <c r="D25" s="115">
        <v>2564</v>
      </c>
      <c r="E25" s="114">
        <v>2457</v>
      </c>
      <c r="F25" s="114">
        <v>2531</v>
      </c>
      <c r="G25" s="114">
        <v>2733</v>
      </c>
      <c r="H25" s="140">
        <v>2700</v>
      </c>
      <c r="I25" s="115">
        <v>-136</v>
      </c>
      <c r="J25" s="116">
        <v>-5.0370370370370372</v>
      </c>
    </row>
    <row r="26" spans="1:15" s="110" customFormat="1" ht="24.95" customHeight="1" x14ac:dyDescent="0.2">
      <c r="A26" s="201">
        <v>782.78300000000002</v>
      </c>
      <c r="B26" s="203" t="s">
        <v>160</v>
      </c>
      <c r="C26" s="113">
        <v>2.5700130736943509</v>
      </c>
      <c r="D26" s="115">
        <v>1494</v>
      </c>
      <c r="E26" s="114">
        <v>1501</v>
      </c>
      <c r="F26" s="114">
        <v>1693</v>
      </c>
      <c r="G26" s="114">
        <v>1698</v>
      </c>
      <c r="H26" s="140">
        <v>1692</v>
      </c>
      <c r="I26" s="115">
        <v>-198</v>
      </c>
      <c r="J26" s="116">
        <v>-11.702127659574469</v>
      </c>
    </row>
    <row r="27" spans="1:15" s="110" customFormat="1" ht="24.95" customHeight="1" x14ac:dyDescent="0.2">
      <c r="A27" s="193" t="s">
        <v>161</v>
      </c>
      <c r="B27" s="199" t="s">
        <v>223</v>
      </c>
      <c r="C27" s="113">
        <v>5.9571320443129432</v>
      </c>
      <c r="D27" s="115">
        <v>3463</v>
      </c>
      <c r="E27" s="114">
        <v>3475</v>
      </c>
      <c r="F27" s="114">
        <v>3479</v>
      </c>
      <c r="G27" s="114">
        <v>3193</v>
      </c>
      <c r="H27" s="140">
        <v>3156</v>
      </c>
      <c r="I27" s="115">
        <v>307</v>
      </c>
      <c r="J27" s="116">
        <v>9.7275031685678073</v>
      </c>
    </row>
    <row r="28" spans="1:15" s="110" customFormat="1" ht="24.95" customHeight="1" x14ac:dyDescent="0.2">
      <c r="A28" s="193" t="s">
        <v>163</v>
      </c>
      <c r="B28" s="199" t="s">
        <v>164</v>
      </c>
      <c r="C28" s="113">
        <v>9.4543452831486956</v>
      </c>
      <c r="D28" s="115">
        <v>5496</v>
      </c>
      <c r="E28" s="114">
        <v>5456</v>
      </c>
      <c r="F28" s="114">
        <v>5384</v>
      </c>
      <c r="G28" s="114">
        <v>5380</v>
      </c>
      <c r="H28" s="140">
        <v>5343</v>
      </c>
      <c r="I28" s="115">
        <v>153</v>
      </c>
      <c r="J28" s="116">
        <v>2.8635597978663672</v>
      </c>
    </row>
    <row r="29" spans="1:15" s="110" customFormat="1" ht="24.95" customHeight="1" x14ac:dyDescent="0.2">
      <c r="A29" s="193">
        <v>86</v>
      </c>
      <c r="B29" s="199" t="s">
        <v>165</v>
      </c>
      <c r="C29" s="113">
        <v>13.665451042455102</v>
      </c>
      <c r="D29" s="115">
        <v>7944</v>
      </c>
      <c r="E29" s="114">
        <v>7927</v>
      </c>
      <c r="F29" s="114">
        <v>7866</v>
      </c>
      <c r="G29" s="114">
        <v>7789</v>
      </c>
      <c r="H29" s="140">
        <v>7818</v>
      </c>
      <c r="I29" s="115">
        <v>126</v>
      </c>
      <c r="J29" s="116">
        <v>1.6116653875671527</v>
      </c>
    </row>
    <row r="30" spans="1:15" s="110" customFormat="1" ht="24.95" customHeight="1" x14ac:dyDescent="0.2">
      <c r="A30" s="193">
        <v>87.88</v>
      </c>
      <c r="B30" s="204" t="s">
        <v>166</v>
      </c>
      <c r="C30" s="113">
        <v>7.054634280602766</v>
      </c>
      <c r="D30" s="115">
        <v>4101</v>
      </c>
      <c r="E30" s="114">
        <v>4132</v>
      </c>
      <c r="F30" s="114">
        <v>4107</v>
      </c>
      <c r="G30" s="114">
        <v>4037</v>
      </c>
      <c r="H30" s="140">
        <v>4017</v>
      </c>
      <c r="I30" s="115">
        <v>84</v>
      </c>
      <c r="J30" s="116">
        <v>2.091112770724421</v>
      </c>
    </row>
    <row r="31" spans="1:15" s="110" customFormat="1" ht="24.95" customHeight="1" x14ac:dyDescent="0.2">
      <c r="A31" s="193" t="s">
        <v>167</v>
      </c>
      <c r="B31" s="199" t="s">
        <v>168</v>
      </c>
      <c r="C31" s="113">
        <v>4.0562856946260233</v>
      </c>
      <c r="D31" s="115">
        <v>2358</v>
      </c>
      <c r="E31" s="114">
        <v>2349</v>
      </c>
      <c r="F31" s="114">
        <v>2326</v>
      </c>
      <c r="G31" s="114">
        <v>2267</v>
      </c>
      <c r="H31" s="140">
        <v>2243</v>
      </c>
      <c r="I31" s="115">
        <v>115</v>
      </c>
      <c r="J31" s="116">
        <v>5.1270619705751228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77.537328837817384</v>
      </c>
      <c r="D36" s="143">
        <v>45074</v>
      </c>
      <c r="E36" s="144">
        <v>44947</v>
      </c>
      <c r="F36" s="144">
        <v>45029</v>
      </c>
      <c r="G36" s="144">
        <v>44482</v>
      </c>
      <c r="H36" s="145">
        <v>44229</v>
      </c>
      <c r="I36" s="143">
        <v>845</v>
      </c>
      <c r="J36" s="146">
        <v>1.9105112030568179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2020-09-25T13:31:19Z</dcterms:created>
  <dcterms:modified xsi:type="dcterms:W3CDTF">2020-09-28T08:13:50Z</dcterms:modified>
</cp:coreProperties>
</file>