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G26" i="24"/>
  <c r="C9" i="24"/>
  <c r="K57" i="15"/>
  <c r="L57" i="15" s="1"/>
  <c r="C38" i="24"/>
  <c r="C37" i="24"/>
  <c r="C35" i="24"/>
  <c r="C34" i="24"/>
  <c r="C33" i="24"/>
  <c r="C32" i="24"/>
  <c r="C31" i="24"/>
  <c r="C30" i="24"/>
  <c r="C29" i="24"/>
  <c r="C28" i="24"/>
  <c r="M28" i="24" s="1"/>
  <c r="C27" i="24"/>
  <c r="C26" i="24"/>
  <c r="C25" i="24"/>
  <c r="C24" i="24"/>
  <c r="C23" i="24"/>
  <c r="C22" i="24"/>
  <c r="C21" i="24"/>
  <c r="C20" i="24"/>
  <c r="C19" i="24"/>
  <c r="C18" i="24"/>
  <c r="G18" i="24" s="1"/>
  <c r="C17" i="24"/>
  <c r="C16" i="24"/>
  <c r="C15" i="24"/>
  <c r="I15" i="24" s="1"/>
  <c r="C8" i="24"/>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G29" i="24" l="1"/>
  <c r="M29" i="24"/>
  <c r="E29" i="24"/>
  <c r="L29" i="24"/>
  <c r="I29" i="24"/>
  <c r="I32" i="24"/>
  <c r="L32" i="24"/>
  <c r="M32" i="24"/>
  <c r="G32" i="24"/>
  <c r="E32" i="24"/>
  <c r="I37" i="24"/>
  <c r="G37" i="24"/>
  <c r="L37" i="24"/>
  <c r="M37" i="24"/>
  <c r="E37" i="24"/>
  <c r="K32" i="24"/>
  <c r="J32" i="24"/>
  <c r="H32" i="24"/>
  <c r="F32" i="24"/>
  <c r="D32" i="24"/>
  <c r="H37" i="24"/>
  <c r="F37" i="24"/>
  <c r="D37" i="24"/>
  <c r="J37" i="24"/>
  <c r="K37" i="24"/>
  <c r="I16" i="24"/>
  <c r="L16" i="24"/>
  <c r="M16" i="24"/>
  <c r="G16" i="24"/>
  <c r="E16" i="24"/>
  <c r="K16" i="24"/>
  <c r="J16" i="24"/>
  <c r="H16" i="24"/>
  <c r="F16" i="24"/>
  <c r="D16" i="24"/>
  <c r="F7" i="24"/>
  <c r="D7" i="24"/>
  <c r="J7" i="24"/>
  <c r="H7" i="24"/>
  <c r="K7" i="24"/>
  <c r="K20" i="24"/>
  <c r="J20" i="24"/>
  <c r="H20" i="24"/>
  <c r="F20" i="24"/>
  <c r="D20" i="24"/>
  <c r="G21" i="24"/>
  <c r="M21" i="24"/>
  <c r="E21" i="24"/>
  <c r="L21" i="24"/>
  <c r="I21" i="24"/>
  <c r="G23" i="24"/>
  <c r="M23" i="24"/>
  <c r="E23" i="24"/>
  <c r="L23" i="24"/>
  <c r="I26" i="24"/>
  <c r="L26" i="24"/>
  <c r="M26" i="24"/>
  <c r="E26" i="24"/>
  <c r="F29" i="24"/>
  <c r="D29" i="24"/>
  <c r="J29" i="24"/>
  <c r="H29" i="24"/>
  <c r="K29" i="24"/>
  <c r="G7" i="24"/>
  <c r="M7" i="24"/>
  <c r="E7" i="24"/>
  <c r="L7" i="24"/>
  <c r="I7" i="24"/>
  <c r="I8" i="24"/>
  <c r="L8" i="24"/>
  <c r="E8" i="24"/>
  <c r="G8" i="24"/>
  <c r="C14" i="24"/>
  <c r="C6" i="24"/>
  <c r="G17" i="24"/>
  <c r="M17" i="24"/>
  <c r="E17" i="24"/>
  <c r="L17" i="24"/>
  <c r="I17" i="24"/>
  <c r="G27" i="24"/>
  <c r="M27" i="24"/>
  <c r="E27" i="24"/>
  <c r="L27" i="24"/>
  <c r="I27" i="24"/>
  <c r="I30" i="24"/>
  <c r="L30" i="24"/>
  <c r="M30" i="24"/>
  <c r="G30" i="24"/>
  <c r="E30" i="24"/>
  <c r="G33" i="24"/>
  <c r="M33" i="24"/>
  <c r="E33" i="24"/>
  <c r="L33" i="24"/>
  <c r="I33" i="24"/>
  <c r="E18" i="24"/>
  <c r="K63" i="24"/>
  <c r="I63" i="24"/>
  <c r="K8" i="24"/>
  <c r="J8" i="24"/>
  <c r="H8" i="24"/>
  <c r="F8" i="24"/>
  <c r="D8" i="24"/>
  <c r="B14" i="24"/>
  <c r="B6" i="24"/>
  <c r="F17" i="24"/>
  <c r="D17" i="24"/>
  <c r="J17" i="24"/>
  <c r="H17" i="24"/>
  <c r="K17" i="24"/>
  <c r="F27" i="24"/>
  <c r="D27" i="24"/>
  <c r="J27" i="24"/>
  <c r="H27" i="24"/>
  <c r="K27" i="24"/>
  <c r="K30" i="24"/>
  <c r="J30" i="24"/>
  <c r="H30" i="24"/>
  <c r="F30" i="24"/>
  <c r="D30" i="24"/>
  <c r="F33" i="24"/>
  <c r="D33" i="24"/>
  <c r="J33" i="24"/>
  <c r="H33" i="24"/>
  <c r="K33" i="24"/>
  <c r="I24" i="24"/>
  <c r="L24" i="24"/>
  <c r="M24" i="24"/>
  <c r="G24" i="24"/>
  <c r="E24" i="24"/>
  <c r="K58" i="24"/>
  <c r="I58" i="24"/>
  <c r="J58" i="24"/>
  <c r="K74" i="24"/>
  <c r="I74" i="24"/>
  <c r="J74" i="24"/>
  <c r="I20" i="24"/>
  <c r="L20" i="24"/>
  <c r="E20" i="24"/>
  <c r="G20" i="24"/>
  <c r="K24" i="24"/>
  <c r="J24" i="24"/>
  <c r="H24" i="24"/>
  <c r="F24" i="24"/>
  <c r="D24" i="24"/>
  <c r="G15" i="24"/>
  <c r="M15" i="24"/>
  <c r="E15" i="24"/>
  <c r="L15" i="24"/>
  <c r="I18" i="24"/>
  <c r="L18" i="24"/>
  <c r="M18" i="24"/>
  <c r="G31" i="24"/>
  <c r="M31" i="24"/>
  <c r="E31" i="24"/>
  <c r="L31" i="24"/>
  <c r="I34" i="24"/>
  <c r="L34" i="24"/>
  <c r="M34" i="24"/>
  <c r="M38" i="24"/>
  <c r="E38" i="24"/>
  <c r="L38" i="24"/>
  <c r="I38" i="24"/>
  <c r="G38" i="24"/>
  <c r="M20" i="24"/>
  <c r="I31" i="24"/>
  <c r="K26" i="24"/>
  <c r="J26" i="24"/>
  <c r="H26" i="24"/>
  <c r="F26" i="24"/>
  <c r="D26" i="24"/>
  <c r="F15" i="24"/>
  <c r="D15" i="24"/>
  <c r="J15" i="24"/>
  <c r="H15" i="24"/>
  <c r="K18" i="24"/>
  <c r="J18" i="24"/>
  <c r="H18" i="24"/>
  <c r="F18" i="24"/>
  <c r="D18" i="24"/>
  <c r="F21" i="24"/>
  <c r="D21" i="24"/>
  <c r="J21" i="24"/>
  <c r="H21" i="24"/>
  <c r="K21" i="24"/>
  <c r="F31" i="24"/>
  <c r="D31" i="24"/>
  <c r="J31" i="24"/>
  <c r="H31" i="24"/>
  <c r="K34" i="24"/>
  <c r="J34" i="24"/>
  <c r="H34" i="24"/>
  <c r="F34" i="24"/>
  <c r="D34" i="24"/>
  <c r="D38" i="24"/>
  <c r="K38" i="24"/>
  <c r="J38" i="24"/>
  <c r="H38" i="24"/>
  <c r="F38" i="24"/>
  <c r="I28" i="24"/>
  <c r="L28" i="24"/>
  <c r="E28" i="24"/>
  <c r="G28" i="24"/>
  <c r="K31" i="24"/>
  <c r="F9" i="24"/>
  <c r="D9" i="24"/>
  <c r="J9" i="24"/>
  <c r="H9" i="24"/>
  <c r="K9" i="24"/>
  <c r="G19" i="24"/>
  <c r="M19" i="24"/>
  <c r="E19" i="24"/>
  <c r="L19" i="24"/>
  <c r="I19" i="24"/>
  <c r="I22" i="24"/>
  <c r="L22" i="24"/>
  <c r="M22" i="24"/>
  <c r="G22" i="24"/>
  <c r="E22" i="24"/>
  <c r="G25" i="24"/>
  <c r="M25" i="24"/>
  <c r="E25" i="24"/>
  <c r="L25" i="24"/>
  <c r="I25" i="24"/>
  <c r="G35" i="24"/>
  <c r="M35" i="24"/>
  <c r="E35" i="24"/>
  <c r="L35" i="24"/>
  <c r="I35" i="24"/>
  <c r="C39" i="24"/>
  <c r="C45" i="24"/>
  <c r="M8" i="24"/>
  <c r="I23" i="24"/>
  <c r="E34" i="24"/>
  <c r="K55" i="24"/>
  <c r="I55" i="24"/>
  <c r="K71" i="24"/>
  <c r="I71" i="24"/>
  <c r="F23" i="24"/>
  <c r="D23" i="24"/>
  <c r="J23" i="24"/>
  <c r="H23" i="24"/>
  <c r="K28" i="24"/>
  <c r="J28" i="24"/>
  <c r="H28" i="24"/>
  <c r="F28" i="24"/>
  <c r="D28" i="24"/>
  <c r="F19" i="24"/>
  <c r="D19" i="24"/>
  <c r="J19" i="24"/>
  <c r="H19" i="24"/>
  <c r="K19" i="24"/>
  <c r="K22" i="24"/>
  <c r="J22" i="24"/>
  <c r="H22" i="24"/>
  <c r="F22" i="24"/>
  <c r="D22" i="24"/>
  <c r="F25" i="24"/>
  <c r="D25" i="24"/>
  <c r="J25" i="24"/>
  <c r="H25" i="24"/>
  <c r="K25" i="24"/>
  <c r="F35" i="24"/>
  <c r="D35" i="24"/>
  <c r="J35" i="24"/>
  <c r="H35" i="24"/>
  <c r="K35" i="24"/>
  <c r="B45" i="24"/>
  <c r="B39" i="24"/>
  <c r="G9" i="24"/>
  <c r="M9" i="24"/>
  <c r="E9" i="24"/>
  <c r="L9" i="24"/>
  <c r="I9" i="24"/>
  <c r="K23" i="24"/>
  <c r="G34" i="24"/>
  <c r="K66" i="24"/>
  <c r="I66" i="24"/>
  <c r="J66" i="24"/>
  <c r="J77" i="24"/>
  <c r="I41" i="24"/>
  <c r="G41" i="24"/>
  <c r="L41" i="24"/>
  <c r="K53" i="24"/>
  <c r="I53" i="24"/>
  <c r="K61" i="24"/>
  <c r="I61" i="24"/>
  <c r="K69" i="24"/>
  <c r="I69"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K6" i="24" l="1"/>
  <c r="J6" i="24"/>
  <c r="H6" i="24"/>
  <c r="F6" i="24"/>
  <c r="D6" i="24"/>
  <c r="J79" i="24"/>
  <c r="J78" i="24"/>
  <c r="K14" i="24"/>
  <c r="J14" i="24"/>
  <c r="H14" i="24"/>
  <c r="F14" i="24"/>
  <c r="D14" i="24"/>
  <c r="I79" i="24"/>
  <c r="I45" i="24"/>
  <c r="G45" i="24"/>
  <c r="L45" i="24"/>
  <c r="E45" i="24"/>
  <c r="M45" i="24"/>
  <c r="K77" i="24"/>
  <c r="I78" i="24" s="1"/>
  <c r="I39" i="24"/>
  <c r="G39" i="24"/>
  <c r="L39" i="24"/>
  <c r="E39" i="24"/>
  <c r="M39" i="24"/>
  <c r="H39" i="24"/>
  <c r="F39" i="24"/>
  <c r="D39" i="24"/>
  <c r="J39" i="24"/>
  <c r="K39" i="24"/>
  <c r="H45" i="24"/>
  <c r="F45" i="24"/>
  <c r="D45" i="24"/>
  <c r="J45" i="24"/>
  <c r="K45" i="24"/>
  <c r="I6" i="24"/>
  <c r="L6" i="24"/>
  <c r="M6" i="24"/>
  <c r="G6" i="24"/>
  <c r="E6" i="24"/>
  <c r="I14" i="24"/>
  <c r="L14" i="24"/>
  <c r="M14" i="24"/>
  <c r="G14" i="24"/>
  <c r="E14" i="24"/>
  <c r="I83" i="24" l="1"/>
  <c r="I82" i="24"/>
  <c r="I81" i="24"/>
  <c r="K79" i="24"/>
  <c r="K78" i="24"/>
</calcChain>
</file>

<file path=xl/sharedStrings.xml><?xml version="1.0" encoding="utf-8"?>
<sst xmlns="http://schemas.openxmlformats.org/spreadsheetml/2006/main" count="1864" uniqueCount="521">
  <si>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</si>
  <si>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</si>
  <si>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</si>
  <si>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</si>
  <si>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</si>
  <si>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</si>
  <si>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</si>
  <si>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</si>
  <si>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</si>
  <si>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</si>
  <si>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</si>
  <si>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</si>
  <si>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</si>
  <si>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Suhl, Stadt (16054)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</si>
  <si>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</si>
  <si>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</si>
  <si>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</si>
  <si>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</si>
  <si>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</si>
  <si>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</si>
  <si>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</si>
  <si>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</si>
  <si>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</si>
  <si>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</si>
  <si>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</si>
  <si>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</si>
  <si>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</si>
  <si>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</si>
  <si>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</si>
  <si>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</si>
  <si>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</si>
  <si>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</si>
  <si>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</si>
  <si>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</si>
  <si>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</si>
  <si>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</si>
  <si>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</si>
  <si>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</si>
  <si>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</si>
  <si>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</si>
  <si>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</si>
  <si>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</si>
  <si>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</si>
  <si>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</si>
  <si>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</si>
  <si>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</si>
  <si>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</si>
  <si>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</si>
  <si>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</si>
  <si>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</si>
  <si>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</si>
  <si>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</si>
  <si>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</si>
  <si>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</si>
  <si>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</si>
  <si>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</si>
  <si>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</si>
  <si>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</si>
  <si>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</si>
  <si>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</si>
  <si>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</si>
  <si>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</si>
  <si>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</si>
  <si>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</si>
  <si>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</si>
  <si>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</si>
  <si>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</si>
  <si>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</si>
  <si>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</si>
  <si>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</si>
  <si>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</si>
  <si>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</si>
  <si>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</si>
  <si>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</si>
  <si>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</si>
  <si>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</si>
  <si>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</si>
  <si>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</si>
  <si>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</si>
  <si>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</si>
  <si>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</si>
  <si>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</si>
  <si>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</si>
  <si>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</si>
  <si>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</si>
  <si>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</si>
  <si>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</si>
  <si>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</si>
  <si>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</si>
  <si>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</si>
  <si>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</si>
  <si>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</si>
  <si>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Suhl, Stadt (16054);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</si>
  <si>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</si>
  <si>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</si>
  <si>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</si>
  <si>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</si>
  <si>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</si>
  <si>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</si>
  <si>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</si>
  <si>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</si>
  <si>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</si>
  <si>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</si>
  <si>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</si>
  <si>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</si>
  <si>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</si>
  <si>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</si>
  <si>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</si>
  <si>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</si>
  <si>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</si>
  <si>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</si>
  <si>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</si>
  <si>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</si>
  <si>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</si>
  <si>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</si>
  <si>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</si>
  <si>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</si>
  <si>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</si>
  <si>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</si>
  <si>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</si>
  <si>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</si>
  <si>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</si>
  <si>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</si>
  <si>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</si>
  <si>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</si>
  <si>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</si>
  <si>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</si>
  <si>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</si>
  <si>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</si>
  <si>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</si>
  <si>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</si>
  <si>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</si>
  <si>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</si>
  <si>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</si>
  <si>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</si>
  <si>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</si>
  <si>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</si>
  <si>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</si>
  <si>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</si>
  <si>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</si>
  <si>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</si>
  <si>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</si>
  <si>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</si>
  <si>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</si>
  <si>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</si>
  <si>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</si>
  <si>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</si>
  <si>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</si>
  <si>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</si>
  <si>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</si>
  <si>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</si>
  <si>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</si>
  <si>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</si>
  <si>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</si>
  <si>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</si>
  <si>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</si>
  <si>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</si>
  <si>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</si>
  <si>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</si>
  <si>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</si>
  <si>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</si>
  <si>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</si>
  <si>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</si>
  <si>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</si>
  <si>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</si>
  <si>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</si>
  <si>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</si>
  <si>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</si>
  <si>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</si>
  <si>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</si>
  <si>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</si>
  <si>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</si>
  <si>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</si>
  <si>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</si>
  <si>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</si>
  <si>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</si>
  <si>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</si>
  <si>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</si>
  <si>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</si>
  <si>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</si>
  <si>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</si>
  <si>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</si>
  <si>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</si>
  <si>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Suhl, Stadt (16054)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</si>
  <si>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</si>
  <si>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</si>
  <si>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</si>
  <si>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</si>
  <si>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</si>
  <si>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</si>
  <si>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</si>
  <si>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</si>
  <si>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</si>
  <si>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</si>
  <si>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</si>
  <si>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</si>
  <si>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</si>
  <si>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</si>
  <si>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</si>
  <si>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</si>
  <si>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</si>
  <si>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</si>
  <si>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</si>
  <si>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</si>
  <si>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</si>
  <si>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</si>
  <si>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</si>
  <si>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</si>
  <si>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</si>
  <si>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</si>
  <si>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</si>
  <si>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</si>
  <si>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</si>
  <si>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</si>
  <si>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</si>
  <si>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</si>
  <si>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</si>
  <si>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</si>
  <si>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</si>
  <si>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</si>
  <si>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</si>
  <si>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</si>
  <si>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</si>
  <si>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</si>
  <si>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</si>
  <si>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</si>
  <si>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</si>
  <si>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</si>
  <si>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</si>
  <si>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</si>
  <si>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</si>
  <si>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</si>
  <si>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</si>
  <si>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</si>
  <si>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</si>
  <si>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</si>
  <si>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</si>
  <si>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</si>
  <si>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</si>
  <si>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</si>
  <si>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</si>
  <si>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</si>
  <si>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</si>
  <si>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</si>
  <si>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</si>
  <si>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</si>
  <si>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</si>
  <si>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</si>
  <si>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</si>
  <si>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</si>
  <si>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</si>
  <si>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</si>
  <si>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</si>
  <si>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</si>
  <si>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</si>
  <si>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</si>
  <si>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</si>
  <si>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</si>
  <si>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</si>
  <si>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</si>
  <si>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</si>
  <si>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</si>
  <si>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</si>
  <si>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</si>
  <si>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</si>
  <si>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</si>
  <si>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</si>
  <si>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</si>
  <si>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</si>
  <si>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</si>
  <si>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</si>
  <si>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</si>
  <si>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</si>
  <si>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</si>
  <si>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</si>
  <si>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</si>
  <si>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</si>
  <si>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</si>
  <si>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</si>
  <si>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</si>
  <si>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</si>
  <si>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</si>
  <si>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</si>
  <si>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</si>
  <si>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</si>
  <si>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</si>
  <si>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</si>
  <si>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</si>
  <si>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</si>
  <si>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</si>
  <si>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</si>
  <si>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</si>
  <si>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</si>
  <si>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</si>
  <si>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</si>
  <si>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</si>
  <si>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</si>
  <si>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</si>
  <si>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</si>
  <si>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</si>
  <si>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</si>
  <si>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</si>
  <si>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</si>
  <si>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</si>
  <si>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</si>
  <si>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</si>
  <si>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</si>
  <si>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</si>
  <si>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</si>
  <si>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</si>
  <si>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</si>
  <si>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</si>
  <si>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</si>
  <si>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</si>
  <si>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</si>
  <si>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</si>
  <si>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</si>
  <si>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</si>
  <si>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</si>
  <si>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</si>
  <si>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</si>
  <si>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</si>
  <si>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</si>
  <si>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</si>
  <si>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</si>
  <si>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</si>
  <si>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</si>
  <si>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</si>
  <si>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</si>
  <si>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</si>
  <si>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</si>
  <si>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</si>
  <si>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</si>
  <si>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</si>
  <si>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</si>
  <si>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</si>
  <si>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</si>
  <si>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</si>
  <si>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</si>
  <si>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</si>
  <si>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</si>
  <si>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</si>
  <si>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</si>
  <si>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</si>
  <si>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</si>
  <si>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</si>
  <si>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</si>
  <si>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</si>
  <si>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</si>
  <si>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</si>
  <si>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</si>
  <si>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</si>
  <si>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</si>
  <si>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</si>
  <si>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</si>
  <si>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</si>
  <si>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</si>
  <si>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</si>
  <si>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</si>
  <si>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</si>
  <si>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</si>
  <si>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</si>
  <si>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</si>
  <si>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</si>
  <si>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</si>
  <si>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</si>
  <si>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</si>
  <si>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</si>
  <si>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</si>
  <si>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</si>
  <si>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</si>
  <si>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</si>
  <si>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</si>
  <si>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Suhl, Stadt (16054);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</si>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</sst>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{1A6E457B-8D27-4220-A556-7F8AA24A1FB9}</c15:txfldGUID>
                      <c15:f>Daten_Diagramme!$D$6</c15:f>
                      <c15:dlblFieldTableCache>
                        <c:ptCount val="1"/>
                        <c:pt idx="0">
                          <c:v>-3.2</c:v>
                        </c:pt>
                      </c15:dlblFieldTableCache>
                    </c15:dlblFTEntry>
                  </c15:dlblFieldTable>
                  <c15:showDataLabelsRange val="0"/>
                </c:ext>
                <c:ext xmlns:c16="http://schemas.microsoft.com/office/drawing/2014/chart" uri="{C3380CC4-5D6E-409C-BE32-E72D297353CC}">
                  <c16:uniqueId val="{00000000-9F76-490A-A41B-E99B7D733258}"/>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{75E637AA-9768-4DE2-B0C1-B79CAA3541DD}</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9F76-490A-A41B-E99B7D73325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{6D2B62B7-039F-4BE8-AD84-3D8B37BC272D}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F76-490A-A41B-E99B7D73325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{DF397C81-E029-42B3-AE15-B3BD417FC276}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F76-490A-A41B-E99B7D73325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-3.2128015877938347</c:v>
                </c:pt>
                <c:pt idx="1">
                  <c:v>-0.4752160751981519</c:v>
                </c:pt>
                <c:pt idx="2">
                  <c:v>0.95490282911153723</c:v>
                </c:pt>
                <c:pt idx="3">
                  <c:v>1.0875687030768</c:v>
                </c:pt>
              </c:numCache>
            </c:numRef>
          </c:val>
          <c:extLst>
            <c:ext xmlns:c16="http://schemas.microsoft.com/office/drawing/2014/chart" uri="{C3380CC4-5D6E-409C-BE32-E72D297353CC}">
              <c16:uniqueId val="{00000004-9F76-490A-A41B-E99B7D73325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{520E4F98-5A0A-4F5D-9814-0813D2B43EC3}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F76-490A-A41B-E99B7D73325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{A78C682B-1CC2-41D0-A699-BAE5A546FD26}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F76-490A-A41B-E99B7D73325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{5FA27CA0-C5F9-4D77-A2C5-42B1C7DF7075}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F76-490A-A41B-E99B7D73325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{03740137-1B62-491A-9950-6B21827DC27E}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F76-490A-A41B-E99B7D7332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76-490A-A41B-E99B7D73325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76-490A-A41B-E99B7D73325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{9279CC4C-674B-4160-A9A8-39D758856EBB}</c15:txfldGUID>
                      <c15:f>Daten_Diagramme!$E$6</c15:f>
                      <c15:dlblFieldTableCache>
                        <c:ptCount val="1"/>
                        <c:pt idx="0">
                          <c:v>-10.4</c:v>
                        </c:pt>
                      </c15:dlblFieldTableCache>
                    </c15:dlblFTEntry>
                  </c15:dlblFieldTable>
                  <c15:showDataLabelsRange val="0"/>
                </c:ext>
                <c:ext xmlns:c16="http://schemas.microsoft.com/office/drawing/2014/chart" uri="{C3380CC4-5D6E-409C-BE32-E72D297353CC}">
                  <c16:uniqueId val="{00000000-7CE9-4460-B4D9-C31907D8C0F0}"/>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{BB66B107-1BEB-45A3-96EE-42EFF8FC24F6}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7CE9-4460-B4D9-C31907D8C0F0}"/>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{03D3FCBF-A811-41C2-BFDA-31FF4DA339B1}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CE9-4460-B4D9-C31907D8C0F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{C6B94A71-0AC3-4C11-9207-47A6563E3AAF}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CE9-4460-B4D9-C31907D8C0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-10.353904650482598</c:v>
                </c:pt>
                <c:pt idx="1">
                  <c:v>-3.3695878434637803</c:v>
                </c:pt>
                <c:pt idx="2">
                  <c:v>-3.6279896103654186</c:v>
                </c:pt>
                <c:pt idx="3">
                  <c:v>-2.8655893304673015</c:v>
                </c:pt>
              </c:numCache>
            </c:numRef>
          </c:val>
          <c:extLst>
            <c:ext xmlns:c16="http://schemas.microsoft.com/office/drawing/2014/chart" uri="{C3380CC4-5D6E-409C-BE32-E72D297353CC}">
              <c16:uniqueId val="{00000004-7CE9-4460-B4D9-C31907D8C0F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{B19A2BB4-6A0D-41B4-BC01-2714910D75F2}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CE9-4460-B4D9-C31907D8C0F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{EA5C6EE6-6C9A-4FBC-8BF7-AC5EA005ED88}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CE9-4460-B4D9-C31907D8C0F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{EEB885B4-DF63-4233-94B7-55FC25215D6F}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CE9-4460-B4D9-C31907D8C0F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{D4542142-637E-4EEE-84A1-B925A83D03B3}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CE9-4460-B4D9-C31907D8C0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CE9-4460-B4D9-C31907D8C0F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CE9-4460-B4D9-C31907D8C0F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{5B8D22F1-9345-433F-9CA8-1A34F996A818}</c15:txfldGUID>
                      <c15:f>Daten_Diagramme!$D$14</c15:f>
                      <c15:dlblFieldTableCache>
                        <c:ptCount val="1"/>
                        <c:pt idx="0">
                          <c:v>-3.2</c:v>
                        </c:pt>
                      </c15:dlblFieldTableCache>
                    </c15:dlblFTEntry>
                  </c15:dlblFieldTable>
                  <c15:showDataLabelsRange val="0"/>
                </c:ext>
                <c:ext xmlns:c16="http://schemas.microsoft.com/office/drawing/2014/chart" uri="{C3380CC4-5D6E-409C-BE32-E72D297353CC}">
                  <c16:uniqueId val="{00000000-A57C-446A-8887-EF0D0BA41DA9}"/>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{7EC2E9D1-EBE6-41AC-9634-7CD2E59B5713}</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A57C-446A-8887-EF0D0BA41DA9}"/>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{8BB8A310-1E15-4C53-9114-94064A48B842}</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A57C-446A-8887-EF0D0BA41DA9}"/>
                </c:ext>
              </c:extLst>
            </c:dLbl>
            <c:dLbl>
              <c:idx val="3"/>
              <c:tx>
                <c:strRef>
                  <c:f>Daten_Diagramme!$D$17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{1597AEA7-5D63-47AC-9291-665400A5F23E}</c15:txfldGUID>
                      <c15:f>Daten_Diagramme!$D$17</c15:f>
                      <c15:dlblFieldTableCache>
                        <c:ptCount val="1"/>
                        <c:pt idx="0">
                          <c:v>-7.7</c:v>
                        </c:pt>
                      </c15:dlblFieldTableCache>
                    </c15:dlblFTEntry>
                  </c15:dlblFieldTable>
                  <c15:showDataLabelsRange val="0"/>
                </c:ext>
                <c:ext xmlns:c16="http://schemas.microsoft.com/office/drawing/2014/chart" uri="{C3380CC4-5D6E-409C-BE32-E72D297353CC}">
                  <c16:uniqueId val="{00000003-A57C-446A-8887-EF0D0BA41DA9}"/>
                </c:ext>
              </c:extLst>
            </c:dLbl>
            <c:dLbl>
              <c:idx val="4"/>
              <c:tx>
                <c:strRef>
                  <c:f>Daten_Diagramme!$D$18</c:f>
                  <c:strCache>
                    <c:ptCount val="1"/>
                    <c:pt idx="0">
                      <c:v>-30.4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{A4AF8E40-2CD9-4DD4-AC68-F4B89FD23F91}</c15:txfldGUID>
                      <c15:f>Daten_Diagramme!$D$18</c15:f>
                      <c15:dlblFieldTableCache>
                        <c:ptCount val="1"/>
                        <c:pt idx="0">
                          <c:v>-30.4</c:v>
                        </c:pt>
                      </c15:dlblFieldTableCache>
                    </c15:dlblFTEntry>
                  </c15:dlblFieldTable>
                  <c15:showDataLabelsRange val="0"/>
                </c:ext>
                <c:ext xmlns:c16="http://schemas.microsoft.com/office/drawing/2014/chart" uri="{C3380CC4-5D6E-409C-BE32-E72D297353CC}">
                  <c16:uniqueId val="{00000004-A57C-446A-8887-EF0D0BA41DA9}"/>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{F998CC41-77D8-4EB5-9831-B110D69A2AEB}</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A57C-446A-8887-EF0D0BA41DA9}"/>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{2849B9D4-A462-4B25-AE79-3E048BE1CEC8}</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A57C-446A-8887-EF0D0BA41DA9}"/>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{8D3B9295-CE12-4A6D-ABAC-E5E208222305}</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A57C-446A-8887-EF0D0BA41DA9}"/>
                </c:ext>
              </c:extLst>
            </c:dLbl>
            <c:dLbl>
              <c:idx val="8"/>
              <c:tx>
                <c:strRef>
                  <c:f>Daten_Diagramme!$D$22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{47FD827D-FBE0-4C4D-83DF-1F027599FFF9}</c15:txfldGUID>
                      <c15:f>Daten_Diagramme!$D$22</c15:f>
                      <c15:dlblFieldTableCache>
                        <c:ptCount val="1"/>
                        <c:pt idx="0">
                          <c:v>-3.4</c:v>
                        </c:pt>
                      </c15:dlblFieldTableCache>
                    </c15:dlblFTEntry>
                  </c15:dlblFieldTable>
                  <c15:showDataLabelsRange val="0"/>
                </c:ext>
                <c:ext xmlns:c16="http://schemas.microsoft.com/office/drawing/2014/chart" uri="{C3380CC4-5D6E-409C-BE32-E72D297353CC}">
                  <c16:uniqueId val="{00000008-A57C-446A-8887-EF0D0BA41DA9}"/>
                </c:ext>
              </c:extLst>
            </c:dLbl>
            <c:dLbl>
              <c:idx val="9"/>
              <c:tx>
                <c:strRef>
                  <c:f>Daten_Diagramme!$D$23</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{E3344C0A-83DE-4852-A7DF-861615965FD1}</c15:txfldGUID>
                      <c15:f>Daten_Diagramme!$D$23</c15:f>
                      <c15:dlblFieldTableCache>
                        <c:ptCount val="1"/>
                        <c:pt idx="0">
                          <c:v>-11.6</c:v>
                        </c:pt>
                      </c15:dlblFieldTableCache>
                    </c15:dlblFTEntry>
                  </c15:dlblFieldTable>
                  <c15:showDataLabelsRange val="0"/>
                </c:ext>
                <c:ext xmlns:c16="http://schemas.microsoft.com/office/drawing/2014/chart" uri="{C3380CC4-5D6E-409C-BE32-E72D297353CC}">
                  <c16:uniqueId val="{00000009-A57C-446A-8887-EF0D0BA41DA9}"/>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{FFF5022D-4A31-4CFA-8DC3-C909CB9A8408}</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A57C-446A-8887-EF0D0BA41DA9}"/>
                </c:ext>
              </c:extLst>
            </c:dLbl>
            <c:dLbl>
              <c:idx val="11"/>
              <c:tx>
                <c:strRef>
                  <c:f>Daten_Diagramme!$D$25</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{5D51F095-77E1-4560-8787-3F666364B8D6}</c15:txfldGUID>
                      <c15:f>Daten_Diagramme!$D$25</c15:f>
                      <c15:dlblFieldTableCache>
                        <c:ptCount val="1"/>
                        <c:pt idx="0">
                          <c:v>-17.8</c:v>
                        </c:pt>
                      </c15:dlblFieldTableCache>
                    </c15:dlblFTEntry>
                  </c15:dlblFieldTable>
                  <c15:showDataLabelsRange val="0"/>
                </c:ext>
                <c:ext xmlns:c16="http://schemas.microsoft.com/office/drawing/2014/chart" uri="{C3380CC4-5D6E-409C-BE32-E72D297353CC}">
                  <c16:uniqueId val="{0000000B-A57C-446A-8887-EF0D0BA41DA9}"/>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{4FE6C487-08F9-4346-97A8-B52DAE6AC70B}</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A57C-446A-8887-EF0D0BA41DA9}"/>
                </c:ext>
              </c:extLst>
            </c:dLbl>
            <c:dLbl>
              <c:idx val="13"/>
              <c:tx>
                <c:strRef>
                  <c:f>Daten_Diagramme!$D$27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{9899FF9A-92A0-402C-B0BE-5F54E1553197}</c15:txfldGUID>
                      <c15:f>Daten_Diagramme!$D$27</c15:f>
                      <c15:dlblFieldTableCache>
                        <c:ptCount val="1"/>
                        <c:pt idx="0">
                          <c:v>-4.9</c:v>
                        </c:pt>
                      </c15:dlblFieldTableCache>
                    </c15:dlblFTEntry>
                  </c15:dlblFieldTable>
                  <c15:showDataLabelsRange val="0"/>
                </c:ext>
                <c:ext xmlns:c16="http://schemas.microsoft.com/office/drawing/2014/chart" uri="{C3380CC4-5D6E-409C-BE32-E72D297353CC}">
                  <c16:uniqueId val="{0000000D-A57C-446A-8887-EF0D0BA41DA9}"/>
                </c:ext>
              </c:extLst>
            </c:dLbl>
            <c:dLbl>
              <c:idx val="14"/>
              <c:tx>
                <c:strRef>
                  <c:f>Daten_Diagramme!$D$28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{A3FFDEBF-97F8-4587-ADAD-660FF516CE00}</c15:txfldGUID>
                      <c15:f>Daten_Diagramme!$D$28</c15:f>
                      <c15:dlblFieldTableCache>
                        <c:ptCount val="1"/>
                        <c:pt idx="0">
                          <c:v>-7.1</c:v>
                        </c:pt>
                      </c15:dlblFieldTableCache>
                    </c15:dlblFTEntry>
                  </c15:dlblFieldTable>
                  <c15:showDataLabelsRange val="0"/>
                </c:ext>
                <c:ext xmlns:c16="http://schemas.microsoft.com/office/drawing/2014/chart" uri="{C3380CC4-5D6E-409C-BE32-E72D297353CC}">
                  <c16:uniqueId val="{0000000E-A57C-446A-8887-EF0D0BA41DA9}"/>
                </c:ext>
              </c:extLst>
            </c:dLbl>
            <c:dLbl>
              <c:idx val="15"/>
              <c:tx>
                <c:strRef>
                  <c:f>Daten_Diagramme!$D$29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{5D0E0079-6F47-4FA6-B29F-E0462A62B53B}</c15:txfldGUID>
                      <c15:f>Daten_Diagramme!$D$29</c15:f>
                      <c15:dlblFieldTableCache>
                        <c:ptCount val="1"/>
                        <c:pt idx="0">
                          <c:v>-2.8</c:v>
                        </c:pt>
                      </c15:dlblFieldTableCache>
                    </c15:dlblFTEntry>
                  </c15:dlblFieldTable>
                  <c15:showDataLabelsRange val="0"/>
                </c:ext>
                <c:ext xmlns:c16="http://schemas.microsoft.com/office/drawing/2014/chart" uri="{C3380CC4-5D6E-409C-BE32-E72D297353CC}">
                  <c16:uniqueId val="{0000000F-A57C-446A-8887-EF0D0BA41DA9}"/>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{9D9BADF1-CC11-4011-9E8C-92DD43618DA5}</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A57C-446A-8887-EF0D0BA41DA9}"/>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{D5F9CCBC-86A1-40A3-B39F-981AF7D97C30}</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A57C-446A-8887-EF0D0BA41DA9}"/>
                </c:ext>
              </c:extLst>
            </c:dLbl>
            <c:dLbl>
              <c:idx val="18"/>
              <c:tx>
                <c:strRef>
                  <c:f>Daten_Diagramme!$D$32</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{69F7C3EB-CD9F-4029-9B12-275FA14C33C2}</c15:txfldGUID>
                      <c15:f>Daten_Diagramme!$D$32</c15:f>
                      <c15:dlblFieldTableCache>
                        <c:ptCount val="1"/>
                        <c:pt idx="0">
                          <c:v>6.1</c:v>
                        </c:pt>
                      </c15:dlblFieldTableCache>
                    </c15:dlblFTEntry>
                  </c15:dlblFieldTable>
                  <c15:showDataLabelsRange val="0"/>
                </c:ext>
                <c:ext xmlns:c16="http://schemas.microsoft.com/office/drawing/2014/chart" uri="{C3380CC4-5D6E-409C-BE32-E72D297353CC}">
                  <c16:uniqueId val="{00000012-A57C-446A-8887-EF0D0BA41DA9}"/>
                </c:ext>
              </c:extLst>
            </c:dLbl>
            <c:dLbl>
              <c:idx val="19"/>
              <c:tx>
                <c:strRef>
                  <c:f>Daten_Diagramme!$D$33</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{0FFA05AC-FEE0-4E10-BB67-1E1756641518}</c15:txfldGUID>
                      <c15:f>Daten_Diagramme!$D$33</c15:f>
                      <c15:dlblFieldTableCache>
                        <c:ptCount val="1"/>
                        <c:pt idx="0">
                          <c:v>-9.1</c:v>
                        </c:pt>
                      </c15:dlblFieldTableCache>
                    </c15:dlblFTEntry>
                  </c15:dlblFieldTable>
                  <c15:showDataLabelsRange val="0"/>
                </c:ext>
                <c:ext xmlns:c16="http://schemas.microsoft.com/office/drawing/2014/chart" uri="{C3380CC4-5D6E-409C-BE32-E72D297353CC}">
                  <c16:uniqueId val="{00000013-A57C-446A-8887-EF0D0BA41DA9}"/>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{3E6C5C7C-A987-47C1-A76C-603F248C7D31}</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A57C-446A-8887-EF0D0BA41DA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{78A9CF32-10E0-4E24-BDB6-2480F02B6CED}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57C-446A-8887-EF0D0BA41DA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{A7A32655-255B-4ED6-9544-97D93FD10148}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57C-446A-8887-EF0D0BA41DA9}"/>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{9DFCD48A-860B-425A-9DA0-E0EC6ADA2033}</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A57C-446A-8887-EF0D0BA41DA9}"/>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{5F123ADE-A0F8-40EE-93C5-2EBAEA25FB48}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A57C-446A-8887-EF0D0BA41DA9}"/>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{28685FDA-641B-4C18-B24E-6BE24F58FA02}</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A57C-446A-8887-EF0D0BA41DA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{DD475CE8-5CD0-469F-91EE-34E94ECC0821}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57C-446A-8887-EF0D0BA41DA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{2F0F70E3-6E4E-43B9-A92A-A54361334202}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57C-446A-8887-EF0D0BA41DA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{9C2A9553-B0BF-4454-9A7B-8A74FAEA1A77}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57C-446A-8887-EF0D0BA41DA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{A0B9D680-996D-46FF-A0D6-B47ACA8F12DD}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57C-446A-8887-EF0D0BA41DA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{84955C3A-8B5C-482F-9E23-B981FAA59766}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57C-446A-8887-EF0D0BA41DA9}"/>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{511054A5-A8A3-4CA2-82AD-FE6BB79FC508}</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A57C-446A-8887-EF0D0BA41D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-3.2128015877938347</c:v>
                </c:pt>
                <c:pt idx="1">
                  <c:v>0</c:v>
                </c:pt>
                <c:pt idx="2">
                  <c:v>0</c:v>
                </c:pt>
                <c:pt idx="3">
                  <c:v>-7.6579925650557623</c:v>
                </c:pt>
                <c:pt idx="4">
                  <c:v>-30.37037037037037</c:v>
                </c:pt>
                <c:pt idx="5">
                  <c:v>-3.6420863309352516</c:v>
                </c:pt>
                <c:pt idx="6">
                  <c:v>-3.278688524590164</c:v>
                </c:pt>
                <c:pt idx="7">
                  <c:v>0</c:v>
                </c:pt>
                <c:pt idx="8">
                  <c:v>-3.4270650263620386</c:v>
                </c:pt>
                <c:pt idx="9">
                  <c:v>-11.619047619047619</c:v>
                </c:pt>
                <c:pt idx="10">
                  <c:v>2.0220588235294117</c:v>
                </c:pt>
                <c:pt idx="11">
                  <c:v>-17.78975741239892</c:v>
                </c:pt>
                <c:pt idx="12">
                  <c:v>-1.9607843137254901</c:v>
                </c:pt>
                <c:pt idx="13">
                  <c:v>-4.8902195608782435</c:v>
                </c:pt>
                <c:pt idx="14">
                  <c:v>-7.1220930232558137</c:v>
                </c:pt>
                <c:pt idx="15">
                  <c:v>-2.8355387523629489</c:v>
                </c:pt>
                <c:pt idx="16">
                  <c:v>-1.3323464100666174</c:v>
                </c:pt>
                <c:pt idx="17">
                  <c:v>-3.5294117647058822</c:v>
                </c:pt>
                <c:pt idx="18">
                  <c:v>6.1391541609822644</c:v>
                </c:pt>
                <c:pt idx="19">
                  <c:v>-9.1162143354210166</c:v>
                </c:pt>
                <c:pt idx="20">
                  <c:v>0.71942446043165464</c:v>
                </c:pt>
                <c:pt idx="21">
                  <c:v>0</c:v>
                </c:pt>
                <c:pt idx="23">
                  <c:v>0</c:v>
                </c:pt>
                <c:pt idx="24">
                  <c:v>0</c:v>
                </c:pt>
                <c:pt idx="25">
                  <c:v>-2.68488362856462</c:v>
                </c:pt>
              </c:numCache>
            </c:numRef>
          </c:val>
          <c:extLst>
            <c:ext xmlns:c16="http://schemas.microsoft.com/office/drawing/2014/chart" uri="{C3380CC4-5D6E-409C-BE32-E72D297353CC}">
              <c16:uniqueId val="{00000020-A57C-446A-8887-EF0D0BA41DA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{1DA25FF4-0BC7-4C44-B74D-803E6C416C85}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57C-446A-8887-EF0D0BA41DA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{271C4EDB-FF97-4E2B-913A-AB3A1225F1D0}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57C-446A-8887-EF0D0BA41DA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{DB8554A1-6612-485E-B6C6-C0CA84940B07}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57C-446A-8887-EF0D0BA41DA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{C620BF9F-C9C6-49CC-904E-A9BACCE69067}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57C-446A-8887-EF0D0BA41DA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{8EF77C42-DDAF-492B-9F4C-C2A80BC7A986}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57C-446A-8887-EF0D0BA41DA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{E4D1A653-3A79-428A-94FD-8B06370BE9FC}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57C-446A-8887-EF0D0BA41DA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{634EE217-0985-4C04-B00A-BA6B74588ADA}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57C-446A-8887-EF0D0BA41DA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{86335ADC-0D68-44D0-8156-B52A2A3C9566}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57C-446A-8887-EF0D0BA41DA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{7F4E1EEF-035E-44A8-B4F5-60F9C58C8FE2}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57C-446A-8887-EF0D0BA41DA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{905D7522-1217-458D-926F-4FE8F894BB5D}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57C-446A-8887-EF0D0BA41DA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{FD1F9854-1C1F-491E-B199-152B63D9E931}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57C-446A-8887-EF0D0BA41DA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{FD785394-0922-40E8-B004-6783C6683E32}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57C-446A-8887-EF0D0BA41DA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{EB8E603B-3026-40B0-ADC8-E34DCE3674DF}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57C-446A-8887-EF0D0BA41DA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{5728B339-E23C-4A23-88DA-6B5D207B8DC5}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57C-446A-8887-EF0D0BA41DA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{1E2D48E3-3838-4BE4-824B-D5275D9C90E6}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57C-446A-8887-EF0D0BA41DA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{F2F67FC1-8313-4B1B-8D0B-E500F2E3CF7C}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57C-446A-8887-EF0D0BA41DA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{3A3FBF81-519E-4CBB-8CEE-43D47EEF7A25}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57C-446A-8887-EF0D0BA41DA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{9D110338-545A-499D-B770-F9805F23E8F0}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57C-446A-8887-EF0D0BA41DA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{FF0B3B94-7183-417F-99FC-B1FC87B0A6B5}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57C-446A-8887-EF0D0BA41DA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{6A8C9665-9DB7-485C-A196-E2B97CDA2022}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57C-446A-8887-EF0D0BA41DA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{98290B66-6BC4-4128-BD00-F9D4389FFE51}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57C-446A-8887-EF0D0BA41DA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{7FC6CA20-34D1-41DD-A48A-83D9E28A0455}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57C-446A-8887-EF0D0BA41DA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{A5C5B912-7925-472F-A41D-D7103E68BDD5}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57C-446A-8887-EF0D0BA41DA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{8308F1F3-7402-4AD1-A1E6-BB99C9F36BA1}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57C-446A-8887-EF0D0BA41DA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{DAF42478-4A39-4CF2-B487-F3EA91F846AC}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57C-446A-8887-EF0D0BA41DA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{701096F4-C90F-413F-A2B2-631AD3B54ABF}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57C-446A-8887-EF0D0BA41DA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{AF92D5C7-0424-4A06-B00A-14DD1026CF3A}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57C-446A-8887-EF0D0BA41DA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{01F052E1-EF16-4FF6-A1EB-6C7EB038182E}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57C-446A-8887-EF0D0BA41DA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{5D9C9193-C764-4178-A3AB-E019F01FBD4B}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57C-446A-8887-EF0D0BA41DA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{51BE0F78-B114-43E4-874B-90F350B8A40D}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57C-446A-8887-EF0D0BA41DA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{66AC07D9-652F-428F-BE46-FEC587F370E3}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57C-446A-8887-EF0D0BA41DA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{12AC99F7-DC97-4A4D-989C-822A239AC9A5}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57C-446A-8887-EF0D0BA41D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57C-446A-8887-EF0D0BA41DA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57C-446A-8887-EF0D0BA41DA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{484DA943-0AF5-4558-9E5C-2E6196481CCA}</c15:txfldGUID>
                      <c15:f>Daten_Diagramme!$E$14</c15:f>
                      <c15:dlblFieldTableCache>
                        <c:ptCount val="1"/>
                        <c:pt idx="0">
                          <c:v>-10.4</c:v>
                        </c:pt>
                      </c15:dlblFieldTableCache>
                    </c15:dlblFTEntry>
                  </c15:dlblFieldTable>
                  <c15:showDataLabelsRange val="0"/>
                </c:ext>
                <c:ext xmlns:c16="http://schemas.microsoft.com/office/drawing/2014/chart" uri="{C3380CC4-5D6E-409C-BE32-E72D297353CC}">
                  <c16:uniqueId val="{00000000-204D-42E5-888B-2D76B4B1E94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{D2338B60-5DF7-4E01-94DB-B4A2E838810F}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204D-42E5-888B-2D76B4B1E94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{2E40BF22-C684-4D90-B16D-468924D891B1}</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204D-42E5-888B-2D76B4B1E942}"/>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{50D7C3EC-4CA1-4E9C-84DE-944CFDFF3AF9}</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204D-42E5-888B-2D76B4B1E942}"/>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{AA6FC7AF-7B8A-432F-A1A5-47882A24E486}</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204D-42E5-888B-2D76B4B1E942}"/>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{DE92E1DB-2202-402D-91E8-1F7240B30A18}</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204D-42E5-888B-2D76B4B1E942}"/>
                </c:ext>
              </c:extLst>
            </c:dLbl>
            <c:dLbl>
              <c:idx val="6"/>
              <c:tx>
                <c:strRef>
                  <c:f>Daten_Diagramme!$E$20</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{705BCF5B-DE71-48A0-A269-520926C5D309}</c15:txfldGUID>
                      <c15:f>Daten_Diagramme!$E$20</c15:f>
                      <c15:dlblFieldTableCache>
                        <c:ptCount val="1"/>
                        <c:pt idx="0">
                          <c:v>-11.8</c:v>
                        </c:pt>
                      </c15:dlblFieldTableCache>
                    </c15:dlblFTEntry>
                  </c15:dlblFieldTable>
                  <c15:showDataLabelsRange val="0"/>
                </c:ext>
                <c:ext xmlns:c16="http://schemas.microsoft.com/office/drawing/2014/chart" uri="{C3380CC4-5D6E-409C-BE32-E72D297353CC}">
                  <c16:uniqueId val="{00000006-204D-42E5-888B-2D76B4B1E942}"/>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{673DFDA9-F14C-4CB0-BED1-C7D72B73026B}</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204D-42E5-888B-2D76B4B1E942}"/>
                </c:ext>
              </c:extLst>
            </c:dLbl>
            <c:dLbl>
              <c:idx val="8"/>
              <c:tx>
                <c:strRef>
                  <c:f>Daten_Diagramme!$E$22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{D5E43804-6BE3-4C2A-B173-5FD41275BDD4}</c15:txfldGUID>
                      <c15:f>Daten_Diagramme!$E$22</c15:f>
                      <c15:dlblFieldTableCache>
                        <c:ptCount val="1"/>
                        <c:pt idx="0">
                          <c:v>4.5</c:v>
                        </c:pt>
                      </c15:dlblFieldTableCache>
                    </c15:dlblFTEntry>
                  </c15:dlblFieldTable>
                  <c15:showDataLabelsRange val="0"/>
                </c:ext>
                <c:ext xmlns:c16="http://schemas.microsoft.com/office/drawing/2014/chart" uri="{C3380CC4-5D6E-409C-BE32-E72D297353CC}">
                  <c16:uniqueId val="{00000008-204D-42E5-888B-2D76B4B1E942}"/>
                </c:ext>
              </c:extLst>
            </c:dLbl>
            <c:dLbl>
              <c:idx val="9"/>
              <c:tx>
                <c:strRef>
                  <c:f>Daten_Diagramme!$E$23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{38D27805-879D-43AB-80FD-9FAD3B84EB27}</c15:txfldGUID>
                      <c15:f>Daten_Diagramme!$E$23</c15:f>
                      <c15:dlblFieldTableCache>
                        <c:ptCount val="1"/>
                      </c15:dlblFieldTableCache>
                    </c15:dlblFTEntry>
                  </c15:dlblFieldTable>
                  <c15:showDataLabelsRange val="0"/>
                </c:ext>
                <c:ext xmlns:c16="http://schemas.microsoft.com/office/drawing/2014/chart" uri="{C3380CC4-5D6E-409C-BE32-E72D297353CC}">
                  <c16:uniqueId val="{00000009-204D-42E5-888B-2D76B4B1E942}"/>
                </c:ext>
              </c:extLst>
            </c:dLbl>
            <c:dLbl>
              <c:idx val="10"/>
              <c:tx>
                <c:strRef>
                  <c:f>Daten_Diagramme!$E$24</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{539CD77D-0FC5-45E3-9626-E78EAD69E078}</c15:txfldGUID>
                      <c15:f>Daten_Diagramme!$E$24</c15:f>
                      <c15:dlblFieldTableCache>
                        <c:ptCount val="1"/>
                        <c:pt idx="0">
                          <c:v>-25.0</c:v>
                        </c:pt>
                      </c15:dlblFieldTableCache>
                    </c15:dlblFTEntry>
                  </c15:dlblFieldTable>
                  <c15:showDataLabelsRange val="0"/>
                </c:ext>
                <c:ext xmlns:c16="http://schemas.microsoft.com/office/drawing/2014/chart" uri="{C3380CC4-5D6E-409C-BE32-E72D297353CC}">
                  <c16:uniqueId val="{0000000A-204D-42E5-888B-2D76B4B1E942}"/>
                </c:ext>
              </c:extLst>
            </c:dLbl>
            <c:dLbl>
              <c:idx val="11"/>
              <c:tx>
                <c:strRef>
                  <c:f>Daten_Diagramme!$E$25</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{C1492E24-03DD-4E6D-B3DE-502E2D2963D9}</c15:txfldGUID>
                      <c15:f>Daten_Diagramme!$E$25</c15:f>
                      <c15:dlblFieldTableCache>
                        <c:ptCount val="1"/>
                        <c:pt idx="0">
                          <c:v>-26.1</c:v>
                        </c:pt>
                      </c15:dlblFieldTableCache>
                    </c15:dlblFTEntry>
                  </c15:dlblFieldTable>
                  <c15:showDataLabelsRange val="0"/>
                </c:ext>
                <c:ext xmlns:c16="http://schemas.microsoft.com/office/drawing/2014/chart" uri="{C3380CC4-5D6E-409C-BE32-E72D297353CC}">
                  <c16:uniqueId val="{0000000B-204D-42E5-888B-2D76B4B1E942}"/>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{55D0A837-E5F8-4659-8D14-B2168AE56CAE}</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204D-42E5-888B-2D76B4B1E942}"/>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{3A619E52-9805-4BEC-BF9B-5BADFF995211}</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204D-42E5-888B-2D76B4B1E942}"/>
                </c:ext>
              </c:extLst>
            </c:dLbl>
            <c:dLbl>
              <c:idx val="14"/>
              <c:tx>
                <c:strRef>
                  <c:f>Daten_Diagramme!$E$28</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{C94A93B5-7569-4200-81FD-71B85DD9B9FA}</c15:txfldGUID>
                      <c15:f>Daten_Diagramme!$E$28</c15:f>
                      <c15:dlblFieldTableCache>
                        <c:ptCount val="1"/>
                        <c:pt idx="0">
                          <c:v>-10.8</c:v>
                        </c:pt>
                      </c15:dlblFieldTableCache>
                    </c15:dlblFTEntry>
                  </c15:dlblFieldTable>
                  <c15:showDataLabelsRange val="0"/>
                </c:ext>
                <c:ext xmlns:c16="http://schemas.microsoft.com/office/drawing/2014/chart" uri="{C3380CC4-5D6E-409C-BE32-E72D297353CC}">
                  <c16:uniqueId val="{0000000E-204D-42E5-888B-2D76B4B1E942}"/>
                </c:ext>
              </c:extLst>
            </c:dLbl>
            <c:dLbl>
              <c:idx val="15"/>
              <c:tx>
                <c:strRef>
                  <c:f>Daten_Diagramme!$E$29</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{639931AB-2322-4AE8-BC8B-FFEF00BE4E80}</c15:txfldGUID>
                      <c15:f>Daten_Diagramme!$E$29</c15:f>
                      <c15:dlblFieldTableCache>
                        <c:ptCount val="1"/>
                        <c:pt idx="0">
                          <c:v>27.8</c:v>
                        </c:pt>
                      </c15:dlblFieldTableCache>
                    </c15:dlblFTEntry>
                  </c15:dlblFieldTable>
                  <c15:showDataLabelsRange val="0"/>
                </c:ext>
                <c:ext xmlns:c16="http://schemas.microsoft.com/office/drawing/2014/chart" uri="{C3380CC4-5D6E-409C-BE32-E72D297353CC}">
                  <c16:uniqueId val="{0000000F-204D-42E5-888B-2D76B4B1E942}"/>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{B3DC8C26-ED34-4C6D-BC99-706F647C3976}</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204D-42E5-888B-2D76B4B1E942}"/>
                </c:ext>
              </c:extLst>
            </c:dLbl>
            <c:dLbl>
              <c:idx val="17"/>
              <c:tx>
                <c:strRef>
                  <c:f>Daten_Diagramme!$E$31</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{30551EFF-3C9E-49A4-955A-DA1F9CA4A4D9}</c15:txfldGUID>
                      <c15:f>Daten_Diagramme!$E$31</c15:f>
                      <c15:dlblFieldTableCache>
                        <c:ptCount val="1"/>
                        <c:pt idx="0">
                          <c:v>-20.0</c:v>
                        </c:pt>
                      </c15:dlblFieldTableCache>
                    </c15:dlblFTEntry>
                  </c15:dlblFieldTable>
                  <c15:showDataLabelsRange val="0"/>
                </c:ext>
                <c:ext xmlns:c16="http://schemas.microsoft.com/office/drawing/2014/chart" uri="{C3380CC4-5D6E-409C-BE32-E72D297353CC}">
                  <c16:uniqueId val="{00000011-204D-42E5-888B-2D76B4B1E942}"/>
                </c:ext>
              </c:extLst>
            </c:dLbl>
            <c:dLbl>
              <c:idx val="18"/>
              <c:tx>
                <c:strRef>
                  <c:f>Daten_Diagramme!$E$32</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{550265FC-C4A3-427B-8C49-026594EC5216}</c15:txfldGUID>
                      <c15:f>Daten_Diagramme!$E$32</c15:f>
                      <c15:dlblFieldTableCache>
                        <c:ptCount val="1"/>
                        <c:pt idx="0">
                          <c:v>16.2</c:v>
                        </c:pt>
                      </c15:dlblFieldTableCache>
                    </c15:dlblFTEntry>
                  </c15:dlblFieldTable>
                  <c15:showDataLabelsRange val="0"/>
                </c:ext>
                <c:ext xmlns:c16="http://schemas.microsoft.com/office/drawing/2014/chart" uri="{C3380CC4-5D6E-409C-BE32-E72D297353CC}">
                  <c16:uniqueId val="{00000012-204D-42E5-888B-2D76B4B1E942}"/>
                </c:ext>
              </c:extLst>
            </c:dLbl>
            <c:dLbl>
              <c:idx val="19"/>
              <c:tx>
                <c:strRef>
                  <c:f>Daten_Diagramme!$E$33</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{0E7A49D9-957E-44AF-B533-4D1F7EC6CB98}</c15:txfldGUID>
                      <c15:f>Daten_Diagramme!$E$33</c15:f>
                      <c15:dlblFieldTableCache>
                        <c:ptCount val="1"/>
                        <c:pt idx="0">
                          <c:v>-19.5</c:v>
                        </c:pt>
                      </c15:dlblFieldTableCache>
                    </c15:dlblFTEntry>
                  </c15:dlblFieldTable>
                  <c15:showDataLabelsRange val="0"/>
                </c:ext>
                <c:ext xmlns:c16="http://schemas.microsoft.com/office/drawing/2014/chart" uri="{C3380CC4-5D6E-409C-BE32-E72D297353CC}">
                  <c16:uniqueId val="{00000013-204D-42E5-888B-2D76B4B1E942}"/>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{BE01F554-953D-4F11-98DD-6718F4A4722D}</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204D-42E5-888B-2D76B4B1E94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{5BB58BF0-B505-42B2-84DF-71BBD0171A12}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04D-42E5-888B-2D76B4B1E94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{1522CE56-2394-4486-A6C8-FED9750A0927}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04D-42E5-888B-2D76B4B1E94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{3D20F7C6-80CF-4396-8B38-4D860A1B6DEF}</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204D-42E5-888B-2D76B4B1E94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{37BB742B-0F28-4248-A47C-21F62F4ABCD7}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204D-42E5-888B-2D76B4B1E942}"/>
                </c:ext>
              </c:extLst>
            </c:dLbl>
            <c:dLbl>
              <c:idx val="25"/>
              <c:tx>
                <c:strRef>
                  <c:f>Daten_Diagramme!$E$39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{25CCB504-A290-4E99-8F49-186A72246574}</c15:txfldGUID>
                      <c15:f>Daten_Diagramme!$E$39</c15:f>
                      <c15:dlblFieldTableCache>
                        <c:ptCount val="1"/>
                        <c:pt idx="0">
                          <c:v>-11.1</c:v>
                        </c:pt>
                      </c15:dlblFieldTableCache>
                    </c15:dlblFTEntry>
                  </c15:dlblFieldTable>
                  <c15:showDataLabelsRange val="0"/>
                </c:ext>
                <c:ext xmlns:c16="http://schemas.microsoft.com/office/drawing/2014/chart" uri="{C3380CC4-5D6E-409C-BE32-E72D297353CC}">
                  <c16:uniqueId val="{00000019-204D-42E5-888B-2D76B4B1E94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{AF5EFC67-01DF-41A1-B446-9241142518EB}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04D-42E5-888B-2D76B4B1E94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{E636B743-8C70-4FE3-8853-7509FA9E006C}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04D-42E5-888B-2D76B4B1E94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{252492CD-D3A8-4B28-9E17-01A3CA6BF24A}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04D-42E5-888B-2D76B4B1E94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{BAC37E7D-6C31-4562-B211-49DBD73C3D3D}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04D-42E5-888B-2D76B4B1E94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{2F99ADF2-AD6B-4003-B343-65C60E72A805}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04D-42E5-888B-2D76B4B1E942}"/>
                </c:ext>
              </c:extLst>
            </c:dLbl>
            <c:dLbl>
              <c:idx val="31"/>
              <c:tx>
                <c:strRef>
                  <c:f>Daten_Diagramme!$E$45</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{B30B76A1-B5F3-4C56-800A-ED4AF113B51F}</c15:txfldGUID>
                      <c15:f>Daten_Diagramme!$E$45</c15:f>
                      <c15:dlblFieldTableCache>
                        <c:ptCount val="1"/>
                        <c:pt idx="0">
                          <c:v>-11.1</c:v>
                        </c:pt>
                      </c15:dlblFieldTableCache>
                    </c15:dlblFTEntry>
                  </c15:dlblFieldTable>
                  <c15:showDataLabelsRange val="0"/>
                </c:ext>
                <c:ext xmlns:c16="http://schemas.microsoft.com/office/drawing/2014/chart" uri="{C3380CC4-5D6E-409C-BE32-E72D297353CC}">
                  <c16:uniqueId val="{0000001F-204D-42E5-888B-2D76B4B1E9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-10.353904650482598</c:v>
                </c:pt>
                <c:pt idx="1">
                  <c:v>0</c:v>
                </c:pt>
                <c:pt idx="2">
                  <c:v>0</c:v>
                </c:pt>
                <c:pt idx="3">
                  <c:v>-6.8181818181818183</c:v>
                </c:pt>
                <c:pt idx="4">
                  <c:v>0</c:v>
                </c:pt>
                <c:pt idx="5">
                  <c:v>-7.8740157480314963</c:v>
                </c:pt>
                <c:pt idx="6">
                  <c:v>-11.764705882352942</c:v>
                </c:pt>
                <c:pt idx="7">
                  <c:v>0</c:v>
                </c:pt>
                <c:pt idx="8">
                  <c:v>4.5180722891566267</c:v>
                </c:pt>
                <c:pt idx="9">
                  <c:v>-66.570605187319885</c:v>
                </c:pt>
                <c:pt idx="10">
                  <c:v>-25</c:v>
                </c:pt>
                <c:pt idx="11">
                  <c:v>-26.086956521739129</c:v>
                </c:pt>
                <c:pt idx="12">
                  <c:v>3.125</c:v>
                </c:pt>
                <c:pt idx="13">
                  <c:v>-4.048582995951417</c:v>
                </c:pt>
                <c:pt idx="14">
                  <c:v>-10.759493670886076</c:v>
                </c:pt>
                <c:pt idx="15">
                  <c:v>27.777777777777779</c:v>
                </c:pt>
                <c:pt idx="16">
                  <c:v>0</c:v>
                </c:pt>
                <c:pt idx="17">
                  <c:v>-20</c:v>
                </c:pt>
                <c:pt idx="18">
                  <c:v>16.216216216216218</c:v>
                </c:pt>
                <c:pt idx="19">
                  <c:v>-19.512195121951219</c:v>
                </c:pt>
                <c:pt idx="20">
                  <c:v>-0.87489063867016625</c:v>
                </c:pt>
                <c:pt idx="21">
                  <c:v>0</c:v>
                </c:pt>
                <c:pt idx="23">
                  <c:v>0</c:v>
                </c:pt>
                <c:pt idx="24">
                  <c:v>0</c:v>
                </c:pt>
                <c:pt idx="25">
                  <c:v>-11.069063386944181</c:v>
                </c:pt>
              </c:numCache>
            </c:numRef>
          </c:val>
          <c:extLst>
            <c:ext xmlns:c16="http://schemas.microsoft.com/office/drawing/2014/chart" uri="{C3380CC4-5D6E-409C-BE32-E72D297353CC}">
              <c16:uniqueId val="{00000020-204D-42E5-888B-2D76B4B1E94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{0BAE7A23-977E-426D-8947-1EEBFB3C004D}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04D-42E5-888B-2D76B4B1E94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{02A4B270-95B7-4EC1-9F04-9EC699CC726D}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04D-42E5-888B-2D76B4B1E94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{217563D3-D842-44F5-8F10-7FE600C0C5E4}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04D-42E5-888B-2D76B4B1E94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{BA8AE4DA-1E16-49E7-9272-548A19E51C54}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04D-42E5-888B-2D76B4B1E94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{DA164780-B21A-4C9E-826F-1F9AF903A1A8}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04D-42E5-888B-2D76B4B1E94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{FD102E7D-01D3-4CB6-B9C7-C1CCCDFD5890}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04D-42E5-888B-2D76B4B1E94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{F74E61C9-37B7-4E5A-BC91-278B3A82E965}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04D-42E5-888B-2D76B4B1E94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{E6976291-C418-44F7-9852-485B27A6FC33}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04D-42E5-888B-2D76B4B1E94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{665AED89-6503-4B85-8B3D-92B64F28FE07}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04D-42E5-888B-2D76B4B1E942}"/>
                </c:ext>
              </c:extLst>
            </c:dLbl>
            <c:dLbl>
              <c:idx val="9"/>
              <c:tx>
                <c:strRef>
                  <c:f>Daten_Diagramme!$G$23</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{44672DD0-CFC2-4914-A63E-DDD0AEE1BD9C}</c15:txfldGUID>
                      <c15:f>Daten_Diagramme!$G$23</c15:f>
                      <c15:dlblFieldTableCache>
                        <c:ptCount val="1"/>
                        <c:pt idx="0">
                          <c:v>&lt; -50</c:v>
                        </c:pt>
                      </c15:dlblFieldTableCache>
                    </c15:dlblFTEntry>
                  </c15:dlblFieldTable>
                  <c15:showDataLabelsRange val="0"/>
                </c:ext>
                <c:ext xmlns:c16="http://schemas.microsoft.com/office/drawing/2014/chart" uri="{C3380CC4-5D6E-409C-BE32-E72D297353CC}">
                  <c16:uniqueId val="{0000002A-204D-42E5-888B-2D76B4B1E94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{8EEC16E8-052B-4788-8365-2F94093483B7}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04D-42E5-888B-2D76B4B1E94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{C8AB03DF-D2E9-4B4A-A65D-0A22F14FF4B0}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04D-42E5-888B-2D76B4B1E94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{C2A67AAD-0278-42A2-80C3-E39C717A1F66}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04D-42E5-888B-2D76B4B1E94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{0C508CF2-3F1C-47B1-ACA2-AAFB7D7E7F1F}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04D-42E5-888B-2D76B4B1E94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{858B8B33-26BF-47C0-BDE3-45F76D76051D}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04D-42E5-888B-2D76B4B1E94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{3BFB2B40-4CB0-45DB-B993-CAA66AA34C9C}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04D-42E5-888B-2D76B4B1E94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{170F22B4-FF53-43EA-87E7-EF8075992B23}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04D-42E5-888B-2D76B4B1E94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{BC745F17-CB54-4EC0-B1C6-7E8AC8F61E48}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04D-42E5-888B-2D76B4B1E94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{017D119E-86DC-4B30-B34E-4A0A2EA83336}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04D-42E5-888B-2D76B4B1E94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{6FAB9954-BACD-42D4-811A-49D3CD392078}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04D-42E5-888B-2D76B4B1E94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{FD5F6E7A-AE85-4D67-B498-B8A1F060AB09}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04D-42E5-888B-2D76B4B1E94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{CAE2B26D-94C0-4873-9745-20E6CC9996F6}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04D-42E5-888B-2D76B4B1E94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{48391B88-4CB0-44E0-BFD3-4BE5336E6FFF}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04D-42E5-888B-2D76B4B1E94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{4140465B-F584-41C0-9C18-6367FB7266F0}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04D-42E5-888B-2D76B4B1E94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{A9ABE78A-C855-44C3-B0E0-FB2006E763E6}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04D-42E5-888B-2D76B4B1E94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{C8A2BCAA-11D4-4A7B-B873-B9201FE4C725}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04D-42E5-888B-2D76B4B1E94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{F1384E7A-8ED8-41D7-9CDD-9B8AAA57BC4F}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04D-42E5-888B-2D76B4B1E94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{F74A7C52-0B1D-4387-8684-A0F8F8FAEE4D}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04D-42E5-888B-2D76B4B1E94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{28445D4F-50EE-4841-B16C-68F2C4D2752B}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04D-42E5-888B-2D76B4B1E94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{BAC76391-7728-4069-9BCC-6BBFA8867A8D}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04D-42E5-888B-2D76B4B1E94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{817AA631-B9C1-451B-914A-C9B789F302F2}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04D-42E5-888B-2D76B4B1E94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{97E21D4F-81E6-4647-BBF5-E5B01E48EBB4}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04D-42E5-888B-2D76B4B1E9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0.75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204D-42E5-888B-2D76B4B1E94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-45</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98</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204D-42E5-888B-2D76B4B1E94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{2972CE22-D2B1-4170-ADA5-C7C6C5B0967B}</c15:txfldGUID>
                      <c15:f>Diagramm!$I$46</c15:f>
                      <c15:dlblFieldTableCache>
                        <c:ptCount val="1"/>
                      </c15:dlblFieldTableCache>
                    </c15:dlblFTEntry>
                  </c15:dlblFieldTable>
                  <c15:showDataLabelsRange val="0"/>
                </c:ext>
                <c:ext xmlns:c16="http://schemas.microsoft.com/office/drawing/2014/chart" uri="{C3380CC4-5D6E-409C-BE32-E72D297353CC}">
                  <c16:uniqueId val="{00000000-21E7-4A04-844E-23954FFD412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{80E6A8D7-16D1-42DB-A113-BBBA8AE88E59}</c15:txfldGUID>
                      <c15:f>Diagramm!$I$47</c15:f>
                      <c15:dlblFieldTableCache>
                        <c:ptCount val="1"/>
                      </c15:dlblFieldTableCache>
                    </c15:dlblFTEntry>
                  </c15:dlblFieldTable>
                  <c15:showDataLabelsRange val="0"/>
                </c:ext>
                <c:ext xmlns:c16="http://schemas.microsoft.com/office/drawing/2014/chart" uri="{C3380CC4-5D6E-409C-BE32-E72D297353CC}">
                  <c16:uniqueId val="{00000001-21E7-4A04-844E-23954FFD412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{F97B7A64-5B06-4013-920C-9BC2B486474E}</c15:txfldGUID>
                      <c15:f>Diagramm!$I$48</c15:f>
                      <c15:dlblFieldTableCache>
                        <c:ptCount val="1"/>
                      </c15:dlblFieldTableCache>
                    </c15:dlblFTEntry>
                  </c15:dlblFieldTable>
                  <c15:showDataLabelsRange val="0"/>
                </c:ext>
                <c:ext xmlns:c16="http://schemas.microsoft.com/office/drawing/2014/chart" uri="{C3380CC4-5D6E-409C-BE32-E72D297353CC}">
                  <c16:uniqueId val="{00000002-21E7-4A04-844E-23954FFD412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{A13CC95C-F3CE-417B-B585-AC1025C3F675}</c15:txfldGUID>
                      <c15:f>Diagramm!$I$49</c15:f>
                      <c15:dlblFieldTableCache>
                        <c:ptCount val="1"/>
                      </c15:dlblFieldTableCache>
                    </c15:dlblFTEntry>
                  </c15:dlblFieldTable>
                  <c15:showDataLabelsRange val="0"/>
                </c:ext>
                <c:ext xmlns:c16="http://schemas.microsoft.com/office/drawing/2014/chart" uri="{C3380CC4-5D6E-409C-BE32-E72D297353CC}">
                  <c16:uniqueId val="{00000003-21E7-4A04-844E-23954FFD412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{9E8A43C2-8A0E-4CD3-9C0A-434BB09316B1}</c15:txfldGUID>
                      <c15:f>Diagramm!$I$50</c15:f>
                      <c15:dlblFieldTableCache>
                        <c:ptCount val="1"/>
                      </c15:dlblFieldTableCache>
                    </c15:dlblFTEntry>
                  </c15:dlblFieldTable>
                  <c15:showDataLabelsRange val="0"/>
                </c:ext>
                <c:ext xmlns:c16="http://schemas.microsoft.com/office/drawing/2014/chart" uri="{C3380CC4-5D6E-409C-BE32-E72D297353CC}">
                  <c16:uniqueId val="{00000004-21E7-4A04-844E-23954FFD412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{C4177790-EF91-45AA-A881-994276F031F9}</c15:txfldGUID>
                      <c15:f>Diagramm!$I$51</c15:f>
                      <c15:dlblFieldTableCache>
                        <c:ptCount val="1"/>
                      </c15:dlblFieldTableCache>
                    </c15:dlblFTEntry>
                  </c15:dlblFieldTable>
                  <c15:showDataLabelsRange val="0"/>
                </c:ext>
                <c:ext xmlns:c16="http://schemas.microsoft.com/office/drawing/2014/chart" uri="{C3380CC4-5D6E-409C-BE32-E72D297353CC}">
                  <c16:uniqueId val="{00000005-21E7-4A04-844E-23954FFD412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{B7B4C5C7-725B-48EB-A7B7-FC007270F213}</c15:txfldGUID>
                      <c15:f>Diagramm!$I$52</c15:f>
                      <c15:dlblFieldTableCache>
                        <c:ptCount val="1"/>
                      </c15:dlblFieldTableCache>
                    </c15:dlblFTEntry>
                  </c15:dlblFieldTable>
                  <c15:showDataLabelsRange val="0"/>
                </c:ext>
                <c:ext xmlns:c16="http://schemas.microsoft.com/office/drawing/2014/chart" uri="{C3380CC4-5D6E-409C-BE32-E72D297353CC}">
                  <c16:uniqueId val="{00000006-21E7-4A04-844E-23954FFD412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{6E753C05-4D35-4231-9D40-9B273724922E}</c15:txfldGUID>
                      <c15:f>Diagramm!$I$53</c15:f>
                      <c15:dlblFieldTableCache>
                        <c:ptCount val="1"/>
                      </c15:dlblFieldTableCache>
                    </c15:dlblFTEntry>
                  </c15:dlblFieldTable>
                  <c15:showDataLabelsRange val="0"/>
                </c:ext>
                <c:ext xmlns:c16="http://schemas.microsoft.com/office/drawing/2014/chart" uri="{C3380CC4-5D6E-409C-BE32-E72D297353CC}">
                  <c16:uniqueId val="{00000007-21E7-4A04-844E-23954FFD412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{23E12F9F-8D6C-4747-9CDF-C7CB4160615D}</c15:txfldGUID>
                      <c15:f>Diagramm!$I$54</c15:f>
                      <c15:dlblFieldTableCache>
                        <c:ptCount val="1"/>
                      </c15:dlblFieldTableCache>
                    </c15:dlblFTEntry>
                  </c15:dlblFieldTable>
                  <c15:showDataLabelsRange val="0"/>
                </c:ext>
                <c:ext xmlns:c16="http://schemas.microsoft.com/office/drawing/2014/chart" uri="{C3380CC4-5D6E-409C-BE32-E72D297353CC}">
                  <c16:uniqueId val="{00000008-21E7-4A04-844E-23954FFD412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{81667658-2C9C-4D88-8CF0-6D69B7FC3E3F}</c15:txfldGUID>
                      <c15:f>Diagramm!$I$55</c15:f>
                      <c15:dlblFieldTableCache>
                        <c:ptCount val="1"/>
                      </c15:dlblFieldTableCache>
                    </c15:dlblFTEntry>
                  </c15:dlblFieldTable>
                  <c15:showDataLabelsRange val="0"/>
                </c:ext>
                <c:ext xmlns:c16="http://schemas.microsoft.com/office/drawing/2014/chart" uri="{C3380CC4-5D6E-409C-BE32-E72D297353CC}">
                  <c16:uniqueId val="{00000009-21E7-4A04-844E-23954FFD412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{8129FC80-C826-411E-905D-07F042EFCC37}</c15:txfldGUID>
                      <c15:f>Diagramm!$I$56</c15:f>
                      <c15:dlblFieldTableCache>
                        <c:ptCount val="1"/>
                      </c15:dlblFieldTableCache>
                    </c15:dlblFTEntry>
                  </c15:dlblFieldTable>
                  <c15:showDataLabelsRange val="0"/>
                </c:ext>
                <c:ext xmlns:c16="http://schemas.microsoft.com/office/drawing/2014/chart" uri="{C3380CC4-5D6E-409C-BE32-E72D297353CC}">
                  <c16:uniqueId val="{0000000A-21E7-4A04-844E-23954FFD412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{3905BF6F-FF96-43EC-9B64-DB8FA48DBC31}</c15:txfldGUID>
                      <c15:f>Diagramm!$I$57</c15:f>
                      <c15:dlblFieldTableCache>
                        <c:ptCount val="1"/>
                      </c15:dlblFieldTableCache>
                    </c15:dlblFTEntry>
                  </c15:dlblFieldTable>
                  <c15:showDataLabelsRange val="0"/>
                </c:ext>
                <c:ext xmlns:c16="http://schemas.microsoft.com/office/drawing/2014/chart" uri="{C3380CC4-5D6E-409C-BE32-E72D297353CC}">
                  <c16:uniqueId val="{0000000B-21E7-4A04-844E-23954FFD412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{EC793AC3-C126-47B9-8907-3A0974F8AA92}</c15:txfldGUID>
                      <c15:f>Diagramm!$I$58</c15:f>
                      <c15:dlblFieldTableCache>
                        <c:ptCount val="1"/>
                      </c15:dlblFieldTableCache>
                    </c15:dlblFTEntry>
                  </c15:dlblFieldTable>
                  <c15:showDataLabelsRange val="0"/>
                </c:ext>
                <c:ext xmlns:c16="http://schemas.microsoft.com/office/drawing/2014/chart" uri="{C3380CC4-5D6E-409C-BE32-E72D297353CC}">
                  <c16:uniqueId val="{0000000C-21E7-4A04-844E-23954FFD412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{1981FB5F-8F94-45EE-8C96-CF859AE0DFCC}</c15:txfldGUID>
                      <c15:f>Diagramm!$I$59</c15:f>
                      <c15:dlblFieldTableCache>
                        <c:ptCount val="1"/>
                      </c15:dlblFieldTableCache>
                    </c15:dlblFTEntry>
                  </c15:dlblFieldTable>
                  <c15:showDataLabelsRange val="0"/>
                </c:ext>
                <c:ext xmlns:c16="http://schemas.microsoft.com/office/drawing/2014/chart" uri="{C3380CC4-5D6E-409C-BE32-E72D297353CC}">
                  <c16:uniqueId val="{0000000D-21E7-4A04-844E-23954FFD412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{A026DBA1-08F4-450A-BFF6-0B7C54B96032}</c15:txfldGUID>
                      <c15:f>Diagramm!$I$60</c15:f>
                      <c15:dlblFieldTableCache>
                        <c:ptCount val="1"/>
                      </c15:dlblFieldTableCache>
                    </c15:dlblFTEntry>
                  </c15:dlblFieldTable>
                  <c15:showDataLabelsRange val="0"/>
                </c:ext>
                <c:ext xmlns:c16="http://schemas.microsoft.com/office/drawing/2014/chart" uri="{C3380CC4-5D6E-409C-BE32-E72D297353CC}">
                  <c16:uniqueId val="{0000000E-21E7-4A04-844E-23954FFD412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{64172B71-B17B-4CD0-812E-261C3BB58ABE}</c15:txfldGUID>
                      <c15:f>Diagramm!$I$61</c15:f>
                      <c15:dlblFieldTableCache>
                        <c:ptCount val="1"/>
                      </c15:dlblFieldTableCache>
                    </c15:dlblFTEntry>
                  </c15:dlblFieldTable>
                  <c15:showDataLabelsRange val="0"/>
                </c:ext>
                <c:ext xmlns:c16="http://schemas.microsoft.com/office/drawing/2014/chart" uri="{C3380CC4-5D6E-409C-BE32-E72D297353CC}">
                  <c16:uniqueId val="{0000000F-21E7-4A04-844E-23954FFD412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{9C8897A2-88DA-462B-A5BE-A3C5B2F64A99}</c15:txfldGUID>
                      <c15:f>Diagramm!$I$62</c15:f>
                      <c15:dlblFieldTableCache>
                        <c:ptCount val="1"/>
                      </c15:dlblFieldTableCache>
                    </c15:dlblFTEntry>
                  </c15:dlblFieldTable>
                  <c15:showDataLabelsRange val="0"/>
                </c:ext>
                <c:ext xmlns:c16="http://schemas.microsoft.com/office/drawing/2014/chart" uri="{C3380CC4-5D6E-409C-BE32-E72D297353CC}">
                  <c16:uniqueId val="{00000010-21E7-4A04-844E-23954FFD412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{3DCD3F56-5431-4F94-98B7-366D2CACB275}</c15:txfldGUID>
                      <c15:f>Diagramm!$I$63</c15:f>
                      <c15:dlblFieldTableCache>
                        <c:ptCount val="1"/>
                      </c15:dlblFieldTableCache>
                    </c15:dlblFTEntry>
                  </c15:dlblFieldTable>
                  <c15:showDataLabelsRange val="0"/>
                </c:ext>
                <c:ext xmlns:c16="http://schemas.microsoft.com/office/drawing/2014/chart" uri="{C3380CC4-5D6E-409C-BE32-E72D297353CC}">
                  <c16:uniqueId val="{00000011-21E7-4A04-844E-23954FFD412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{EAAD9AA5-1CB1-4AFF-8E51-A5BB3FBC44DA}</c15:txfldGUID>
                      <c15:f>Diagramm!$I$64</c15:f>
                      <c15:dlblFieldTableCache>
                        <c:ptCount val="1"/>
                      </c15:dlblFieldTableCache>
                    </c15:dlblFTEntry>
                  </c15:dlblFieldTable>
                  <c15:showDataLabelsRange val="0"/>
                </c:ext>
                <c:ext xmlns:c16="http://schemas.microsoft.com/office/drawing/2014/chart" uri="{C3380CC4-5D6E-409C-BE32-E72D297353CC}">
                  <c16:uniqueId val="{00000012-21E7-4A04-844E-23954FFD412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{F744EFDF-9E97-4833-8F75-862586BAC407}</c15:txfldGUID>
                      <c15:f>Diagramm!$I$65</c15:f>
                      <c15:dlblFieldTableCache>
                        <c:ptCount val="1"/>
                      </c15:dlblFieldTableCache>
                    </c15:dlblFTEntry>
                  </c15:dlblFieldTable>
                  <c15:showDataLabelsRange val="0"/>
                </c:ext>
                <c:ext xmlns:c16="http://schemas.microsoft.com/office/drawing/2014/chart" uri="{C3380CC4-5D6E-409C-BE32-E72D297353CC}">
                  <c16:uniqueId val="{00000013-21E7-4A04-844E-23954FFD412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{57AF9F38-B629-4DB1-A81E-AD658E896BDB}</c15:txfldGUID>
                      <c15:f>Diagramm!$I$66</c15:f>
                      <c15:dlblFieldTableCache>
                        <c:ptCount val="1"/>
                      </c15:dlblFieldTableCache>
                    </c15:dlblFTEntry>
                  </c15:dlblFieldTable>
                  <c15:showDataLabelsRange val="0"/>
                </c:ext>
                <c:ext xmlns:c16="http://schemas.microsoft.com/office/drawing/2014/chart" uri="{C3380CC4-5D6E-409C-BE32-E72D297353CC}">
                  <c16:uniqueId val="{00000014-21E7-4A04-844E-23954FFD412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{B74516FE-0FB0-4B43-B6B6-6EFAD81C79A6}</c15:txfldGUID>
                      <c15:f>Diagramm!$I$67</c15:f>
                      <c15:dlblFieldTableCache>
                        <c:ptCount val="1"/>
                      </c15:dlblFieldTableCache>
                    </c15:dlblFTEntry>
                  </c15:dlblFieldTable>
                  <c15:showDataLabelsRange val="0"/>
                </c:ext>
                <c:ext xmlns:c16="http://schemas.microsoft.com/office/drawing/2014/chart" uri="{C3380CC4-5D6E-409C-BE32-E72D297353CC}">
                  <c16:uniqueId val="{00000015-21E7-4A04-844E-23954FFD41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E7-4A04-844E-23954FFD412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{B9119529-E0CC-4FD3-9F83-30D20FC0B7E3}</c15:txfldGUID>
                      <c15:f>Diagramm!$K$46</c15:f>
                      <c15:dlblFieldTableCache>
                        <c:ptCount val="1"/>
                      </c15:dlblFieldTableCache>
                    </c15:dlblFTEntry>
                  </c15:dlblFieldTable>
                  <c15:showDataLabelsRange val="0"/>
                </c:ext>
                <c:ext xmlns:c16="http://schemas.microsoft.com/office/drawing/2014/chart" uri="{C3380CC4-5D6E-409C-BE32-E72D297353CC}">
                  <c16:uniqueId val="{00000017-21E7-4A04-844E-23954FFD412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{F411A750-3F59-44CF-AB3E-060538451454}</c15:txfldGUID>
                      <c15:f>Diagramm!$K$47</c15:f>
                      <c15:dlblFieldTableCache>
                        <c:ptCount val="1"/>
                      </c15:dlblFieldTableCache>
                    </c15:dlblFTEntry>
                  </c15:dlblFieldTable>
                  <c15:showDataLabelsRange val="0"/>
                </c:ext>
                <c:ext xmlns:c16="http://schemas.microsoft.com/office/drawing/2014/chart" uri="{C3380CC4-5D6E-409C-BE32-E72D297353CC}">
                  <c16:uniqueId val="{00000018-21E7-4A04-844E-23954FFD412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{F1AC7BC1-9550-4F22-86AE-3AAE3E421991}</c15:txfldGUID>
                      <c15:f>Diagramm!$K$48</c15:f>
                      <c15:dlblFieldTableCache>
                        <c:ptCount val="1"/>
                      </c15:dlblFieldTableCache>
                    </c15:dlblFTEntry>
                  </c15:dlblFieldTable>
                  <c15:showDataLabelsRange val="0"/>
                </c:ext>
                <c:ext xmlns:c16="http://schemas.microsoft.com/office/drawing/2014/chart" uri="{C3380CC4-5D6E-409C-BE32-E72D297353CC}">
                  <c16:uniqueId val="{00000019-21E7-4A04-844E-23954FFD412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{D6E8650E-9E88-481D-96BF-062B0F13DEE0}</c15:txfldGUID>
                      <c15:f>Diagramm!$K$49</c15:f>
                      <c15:dlblFieldTableCache>
                        <c:ptCount val="1"/>
                      </c15:dlblFieldTableCache>
                    </c15:dlblFTEntry>
                  </c15:dlblFieldTable>
                  <c15:showDataLabelsRange val="0"/>
                </c:ext>
                <c:ext xmlns:c16="http://schemas.microsoft.com/office/drawing/2014/chart" uri="{C3380CC4-5D6E-409C-BE32-E72D297353CC}">
                  <c16:uniqueId val="{0000001A-21E7-4A04-844E-23954FFD412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{520F7029-9C1A-4969-8493-B4A2459A47FC}</c15:txfldGUID>
                      <c15:f>Diagramm!$K$50</c15:f>
                      <c15:dlblFieldTableCache>
                        <c:ptCount val="1"/>
                      </c15:dlblFieldTableCache>
                    </c15:dlblFTEntry>
                  </c15:dlblFieldTable>
                  <c15:showDataLabelsRange val="0"/>
                </c:ext>
                <c:ext xmlns:c16="http://schemas.microsoft.com/office/drawing/2014/chart" uri="{C3380CC4-5D6E-409C-BE32-E72D297353CC}">
                  <c16:uniqueId val="{0000001B-21E7-4A04-844E-23954FFD412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{47A71ED1-28F5-4BB7-A026-A188CC0D0287}</c15:txfldGUID>
                      <c15:f>Diagramm!$K$51</c15:f>
                      <c15:dlblFieldTableCache>
                        <c:ptCount val="1"/>
                      </c15:dlblFieldTableCache>
                    </c15:dlblFTEntry>
                  </c15:dlblFieldTable>
                  <c15:showDataLabelsRange val="0"/>
                </c:ext>
                <c:ext xmlns:c16="http://schemas.microsoft.com/office/drawing/2014/chart" uri="{C3380CC4-5D6E-409C-BE32-E72D297353CC}">
                  <c16:uniqueId val="{0000001C-21E7-4A04-844E-23954FFD412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{50E248AB-051F-48B4-BD5B-974FA2FF1B30}</c15:txfldGUID>
                      <c15:f>Diagramm!$K$52</c15:f>
                      <c15:dlblFieldTableCache>
                        <c:ptCount val="1"/>
                      </c15:dlblFieldTableCache>
                    </c15:dlblFTEntry>
                  </c15:dlblFieldTable>
                  <c15:showDataLabelsRange val="0"/>
                </c:ext>
                <c:ext xmlns:c16="http://schemas.microsoft.com/office/drawing/2014/chart" uri="{C3380CC4-5D6E-409C-BE32-E72D297353CC}">
                  <c16:uniqueId val="{0000001D-21E7-4A04-844E-23954FFD412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{934D0CD2-34F9-43CA-BC54-2FA8D847CBB4}</c15:txfldGUID>
                      <c15:f>Diagramm!$K$53</c15:f>
                      <c15:dlblFieldTableCache>
                        <c:ptCount val="1"/>
                      </c15:dlblFieldTableCache>
                    </c15:dlblFTEntry>
                  </c15:dlblFieldTable>
                  <c15:showDataLabelsRange val="0"/>
                </c:ext>
                <c:ext xmlns:c16="http://schemas.microsoft.com/office/drawing/2014/chart" uri="{C3380CC4-5D6E-409C-BE32-E72D297353CC}">
                  <c16:uniqueId val="{0000001E-21E7-4A04-844E-23954FFD412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{D5AC3F96-59B1-4D14-9260-ED8741EC0F6D}</c15:txfldGUID>
                      <c15:f>Diagramm!$K$54</c15:f>
                      <c15:dlblFieldTableCache>
                        <c:ptCount val="1"/>
                      </c15:dlblFieldTableCache>
                    </c15:dlblFTEntry>
                  </c15:dlblFieldTable>
                  <c15:showDataLabelsRange val="0"/>
                </c:ext>
                <c:ext xmlns:c16="http://schemas.microsoft.com/office/drawing/2014/chart" uri="{C3380CC4-5D6E-409C-BE32-E72D297353CC}">
                  <c16:uniqueId val="{0000001F-21E7-4A04-844E-23954FFD412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{61A599CF-459A-4F32-974D-256FE80E6791}</c15:txfldGUID>
                      <c15:f>Diagramm!$K$55</c15:f>
                      <c15:dlblFieldTableCache>
                        <c:ptCount val="1"/>
                      </c15:dlblFieldTableCache>
                    </c15:dlblFTEntry>
                  </c15:dlblFieldTable>
                  <c15:showDataLabelsRange val="0"/>
                </c:ext>
                <c:ext xmlns:c16="http://schemas.microsoft.com/office/drawing/2014/chart" uri="{C3380CC4-5D6E-409C-BE32-E72D297353CC}">
                  <c16:uniqueId val="{00000020-21E7-4A04-844E-23954FFD412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{0D33F839-7BFD-4316-8505-15CE48F99F65}</c15:txfldGUID>
                      <c15:f>Diagramm!$K$56</c15:f>
                      <c15:dlblFieldTableCache>
                        <c:ptCount val="1"/>
                      </c15:dlblFieldTableCache>
                    </c15:dlblFTEntry>
                  </c15:dlblFieldTable>
                  <c15:showDataLabelsRange val="0"/>
                </c:ext>
                <c:ext xmlns:c16="http://schemas.microsoft.com/office/drawing/2014/chart" uri="{C3380CC4-5D6E-409C-BE32-E72D297353CC}">
                  <c16:uniqueId val="{00000021-21E7-4A04-844E-23954FFD412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{10B3BF8C-810C-47EC-9788-1AD2250A6770}</c15:txfldGUID>
                      <c15:f>Diagramm!$K$57</c15:f>
                      <c15:dlblFieldTableCache>
                        <c:ptCount val="1"/>
                      </c15:dlblFieldTableCache>
                    </c15:dlblFTEntry>
                  </c15:dlblFieldTable>
                  <c15:showDataLabelsRange val="0"/>
                </c:ext>
                <c:ext xmlns:c16="http://schemas.microsoft.com/office/drawing/2014/chart" uri="{C3380CC4-5D6E-409C-BE32-E72D297353CC}">
                  <c16:uniqueId val="{00000022-21E7-4A04-844E-23954FFD412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{73ABC194-02C1-48B0-80C4-A58CC7C599BD}</c15:txfldGUID>
                      <c15:f>Diagramm!$K$58</c15:f>
                      <c15:dlblFieldTableCache>
                        <c:ptCount val="1"/>
                      </c15:dlblFieldTableCache>
                    </c15:dlblFTEntry>
                  </c15:dlblFieldTable>
                  <c15:showDataLabelsRange val="0"/>
                </c:ext>
                <c:ext xmlns:c16="http://schemas.microsoft.com/office/drawing/2014/chart" uri="{C3380CC4-5D6E-409C-BE32-E72D297353CC}">
                  <c16:uniqueId val="{00000023-21E7-4A04-844E-23954FFD412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{30D114F0-0668-4598-A679-D7DC6A83DAF6}</c15:txfldGUID>
                      <c15:f>Diagramm!$K$59</c15:f>
                      <c15:dlblFieldTableCache>
                        <c:ptCount val="1"/>
                      </c15:dlblFieldTableCache>
                    </c15:dlblFTEntry>
                  </c15:dlblFieldTable>
                  <c15:showDataLabelsRange val="0"/>
                </c:ext>
                <c:ext xmlns:c16="http://schemas.microsoft.com/office/drawing/2014/chart" uri="{C3380CC4-5D6E-409C-BE32-E72D297353CC}">
                  <c16:uniqueId val="{00000024-21E7-4A04-844E-23954FFD412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{5F4E4627-CF70-4733-A21E-E7CD19E1A97D}</c15:txfldGUID>
                      <c15:f>Diagramm!$K$60</c15:f>
                      <c15:dlblFieldTableCache>
                        <c:ptCount val="1"/>
                      </c15:dlblFieldTableCache>
                    </c15:dlblFTEntry>
                  </c15:dlblFieldTable>
                  <c15:showDataLabelsRange val="0"/>
                </c:ext>
                <c:ext xmlns:c16="http://schemas.microsoft.com/office/drawing/2014/chart" uri="{C3380CC4-5D6E-409C-BE32-E72D297353CC}">
                  <c16:uniqueId val="{00000025-21E7-4A04-844E-23954FFD412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{83836B94-02A2-4297-89AA-8984A78115D3}</c15:txfldGUID>
                      <c15:f>Diagramm!$K$61</c15:f>
                      <c15:dlblFieldTableCache>
                        <c:ptCount val="1"/>
                      </c15:dlblFieldTableCache>
                    </c15:dlblFTEntry>
                  </c15:dlblFieldTable>
                  <c15:showDataLabelsRange val="0"/>
                </c:ext>
                <c:ext xmlns:c16="http://schemas.microsoft.com/office/drawing/2014/chart" uri="{C3380CC4-5D6E-409C-BE32-E72D297353CC}">
                  <c16:uniqueId val="{00000026-21E7-4A04-844E-23954FFD412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{1A378772-B49D-4877-9B96-3C73869721FA}</c15:txfldGUID>
                      <c15:f>Diagramm!$K$62</c15:f>
                      <c15:dlblFieldTableCache>
                        <c:ptCount val="1"/>
                      </c15:dlblFieldTableCache>
                    </c15:dlblFTEntry>
                  </c15:dlblFieldTable>
                  <c15:showDataLabelsRange val="0"/>
                </c:ext>
                <c:ext xmlns:c16="http://schemas.microsoft.com/office/drawing/2014/chart" uri="{C3380CC4-5D6E-409C-BE32-E72D297353CC}">
                  <c16:uniqueId val="{00000027-21E7-4A04-844E-23954FFD412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{61143B59-31D3-47F9-94C1-3C8154F5AE39}</c15:txfldGUID>
                      <c15:f>Diagramm!$K$63</c15:f>
                      <c15:dlblFieldTableCache>
                        <c:ptCount val="1"/>
                      </c15:dlblFieldTableCache>
                    </c15:dlblFTEntry>
                  </c15:dlblFieldTable>
                  <c15:showDataLabelsRange val="0"/>
                </c:ext>
                <c:ext xmlns:c16="http://schemas.microsoft.com/office/drawing/2014/chart" uri="{C3380CC4-5D6E-409C-BE32-E72D297353CC}">
                  <c16:uniqueId val="{00000028-21E7-4A04-844E-23954FFD412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{982560BD-ACF8-4B99-86CD-0F42C4BAB4C0}</c15:txfldGUID>
                      <c15:f>Diagramm!$K$64</c15:f>
                      <c15:dlblFieldTableCache>
                        <c:ptCount val="1"/>
                      </c15:dlblFieldTableCache>
                    </c15:dlblFTEntry>
                  </c15:dlblFieldTable>
                  <c15:showDataLabelsRange val="0"/>
                </c:ext>
                <c:ext xmlns:c16="http://schemas.microsoft.com/office/drawing/2014/chart" uri="{C3380CC4-5D6E-409C-BE32-E72D297353CC}">
                  <c16:uniqueId val="{00000029-21E7-4A04-844E-23954FFD412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{DB001C32-97B0-418D-9496-023C04998365}</c15:txfldGUID>
                      <c15:f>Diagramm!$K$65</c15:f>
                      <c15:dlblFieldTableCache>
                        <c:ptCount val="1"/>
                      </c15:dlblFieldTableCache>
                    </c15:dlblFTEntry>
                  </c15:dlblFieldTable>
                  <c15:showDataLabelsRange val="0"/>
                </c:ext>
                <c:ext xmlns:c16="http://schemas.microsoft.com/office/drawing/2014/chart" uri="{C3380CC4-5D6E-409C-BE32-E72D297353CC}">
                  <c16:uniqueId val="{0000002A-21E7-4A04-844E-23954FFD412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{3D785B8B-9F80-4C2E-9869-A0270D87DE17}</c15:txfldGUID>
                      <c15:f>Diagramm!$K$66</c15:f>
                      <c15:dlblFieldTableCache>
                        <c:ptCount val="1"/>
                      </c15:dlblFieldTableCache>
                    </c15:dlblFTEntry>
                  </c15:dlblFieldTable>
                  <c15:showDataLabelsRange val="0"/>
                </c:ext>
                <c:ext xmlns:c16="http://schemas.microsoft.com/office/drawing/2014/chart" uri="{C3380CC4-5D6E-409C-BE32-E72D297353CC}">
                  <c16:uniqueId val="{0000002B-21E7-4A04-844E-23954FFD412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{F353B74D-6F06-44DE-8ED9-85FE6485527D}</c15:txfldGUID>
                      <c15:f>Diagramm!$K$67</c15:f>
                      <c15:dlblFieldTableCache>
                        <c:ptCount val="1"/>
                      </c15:dlblFieldTableCache>
                    </c15:dlblFTEntry>
                  </c15:dlblFieldTable>
                  <c15:showDataLabelsRange val="0"/>
                </c:ext>
                <c:ext xmlns:c16="http://schemas.microsoft.com/office/drawing/2014/chart" uri="{C3380CC4-5D6E-409C-BE32-E72D297353CC}">
                  <c16:uniqueId val="{0000002C-21E7-4A04-844E-23954FFD41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E7-4A04-844E-23954FFD412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{0F8488E1-1514-497D-8DC0-2A745265C928}</c15:txfldGUID>
                      <c15:f>Diagramm!$J$46</c15:f>
                      <c15:dlblFieldTableCache>
                        <c:ptCount val="1"/>
                      </c15:dlblFieldTableCache>
                    </c15:dlblFTEntry>
                  </c15:dlblFieldTable>
                  <c15:showDataLabelsRange val="0"/>
                </c:ext>
                <c:ext xmlns:c16="http://schemas.microsoft.com/office/drawing/2014/chart" uri="{C3380CC4-5D6E-409C-BE32-E72D297353CC}">
                  <c16:uniqueId val="{0000002E-21E7-4A04-844E-23954FFD412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{4BF19867-C116-478A-8C0A-058665D17EED}</c15:txfldGUID>
                      <c15:f>Diagramm!$J$47</c15:f>
                      <c15:dlblFieldTableCache>
                        <c:ptCount val="1"/>
                      </c15:dlblFieldTableCache>
                    </c15:dlblFTEntry>
                  </c15:dlblFieldTable>
                  <c15:showDataLabelsRange val="0"/>
                </c:ext>
                <c:ext xmlns:c16="http://schemas.microsoft.com/office/drawing/2014/chart" uri="{C3380CC4-5D6E-409C-BE32-E72D297353CC}">
                  <c16:uniqueId val="{0000002F-21E7-4A04-844E-23954FFD412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{AB2F18E4-3F36-4F32-8CC9-9DB0D7F6F71E}</c15:txfldGUID>
                      <c15:f>Diagramm!$J$48</c15:f>
                      <c15:dlblFieldTableCache>
                        <c:ptCount val="1"/>
                      </c15:dlblFieldTableCache>
                    </c15:dlblFTEntry>
                  </c15:dlblFieldTable>
                  <c15:showDataLabelsRange val="0"/>
                </c:ext>
                <c:ext xmlns:c16="http://schemas.microsoft.com/office/drawing/2014/chart" uri="{C3380CC4-5D6E-409C-BE32-E72D297353CC}">
                  <c16:uniqueId val="{00000030-21E7-4A04-844E-23954FFD412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{26CB538B-F8DA-4DAF-BCFE-530FD41B435D}</c15:txfldGUID>
                      <c15:f>Diagramm!$J$49</c15:f>
                      <c15:dlblFieldTableCache>
                        <c:ptCount val="1"/>
                      </c15:dlblFieldTableCache>
                    </c15:dlblFTEntry>
                  </c15:dlblFieldTable>
                  <c15:showDataLabelsRange val="0"/>
                </c:ext>
                <c:ext xmlns:c16="http://schemas.microsoft.com/office/drawing/2014/chart" uri="{C3380CC4-5D6E-409C-BE32-E72D297353CC}">
                  <c16:uniqueId val="{00000031-21E7-4A04-844E-23954FFD412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{7FEE8580-2225-4937-B1CC-EC57B7147947}</c15:txfldGUID>
                      <c15:f>Diagramm!$J$50</c15:f>
                      <c15:dlblFieldTableCache>
                        <c:ptCount val="1"/>
                      </c15:dlblFieldTableCache>
                    </c15:dlblFTEntry>
                  </c15:dlblFieldTable>
                  <c15:showDataLabelsRange val="0"/>
                </c:ext>
                <c:ext xmlns:c16="http://schemas.microsoft.com/office/drawing/2014/chart" uri="{C3380CC4-5D6E-409C-BE32-E72D297353CC}">
                  <c16:uniqueId val="{00000032-21E7-4A04-844E-23954FFD412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{5C63468F-CE36-4646-B4C8-8FCD9FA038F5}</c15:txfldGUID>
                      <c15:f>Diagramm!$J$51</c15:f>
                      <c15:dlblFieldTableCache>
                        <c:ptCount val="1"/>
                      </c15:dlblFieldTableCache>
                    </c15:dlblFTEntry>
                  </c15:dlblFieldTable>
                  <c15:showDataLabelsRange val="0"/>
                </c:ext>
                <c:ext xmlns:c16="http://schemas.microsoft.com/office/drawing/2014/chart" uri="{C3380CC4-5D6E-409C-BE32-E72D297353CC}">
                  <c16:uniqueId val="{00000033-21E7-4A04-844E-23954FFD412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{AD3B1EB5-EAC6-46EB-B0DE-FD0273A259AA}</c15:txfldGUID>
                      <c15:f>Diagramm!$J$52</c15:f>
                      <c15:dlblFieldTableCache>
                        <c:ptCount val="1"/>
                      </c15:dlblFieldTableCache>
                    </c15:dlblFTEntry>
                  </c15:dlblFieldTable>
                  <c15:showDataLabelsRange val="0"/>
                </c:ext>
                <c:ext xmlns:c16="http://schemas.microsoft.com/office/drawing/2014/chart" uri="{C3380CC4-5D6E-409C-BE32-E72D297353CC}">
                  <c16:uniqueId val="{00000034-21E7-4A04-844E-23954FFD412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{77245129-4666-4CB2-B3EF-CDA282AF2FDB}</c15:txfldGUID>
                      <c15:f>Diagramm!$J$53</c15:f>
                      <c15:dlblFieldTableCache>
                        <c:ptCount val="1"/>
                      </c15:dlblFieldTableCache>
                    </c15:dlblFTEntry>
                  </c15:dlblFieldTable>
                  <c15:showDataLabelsRange val="0"/>
                </c:ext>
                <c:ext xmlns:c16="http://schemas.microsoft.com/office/drawing/2014/chart" uri="{C3380CC4-5D6E-409C-BE32-E72D297353CC}">
                  <c16:uniqueId val="{00000035-21E7-4A04-844E-23954FFD412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{565EDC0F-4149-4D95-B753-2CF135F5A7F7}</c15:txfldGUID>
                      <c15:f>Diagramm!$J$54</c15:f>
                      <c15:dlblFieldTableCache>
                        <c:ptCount val="1"/>
                      </c15:dlblFieldTableCache>
                    </c15:dlblFTEntry>
                  </c15:dlblFieldTable>
                  <c15:showDataLabelsRange val="0"/>
                </c:ext>
                <c:ext xmlns:c16="http://schemas.microsoft.com/office/drawing/2014/chart" uri="{C3380CC4-5D6E-409C-BE32-E72D297353CC}">
                  <c16:uniqueId val="{00000036-21E7-4A04-844E-23954FFD412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{71ECBF48-D4C9-4A00-8C72-37D9E11EB131}</c15:txfldGUID>
                      <c15:f>Diagramm!$J$55</c15:f>
                      <c15:dlblFieldTableCache>
                        <c:ptCount val="1"/>
                      </c15:dlblFieldTableCache>
                    </c15:dlblFTEntry>
                  </c15:dlblFieldTable>
                  <c15:showDataLabelsRange val="0"/>
                </c:ext>
                <c:ext xmlns:c16="http://schemas.microsoft.com/office/drawing/2014/chart" uri="{C3380CC4-5D6E-409C-BE32-E72D297353CC}">
                  <c16:uniqueId val="{00000037-21E7-4A04-844E-23954FFD412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{7E980B66-9E48-4517-B53F-ABFC76BA6F9C}</c15:txfldGUID>
                      <c15:f>Diagramm!$J$56</c15:f>
                      <c15:dlblFieldTableCache>
                        <c:ptCount val="1"/>
                      </c15:dlblFieldTableCache>
                    </c15:dlblFTEntry>
                  </c15:dlblFieldTable>
                  <c15:showDataLabelsRange val="0"/>
                </c:ext>
                <c:ext xmlns:c16="http://schemas.microsoft.com/office/drawing/2014/chart" uri="{C3380CC4-5D6E-409C-BE32-E72D297353CC}">
                  <c16:uniqueId val="{00000038-21E7-4A04-844E-23954FFD412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{D9B4E1FE-A331-4024-8C12-55058B2872EE}</c15:txfldGUID>
                      <c15:f>Diagramm!$J$57</c15:f>
                      <c15:dlblFieldTableCache>
                        <c:ptCount val="1"/>
                      </c15:dlblFieldTableCache>
                    </c15:dlblFTEntry>
                  </c15:dlblFieldTable>
                  <c15:showDataLabelsRange val="0"/>
                </c:ext>
                <c:ext xmlns:c16="http://schemas.microsoft.com/office/drawing/2014/chart" uri="{C3380CC4-5D6E-409C-BE32-E72D297353CC}">
                  <c16:uniqueId val="{00000039-21E7-4A04-844E-23954FFD412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{8FCC5718-A65D-4340-921F-66014DA819A4}</c15:txfldGUID>
                      <c15:f>Diagramm!$J$58</c15:f>
                      <c15:dlblFieldTableCache>
                        <c:ptCount val="1"/>
                      </c15:dlblFieldTableCache>
                    </c15:dlblFTEntry>
                  </c15:dlblFieldTable>
                  <c15:showDataLabelsRange val="0"/>
                </c:ext>
                <c:ext xmlns:c16="http://schemas.microsoft.com/office/drawing/2014/chart" uri="{C3380CC4-5D6E-409C-BE32-E72D297353CC}">
                  <c16:uniqueId val="{0000003A-21E7-4A04-844E-23954FFD412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{9C5D2BFD-F0F3-400B-99D3-2540E362B5F8}</c15:txfldGUID>
                      <c15:f>Diagramm!$J$59</c15:f>
                      <c15:dlblFieldTableCache>
                        <c:ptCount val="1"/>
                      </c15:dlblFieldTableCache>
                    </c15:dlblFTEntry>
                  </c15:dlblFieldTable>
                  <c15:showDataLabelsRange val="0"/>
                </c:ext>
                <c:ext xmlns:c16="http://schemas.microsoft.com/office/drawing/2014/chart" uri="{C3380CC4-5D6E-409C-BE32-E72D297353CC}">
                  <c16:uniqueId val="{0000003B-21E7-4A04-844E-23954FFD412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{B456F847-4CF9-4B37-B350-58E6D2233107}</c15:txfldGUID>
                      <c15:f>Diagramm!$J$60</c15:f>
                      <c15:dlblFieldTableCache>
                        <c:ptCount val="1"/>
                      </c15:dlblFieldTableCache>
                    </c15:dlblFTEntry>
                  </c15:dlblFieldTable>
                  <c15:showDataLabelsRange val="0"/>
                </c:ext>
                <c:ext xmlns:c16="http://schemas.microsoft.com/office/drawing/2014/chart" uri="{C3380CC4-5D6E-409C-BE32-E72D297353CC}">
                  <c16:uniqueId val="{0000003C-21E7-4A04-844E-23954FFD412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{BB00D0D4-6BF7-468A-B038-02B9442CCE43}</c15:txfldGUID>
                      <c15:f>Diagramm!$J$61</c15:f>
                      <c15:dlblFieldTableCache>
                        <c:ptCount val="1"/>
                      </c15:dlblFieldTableCache>
                    </c15:dlblFTEntry>
                  </c15:dlblFieldTable>
                  <c15:showDataLabelsRange val="0"/>
                </c:ext>
                <c:ext xmlns:c16="http://schemas.microsoft.com/office/drawing/2014/chart" uri="{C3380CC4-5D6E-409C-BE32-E72D297353CC}">
                  <c16:uniqueId val="{0000003D-21E7-4A04-844E-23954FFD412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{2A097DE7-52DB-4971-98E0-F364F37F9A51}</c15:txfldGUID>
                      <c15:f>Diagramm!$J$62</c15:f>
                      <c15:dlblFieldTableCache>
                        <c:ptCount val="1"/>
                      </c15:dlblFieldTableCache>
                    </c15:dlblFTEntry>
                  </c15:dlblFieldTable>
                  <c15:showDataLabelsRange val="0"/>
                </c:ext>
                <c:ext xmlns:c16="http://schemas.microsoft.com/office/drawing/2014/chart" uri="{C3380CC4-5D6E-409C-BE32-E72D297353CC}">
                  <c16:uniqueId val="{0000003E-21E7-4A04-844E-23954FFD412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{B75202CB-E8E5-4CF3-8456-3F17BEAC59BE}</c15:txfldGUID>
                      <c15:f>Diagramm!$J$63</c15:f>
                      <c15:dlblFieldTableCache>
                        <c:ptCount val="1"/>
                      </c15:dlblFieldTableCache>
                    </c15:dlblFTEntry>
                  </c15:dlblFieldTable>
                  <c15:showDataLabelsRange val="0"/>
                </c:ext>
                <c:ext xmlns:c16="http://schemas.microsoft.com/office/drawing/2014/chart" uri="{C3380CC4-5D6E-409C-BE32-E72D297353CC}">
                  <c16:uniqueId val="{0000003F-21E7-4A04-844E-23954FFD412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{6723F9A0-4E02-415F-AFC2-DEDFF1BED987}</c15:txfldGUID>
                      <c15:f>Diagramm!$J$64</c15:f>
                      <c15:dlblFieldTableCache>
                        <c:ptCount val="1"/>
                      </c15:dlblFieldTableCache>
                    </c15:dlblFTEntry>
                  </c15:dlblFieldTable>
                  <c15:showDataLabelsRange val="0"/>
                </c:ext>
                <c:ext xmlns:c16="http://schemas.microsoft.com/office/drawing/2014/chart" uri="{C3380CC4-5D6E-409C-BE32-E72D297353CC}">
                  <c16:uniqueId val="{00000040-21E7-4A04-844E-23954FFD412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{74512665-07BC-4532-A3DD-B4AFDCDCEB2B}</c15:txfldGUID>
                      <c15:f>Diagramm!$J$65</c15:f>
                      <c15:dlblFieldTableCache>
                        <c:ptCount val="1"/>
                      </c15:dlblFieldTableCache>
                    </c15:dlblFTEntry>
                  </c15:dlblFieldTable>
                  <c15:showDataLabelsRange val="0"/>
                </c:ext>
                <c:ext xmlns:c16="http://schemas.microsoft.com/office/drawing/2014/chart" uri="{C3380CC4-5D6E-409C-BE32-E72D297353CC}">
                  <c16:uniqueId val="{00000041-21E7-4A04-844E-23954FFD412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{F8BB1287-9478-4146-8F15-0AC8F39C48C1}</c15:txfldGUID>
                      <c15:f>Diagramm!$J$66</c15:f>
                      <c15:dlblFieldTableCache>
                        <c:ptCount val="1"/>
                      </c15:dlblFieldTableCache>
                    </c15:dlblFTEntry>
                  </c15:dlblFieldTable>
                  <c15:showDataLabelsRange val="0"/>
                </c:ext>
                <c:ext xmlns:c16="http://schemas.microsoft.com/office/drawing/2014/chart" uri="{C3380CC4-5D6E-409C-BE32-E72D297353CC}">
                  <c16:uniqueId val="{00000042-21E7-4A04-844E-23954FFD412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{3ED147EA-3A0B-4D26-86E8-EBF624429F10}</c15:txfldGUID>
                      <c15:f>Diagramm!$J$67</c15:f>
                      <c15:dlblFieldTableCache>
                        <c:ptCount val="1"/>
                      </c15:dlblFieldTableCache>
                    </c15:dlblFTEntry>
                  </c15:dlblFieldTable>
                  <c15:showDataLabelsRange val="0"/>
                </c:ext>
                <c:ext xmlns:c16="http://schemas.microsoft.com/office/drawing/2014/chart" uri="{C3380CC4-5D6E-409C-BE32-E72D297353CC}">
                  <c16:uniqueId val="{00000043-21E7-4A04-844E-23954FFD41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E7-4A04-844E-23954FFD412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8C-4FD2-9102-11E2537EA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8C-4FD2-9102-11E2537EA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8C-4FD2-9102-11E2537EA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8C-4FD2-9102-11E2537EA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8C-4FD2-9102-11E2537EA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8C-4FD2-9102-11E2537EA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8C-4FD2-9102-11E2537EA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8C-4FD2-9102-11E2537EA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8C-4FD2-9102-11E2537EA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8C-4FD2-9102-11E2537EA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8C-4FD2-9102-11E2537EA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8C-4FD2-9102-11E2537EA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8C-4FD2-9102-11E2537EA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8C-4FD2-9102-11E2537EA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8C-4FD2-9102-11E2537EA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8C-4FD2-9102-11E2537EA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8C-4FD2-9102-11E2537EA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8C-4FD2-9102-11E2537EA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58C-4FD2-9102-11E2537EA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8C-4FD2-9102-11E2537EA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58C-4FD2-9102-11E2537EA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8C-4FD2-9102-11E2537EA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8C-4FD2-9102-11E2537EA4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8C-4FD2-9102-11E2537EA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58C-4FD2-9102-11E2537EA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8C-4FD2-9102-11E2537EA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58C-4FD2-9102-11E2537EA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8C-4FD2-9102-11E2537EA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58C-4FD2-9102-11E2537EA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58C-4FD2-9102-11E2537EA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58C-4FD2-9102-11E2537EA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58C-4FD2-9102-11E2537EA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58C-4FD2-9102-11E2537EA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58C-4FD2-9102-11E2537EA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58C-4FD2-9102-11E2537EA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58C-4FD2-9102-11E2537EA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58C-4FD2-9102-11E2537EA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58C-4FD2-9102-11E2537EA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58C-4FD2-9102-11E2537EA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58C-4FD2-9102-11E2537EA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58C-4FD2-9102-11E2537EA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58C-4FD2-9102-11E2537EA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58C-4FD2-9102-11E2537EA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58C-4FD2-9102-11E2537EA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58C-4FD2-9102-11E2537EA4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8C-4FD2-9102-11E2537EA4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58C-4FD2-9102-11E2537EA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58C-4FD2-9102-11E2537EA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58C-4FD2-9102-11E2537EA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58C-4FD2-9102-11E2537EA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58C-4FD2-9102-11E2537EA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58C-4FD2-9102-11E2537EA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58C-4FD2-9102-11E2537EA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58C-4FD2-9102-11E2537EA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58C-4FD2-9102-11E2537EA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58C-4FD2-9102-11E2537EA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58C-4FD2-9102-11E2537EA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58C-4FD2-9102-11E2537EA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58C-4FD2-9102-11E2537EA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58C-4FD2-9102-11E2537EA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58C-4FD2-9102-11E2537EA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58C-4FD2-9102-11E2537EA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58C-4FD2-9102-11E2537EA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58C-4FD2-9102-11E2537EA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58C-4FD2-9102-11E2537EA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58C-4FD2-9102-11E2537EA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58C-4FD2-9102-11E2537EA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58C-4FD2-9102-11E2537EA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8C-4FD2-9102-11E2537EA4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100.41825095057033</c:v>
                </c:pt>
                <c:pt idx="2">
                  <c:v>101.92648922686946</c:v>
                </c:pt>
                <c:pt idx="3">
                  <c:v>99.917617237008869</c:v>
                </c:pt>
                <c:pt idx="4">
                  <c:v>101.27376425855515</c:v>
                </c:pt>
                <c:pt idx="5">
                  <c:v>102.02154626108999</c:v>
                </c:pt>
                <c:pt idx="6">
                  <c:v>102.56653992395437</c:v>
                </c:pt>
                <c:pt idx="7">
                  <c:v>101.12167300380229</c:v>
                </c:pt>
                <c:pt idx="8">
                  <c:v>101.33713561470215</c:v>
                </c:pt>
                <c:pt idx="9">
                  <c:v>101.31178707224335</c:v>
                </c:pt>
                <c:pt idx="10">
                  <c:v>102.6108998732573</c:v>
                </c:pt>
                <c:pt idx="11">
                  <c:v>101.4828897338403</c:v>
                </c:pt>
                <c:pt idx="12">
                  <c:v>102.3320659062104</c:v>
                </c:pt>
                <c:pt idx="13">
                  <c:v>102.6425855513308</c:v>
                </c:pt>
                <c:pt idx="14">
                  <c:v>103.09252217997465</c:v>
                </c:pt>
                <c:pt idx="15">
                  <c:v>102.26869455006337</c:v>
                </c:pt>
                <c:pt idx="16">
                  <c:v>101.35614702154625</c:v>
                </c:pt>
                <c:pt idx="17">
                  <c:v>101.21039290240812</c:v>
                </c:pt>
                <c:pt idx="18">
                  <c:v>103.71356147021547</c:v>
                </c:pt>
                <c:pt idx="19">
                  <c:v>102.91508238276299</c:v>
                </c:pt>
                <c:pt idx="20">
                  <c:v>102.17363751584283</c:v>
                </c:pt>
                <c:pt idx="21">
                  <c:v>101.05830164765526</c:v>
                </c:pt>
                <c:pt idx="22">
                  <c:v>101.08365019011407</c:v>
                </c:pt>
                <c:pt idx="23">
                  <c:v>100.06337135614703</c:v>
                </c:pt>
                <c:pt idx="24">
                  <c:v>98.891001267427129</c:v>
                </c:pt>
              </c:numCache>
            </c:numRef>
          </c:val>
          <c:smooth val="0"/>
          <c:extLst>
            <c:ext xmlns:c16="http://schemas.microsoft.com/office/drawing/2014/chart" uri="{C3380CC4-5D6E-409C-BE32-E72D297353CC}">
              <c16:uniqueId val="{00000000-F26E-4130-89E4-849DF6637D3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100.72538860103626</c:v>
                </c:pt>
                <c:pt idx="2">
                  <c:v>104.87046632124353</c:v>
                </c:pt>
                <c:pt idx="3">
                  <c:v>109.11917098445596</c:v>
                </c:pt>
                <c:pt idx="4">
                  <c:v>105.38860103626943</c:v>
                </c:pt>
                <c:pt idx="5">
                  <c:v>107.15025906735751</c:v>
                </c:pt>
                <c:pt idx="6">
                  <c:v>106.83937823834198</c:v>
                </c:pt>
                <c:pt idx="7">
                  <c:v>107.35751295336789</c:v>
                </c:pt>
                <c:pt idx="8">
                  <c:v>106.21761658031087</c:v>
                </c:pt>
                <c:pt idx="9">
                  <c:v>106.42487046632125</c:v>
                </c:pt>
                <c:pt idx="10">
                  <c:v>108.29015544041451</c:v>
                </c:pt>
                <c:pt idx="11">
                  <c:v>110.25906735751296</c:v>
                </c:pt>
                <c:pt idx="12">
                  <c:v>112.12435233160622</c:v>
                </c:pt>
                <c:pt idx="13">
                  <c:v>115.33678756476684</c:v>
                </c:pt>
                <c:pt idx="14">
                  <c:v>116.47668393782385</c:v>
                </c:pt>
                <c:pt idx="15">
                  <c:v>118.34196891191711</c:v>
                </c:pt>
                <c:pt idx="16">
                  <c:v>113.88601036269431</c:v>
                </c:pt>
                <c:pt idx="17">
                  <c:v>116.89119170984456</c:v>
                </c:pt>
                <c:pt idx="18">
                  <c:v>124.76683937823833</c:v>
                </c:pt>
                <c:pt idx="19">
                  <c:v>126.83937823834196</c:v>
                </c:pt>
                <c:pt idx="20">
                  <c:v>123.93782383419689</c:v>
                </c:pt>
                <c:pt idx="21">
                  <c:v>125.38860103626943</c:v>
                </c:pt>
                <c:pt idx="22">
                  <c:v>130.46632124352331</c:v>
                </c:pt>
                <c:pt idx="23">
                  <c:v>132.74611398963731</c:v>
                </c:pt>
                <c:pt idx="24">
                  <c:v>113.98963730569949</c:v>
                </c:pt>
              </c:numCache>
            </c:numRef>
          </c:val>
          <c:smooth val="0"/>
          <c:extLst>
            <c:ext xmlns:c16="http://schemas.microsoft.com/office/drawing/2014/chart" uri="{C3380CC4-5D6E-409C-BE32-E72D297353CC}">
              <c16:uniqueId val="{00000001-F26E-4130-89E4-849DF6637D3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99.627020306672193</c:v>
                </c:pt>
                <c:pt idx="2">
                  <c:v>100.4973062577704</c:v>
                </c:pt>
                <c:pt idx="3">
                  <c:v>105.80190634065478</c:v>
                </c:pt>
                <c:pt idx="4">
                  <c:v>98.093659345213425</c:v>
                </c:pt>
                <c:pt idx="5">
                  <c:v>97.223373394115214</c:v>
                </c:pt>
                <c:pt idx="6">
                  <c:v>99.378367177786984</c:v>
                </c:pt>
                <c:pt idx="7">
                  <c:v>96.974720265230005</c:v>
                </c:pt>
                <c:pt idx="8">
                  <c:v>96.145876502279322</c:v>
                </c:pt>
                <c:pt idx="9">
                  <c:v>94.944053046000832</c:v>
                </c:pt>
                <c:pt idx="10">
                  <c:v>93.742229589722342</c:v>
                </c:pt>
                <c:pt idx="11">
                  <c:v>94.653957728968081</c:v>
                </c:pt>
                <c:pt idx="12">
                  <c:v>94.156651471197677</c:v>
                </c:pt>
                <c:pt idx="13">
                  <c:v>94.488188976377955</c:v>
                </c:pt>
                <c:pt idx="14">
                  <c:v>95.068379610443429</c:v>
                </c:pt>
                <c:pt idx="15">
                  <c:v>94.653957728968081</c:v>
                </c:pt>
                <c:pt idx="16">
                  <c:v>92.167426440116046</c:v>
                </c:pt>
                <c:pt idx="17">
                  <c:v>94.156651471197677</c:v>
                </c:pt>
                <c:pt idx="18">
                  <c:v>92.333195192706171</c:v>
                </c:pt>
                <c:pt idx="19">
                  <c:v>90.592623290509749</c:v>
                </c:pt>
                <c:pt idx="20">
                  <c:v>92.125984251968504</c:v>
                </c:pt>
                <c:pt idx="21">
                  <c:v>91.131371736427681</c:v>
                </c:pt>
                <c:pt idx="22">
                  <c:v>89.763779527559052</c:v>
                </c:pt>
                <c:pt idx="23">
                  <c:v>90.675507666804805</c:v>
                </c:pt>
                <c:pt idx="24">
                  <c:v>81.433899709904679</c:v>
                </c:pt>
              </c:numCache>
            </c:numRef>
          </c:val>
          <c:smooth val="0"/>
          <c:extLst>
            <c:ext xmlns:c16="http://schemas.microsoft.com/office/drawing/2014/chart" uri="{C3380CC4-5D6E-409C-BE32-E72D297353CC}">
              <c16:uniqueId val="{00000002-F26E-4130-89E4-849DF6637D3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26E-4130-89E4-849DF6637D37}"/>
                </c:ext>
              </c:extLst>
            </c:dLbl>
            <c:dLbl>
              <c:idx val="1"/>
              <c:delete val="1"/>
              <c:extLst>
                <c:ext xmlns:c15="http://schemas.microsoft.com/office/drawing/2012/chart" uri="{CE6537A1-D6FC-4f65-9D91-7224C49458BB}"/>
                <c:ext xmlns:c16="http://schemas.microsoft.com/office/drawing/2014/chart" uri="{C3380CC4-5D6E-409C-BE32-E72D297353CC}">
                  <c16:uniqueId val="{00000004-F26E-4130-89E4-849DF6637D37}"/>
                </c:ext>
              </c:extLst>
            </c:dLbl>
            <c:dLbl>
              <c:idx val="2"/>
              <c:delete val="1"/>
              <c:extLst>
                <c:ext xmlns:c15="http://schemas.microsoft.com/office/drawing/2012/chart" uri="{CE6537A1-D6FC-4f65-9D91-7224C49458BB}"/>
                <c:ext xmlns:c16="http://schemas.microsoft.com/office/drawing/2014/chart" uri="{C3380CC4-5D6E-409C-BE32-E72D297353CC}">
                  <c16:uniqueId val="{00000005-F26E-4130-89E4-849DF6637D37}"/>
                </c:ext>
              </c:extLst>
            </c:dLbl>
            <c:dLbl>
              <c:idx val="3"/>
              <c:delete val="1"/>
              <c:extLst>
                <c:ext xmlns:c15="http://schemas.microsoft.com/office/drawing/2012/chart" uri="{CE6537A1-D6FC-4f65-9D91-7224C49458BB}"/>
                <c:ext xmlns:c16="http://schemas.microsoft.com/office/drawing/2014/chart" uri="{C3380CC4-5D6E-409C-BE32-E72D297353CC}">
                  <c16:uniqueId val="{00000006-F26E-4130-89E4-849DF6637D37}"/>
                </c:ext>
              </c:extLst>
            </c:dLbl>
            <c:dLbl>
              <c:idx val="4"/>
              <c:delete val="1"/>
              <c:extLst>
                <c:ext xmlns:c15="http://schemas.microsoft.com/office/drawing/2012/chart" uri="{CE6537A1-D6FC-4f65-9D91-7224C49458BB}"/>
                <c:ext xmlns:c16="http://schemas.microsoft.com/office/drawing/2014/chart" uri="{C3380CC4-5D6E-409C-BE32-E72D297353CC}">
                  <c16:uniqueId val="{00000007-F26E-4130-89E4-849DF6637D37}"/>
                </c:ext>
              </c:extLst>
            </c:dLbl>
            <c:dLbl>
              <c:idx val="5"/>
              <c:delete val="1"/>
              <c:extLst>
                <c:ext xmlns:c15="http://schemas.microsoft.com/office/drawing/2012/chart" uri="{CE6537A1-D6FC-4f65-9D91-7224C49458BB}"/>
                <c:ext xmlns:c16="http://schemas.microsoft.com/office/drawing/2014/chart" uri="{C3380CC4-5D6E-409C-BE32-E72D297353CC}">
                  <c16:uniqueId val="{00000008-F26E-4130-89E4-849DF6637D37}"/>
                </c:ext>
              </c:extLst>
            </c:dLbl>
            <c:dLbl>
              <c:idx val="6"/>
              <c:delete val="1"/>
              <c:extLst>
                <c:ext xmlns:c15="http://schemas.microsoft.com/office/drawing/2012/chart" uri="{CE6537A1-D6FC-4f65-9D91-7224C49458BB}"/>
                <c:ext xmlns:c16="http://schemas.microsoft.com/office/drawing/2014/chart" uri="{C3380CC4-5D6E-409C-BE32-E72D297353CC}">
                  <c16:uniqueId val="{00000009-F26E-4130-89E4-849DF6637D37}"/>
                </c:ext>
              </c:extLst>
            </c:dLbl>
            <c:dLbl>
              <c:idx val="7"/>
              <c:delete val="1"/>
              <c:extLst>
                <c:ext xmlns:c15="http://schemas.microsoft.com/office/drawing/2012/chart" uri="{CE6537A1-D6FC-4f65-9D91-7224C49458BB}"/>
                <c:ext xmlns:c16="http://schemas.microsoft.com/office/drawing/2014/chart" uri="{C3380CC4-5D6E-409C-BE32-E72D297353CC}">
                  <c16:uniqueId val="{0000000A-F26E-4130-89E4-849DF6637D37}"/>
                </c:ext>
              </c:extLst>
            </c:dLbl>
            <c:dLbl>
              <c:idx val="8"/>
              <c:delete val="1"/>
              <c:extLst>
                <c:ext xmlns:c15="http://schemas.microsoft.com/office/drawing/2012/chart" uri="{CE6537A1-D6FC-4f65-9D91-7224C49458BB}"/>
                <c:ext xmlns:c16="http://schemas.microsoft.com/office/drawing/2014/chart" uri="{C3380CC4-5D6E-409C-BE32-E72D297353CC}">
                  <c16:uniqueId val="{0000000B-F26E-4130-89E4-849DF6637D37}"/>
                </c:ext>
              </c:extLst>
            </c:dLbl>
            <c:dLbl>
              <c:idx val="9"/>
              <c:delete val="1"/>
              <c:extLst>
                <c:ext xmlns:c15="http://schemas.microsoft.com/office/drawing/2012/chart" uri="{CE6537A1-D6FC-4f65-9D91-7224C49458BB}"/>
                <c:ext xmlns:c16="http://schemas.microsoft.com/office/drawing/2014/chart" uri="{C3380CC4-5D6E-409C-BE32-E72D297353CC}">
                  <c16:uniqueId val="{0000000C-F26E-4130-89E4-849DF6637D37}"/>
                </c:ext>
              </c:extLst>
            </c:dLbl>
            <c:dLbl>
              <c:idx val="10"/>
              <c:delete val="1"/>
              <c:extLst>
                <c:ext xmlns:c15="http://schemas.microsoft.com/office/drawing/2012/chart" uri="{CE6537A1-D6FC-4f65-9D91-7224C49458BB}"/>
                <c:ext xmlns:c16="http://schemas.microsoft.com/office/drawing/2014/chart" uri="{C3380CC4-5D6E-409C-BE32-E72D297353CC}">
                  <c16:uniqueId val="{0000000D-F26E-4130-89E4-849DF6637D37}"/>
                </c:ext>
              </c:extLst>
            </c:dLbl>
            <c:dLbl>
              <c:idx val="11"/>
              <c:delete val="1"/>
              <c:extLst>
                <c:ext xmlns:c15="http://schemas.microsoft.com/office/drawing/2012/chart" uri="{CE6537A1-D6FC-4f65-9D91-7224C49458BB}"/>
                <c:ext xmlns:c16="http://schemas.microsoft.com/office/drawing/2014/chart" uri="{C3380CC4-5D6E-409C-BE32-E72D297353CC}">
                  <c16:uniqueId val="{0000000E-F26E-4130-89E4-849DF6637D37}"/>
                </c:ext>
              </c:extLst>
            </c:dLbl>
            <c:dLbl>
              <c:idx val="12"/>
              <c:delete val="1"/>
              <c:extLst>
                <c:ext xmlns:c15="http://schemas.microsoft.com/office/drawing/2012/chart" uri="{CE6537A1-D6FC-4f65-9D91-7224C49458BB}"/>
                <c:ext xmlns:c16="http://schemas.microsoft.com/office/drawing/2014/chart" uri="{C3380CC4-5D6E-409C-BE32-E72D297353CC}">
                  <c16:uniqueId val="{0000000F-F26E-4130-89E4-849DF6637D3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6E-4130-89E4-849DF6637D37}"/>
                </c:ext>
              </c:extLst>
            </c:dLbl>
            <c:dLbl>
              <c:idx val="14"/>
              <c:delete val="1"/>
              <c:extLst>
                <c:ext xmlns:c15="http://schemas.microsoft.com/office/drawing/2012/chart" uri="{CE6537A1-D6FC-4f65-9D91-7224C49458BB}"/>
                <c:ext xmlns:c16="http://schemas.microsoft.com/office/drawing/2014/chart" uri="{C3380CC4-5D6E-409C-BE32-E72D297353CC}">
                  <c16:uniqueId val="{00000011-F26E-4130-89E4-849DF6637D37}"/>
                </c:ext>
              </c:extLst>
            </c:dLbl>
            <c:dLbl>
              <c:idx val="15"/>
              <c:delete val="1"/>
              <c:extLst>
                <c:ext xmlns:c15="http://schemas.microsoft.com/office/drawing/2012/chart" uri="{CE6537A1-D6FC-4f65-9D91-7224C49458BB}"/>
                <c:ext xmlns:c16="http://schemas.microsoft.com/office/drawing/2014/chart" uri="{C3380CC4-5D6E-409C-BE32-E72D297353CC}">
                  <c16:uniqueId val="{00000012-F26E-4130-89E4-849DF6637D37}"/>
                </c:ext>
              </c:extLst>
            </c:dLbl>
            <c:dLbl>
              <c:idx val="16"/>
              <c:delete val="1"/>
              <c:extLst>
                <c:ext xmlns:c15="http://schemas.microsoft.com/office/drawing/2012/chart" uri="{CE6537A1-D6FC-4f65-9D91-7224C49458BB}"/>
                <c:ext xmlns:c16="http://schemas.microsoft.com/office/drawing/2014/chart" uri="{C3380CC4-5D6E-409C-BE32-E72D297353CC}">
                  <c16:uniqueId val="{00000013-F26E-4130-89E4-849DF6637D37}"/>
                </c:ext>
              </c:extLst>
            </c:dLbl>
            <c:dLbl>
              <c:idx val="17"/>
              <c:delete val="1"/>
              <c:extLst>
                <c:ext xmlns:c15="http://schemas.microsoft.com/office/drawing/2012/chart" uri="{CE6537A1-D6FC-4f65-9D91-7224C49458BB}"/>
                <c:ext xmlns:c16="http://schemas.microsoft.com/office/drawing/2014/chart" uri="{C3380CC4-5D6E-409C-BE32-E72D297353CC}">
                  <c16:uniqueId val="{00000014-F26E-4130-89E4-849DF6637D37}"/>
                </c:ext>
              </c:extLst>
            </c:dLbl>
            <c:dLbl>
              <c:idx val="18"/>
              <c:delete val="1"/>
              <c:extLst>
                <c:ext xmlns:c15="http://schemas.microsoft.com/office/drawing/2012/chart" uri="{CE6537A1-D6FC-4f65-9D91-7224C49458BB}"/>
                <c:ext xmlns:c16="http://schemas.microsoft.com/office/drawing/2014/chart" uri="{C3380CC4-5D6E-409C-BE32-E72D297353CC}">
                  <c16:uniqueId val="{00000015-F26E-4130-89E4-849DF6637D37}"/>
                </c:ext>
              </c:extLst>
            </c:dLbl>
            <c:dLbl>
              <c:idx val="19"/>
              <c:delete val="1"/>
              <c:extLst>
                <c:ext xmlns:c15="http://schemas.microsoft.com/office/drawing/2012/chart" uri="{CE6537A1-D6FC-4f65-9D91-7224C49458BB}"/>
                <c:ext xmlns:c16="http://schemas.microsoft.com/office/drawing/2014/chart" uri="{C3380CC4-5D6E-409C-BE32-E72D297353CC}">
                  <c16:uniqueId val="{00000016-F26E-4130-89E4-849DF6637D37}"/>
                </c:ext>
              </c:extLst>
            </c:dLbl>
            <c:dLbl>
              <c:idx val="20"/>
              <c:delete val="1"/>
              <c:extLst>
                <c:ext xmlns:c15="http://schemas.microsoft.com/office/drawing/2012/chart" uri="{CE6537A1-D6FC-4f65-9D91-7224C49458BB}"/>
                <c:ext xmlns:c16="http://schemas.microsoft.com/office/drawing/2014/chart" uri="{C3380CC4-5D6E-409C-BE32-E72D297353CC}">
                  <c16:uniqueId val="{00000017-F26E-4130-89E4-849DF6637D37}"/>
                </c:ext>
              </c:extLst>
            </c:dLbl>
            <c:dLbl>
              <c:idx val="21"/>
              <c:delete val="1"/>
              <c:extLst>
                <c:ext xmlns:c15="http://schemas.microsoft.com/office/drawing/2012/chart" uri="{CE6537A1-D6FC-4f65-9D91-7224C49458BB}"/>
                <c:ext xmlns:c16="http://schemas.microsoft.com/office/drawing/2014/chart" uri="{C3380CC4-5D6E-409C-BE32-E72D297353CC}">
                  <c16:uniqueId val="{00000018-F26E-4130-89E4-849DF6637D37}"/>
                </c:ext>
              </c:extLst>
            </c:dLbl>
            <c:dLbl>
              <c:idx val="22"/>
              <c:delete val="1"/>
              <c:extLst>
                <c:ext xmlns:c15="http://schemas.microsoft.com/office/drawing/2012/chart" uri="{CE6537A1-D6FC-4f65-9D91-7224C49458BB}"/>
                <c:ext xmlns:c16="http://schemas.microsoft.com/office/drawing/2014/chart" uri="{C3380CC4-5D6E-409C-BE32-E72D297353CC}">
                  <c16:uniqueId val="{00000019-F26E-4130-89E4-849DF6637D37}"/>
                </c:ext>
              </c:extLst>
            </c:dLbl>
            <c:dLbl>
              <c:idx val="23"/>
              <c:delete val="1"/>
              <c:extLst>
                <c:ext xmlns:c15="http://schemas.microsoft.com/office/drawing/2012/chart" uri="{CE6537A1-D6FC-4f65-9D91-7224C49458BB}"/>
                <c:ext xmlns:c16="http://schemas.microsoft.com/office/drawing/2014/chart" uri="{C3380CC4-5D6E-409C-BE32-E72D297353CC}">
                  <c16:uniqueId val="{0000001A-F26E-4130-89E4-849DF6637D37}"/>
                </c:ext>
              </c:extLst>
            </c:dLbl>
            <c:dLbl>
              <c:idx val="24"/>
              <c:delete val="1"/>
              <c:extLst>
                <c:ext xmlns:c15="http://schemas.microsoft.com/office/drawing/2012/chart" uri="{CE6537A1-D6FC-4f65-9D91-7224C49458BB}"/>
                <c:ext xmlns:c16="http://schemas.microsoft.com/office/drawing/2014/chart" uri="{C3380CC4-5D6E-409C-BE32-E72D297353CC}">
                  <c16:uniqueId val="{0000001B-F26E-4130-89E4-849DF6637D3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26E-4130-89E4-849DF6637D3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Suhl, Stadt (16054)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15605</v>
      </c>
      <c r="F11" s="238">
        <v>15790</v>
      </c>
      <c r="G11" s="238">
        <v>15951</v>
      </c>
      <c r="H11" s="238">
        <v>15947</v>
      </c>
      <c r="I11" s="265">
        <v>16123</v>
      </c>
      <c r="J11" s="263">
        <v>-518</v>
      </c>
      <c r="K11" s="266">
        <v>-3.2128015877938347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17.225248317846845</v>
      </c>
      <c r="E13" s="115">
        <v>2688</v>
      </c>
      <c r="F13" s="114">
        <v>2702</v>
      </c>
      <c r="G13" s="114">
        <v>2713</v>
      </c>
      <c r="H13" s="114">
        <v>2780</v>
      </c>
      <c r="I13" s="140">
        <v>2781</v>
      </c>
      <c r="J13" s="115">
        <v>-93</v>
      </c>
      <c r="K13" s="116">
        <v>-3.3441208198489751</v>
      </c>
    </row>
    <row r="14" spans="1:255" ht="14.1" customHeight="1" x14ac:dyDescent="0.2">
      <c r="A14" s="306" t="s">
        <v>230</v>
      </c>
      <c r="B14" s="307"/>
      <c r="C14" s="308"/>
      <c r="D14" s="113">
        <v>56.859980775392501</v>
      </c>
      <c r="E14" s="115">
        <v>8873</v>
      </c>
      <c r="F14" s="114">
        <v>8993</v>
      </c>
      <c r="G14" s="114">
        <v>9112</v>
      </c>
      <c r="H14" s="114">
        <v>9033</v>
      </c>
      <c r="I14" s="140">
        <v>9127</v>
      </c>
      <c r="J14" s="115">
        <v>-254</v>
      </c>
      <c r="K14" s="116">
        <v>-2.7829516818231621</v>
      </c>
    </row>
    <row r="15" spans="1:255" ht="14.1" customHeight="1" x14ac:dyDescent="0.2">
      <c r="A15" s="306" t="s">
        <v>231</v>
      </c>
      <c r="B15" s="307"/>
      <c r="C15" s="308"/>
      <c r="D15" s="113">
        <v>12.694649150913168</v>
      </c>
      <c r="E15" s="115">
        <v>1981</v>
      </c>
      <c r="F15" s="114">
        <v>1992</v>
      </c>
      <c r="G15" s="114">
        <v>2018</v>
      </c>
      <c r="H15" s="114">
        <v>2019</v>
      </c>
      <c r="I15" s="140">
        <v>2067</v>
      </c>
      <c r="J15" s="115">
        <v>-86</v>
      </c>
      <c r="K15" s="116">
        <v>-4.1606192549588776</v>
      </c>
    </row>
    <row r="16" spans="1:255" ht="14.1" customHeight="1" x14ac:dyDescent="0.2">
      <c r="A16" s="306" t="s">
        <v>232</v>
      </c>
      <c r="B16" s="307"/>
      <c r="C16" s="308"/>
      <c r="D16" s="113">
        <v>11.983338673502082</v>
      </c>
      <c r="E16" s="115">
        <v>1870</v>
      </c>
      <c r="F16" s="114">
        <v>1894</v>
      </c>
      <c r="G16" s="114">
        <v>1902</v>
      </c>
      <c r="H16" s="114">
        <v>1909</v>
      </c>
      <c r="I16" s="140">
        <v>1937</v>
      </c>
      <c r="J16" s="115">
        <v>-67</v>
      </c>
      <c r="K16" s="116">
        <v>-3.458957150232318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0.21147068247356615</v>
      </c>
      <c r="E18" s="115">
        <v>33</v>
      </c>
      <c r="F18" s="114">
        <v>32</v>
      </c>
      <c r="G18" s="114">
        <v>31</v>
      </c>
      <c r="H18" s="114">
        <v>28</v>
      </c>
      <c r="I18" s="140">
        <v>28</v>
      </c>
      <c r="J18" s="115">
        <v>5</v>
      </c>
      <c r="K18" s="116">
        <v>17.857142857142858</v>
      </c>
    </row>
    <row r="19" spans="1:255" ht="14.1" customHeight="1" x14ac:dyDescent="0.2">
      <c r="A19" s="306" t="s">
        <v>235</v>
      </c>
      <c r="B19" s="307" t="s">
        <v>236</v>
      </c>
      <c r="C19" s="308"/>
      <c r="D19" s="113" t="s">
        <v>513</v>
      </c>
      <c r="E19" s="115" t="s">
        <v>513</v>
      </c>
      <c r="F19" s="114" t="s">
        <v>513</v>
      </c>
      <c r="G19" s="114" t="s">
        <v>513</v>
      </c>
      <c r="H19" s="114">
        <v>3</v>
      </c>
      <c r="I19" s="140">
        <v>5</v>
      </c>
      <c r="J19" s="115" t="s">
        <v>513</v>
      </c>
      <c r="K19" s="116" t="s">
        <v>513</v>
      </c>
    </row>
    <row r="20" spans="1:255" ht="14.1" customHeight="1" x14ac:dyDescent="0.2">
      <c r="A20" s="306">
        <v>12</v>
      </c>
      <c r="B20" s="307" t="s">
        <v>237</v>
      </c>
      <c r="C20" s="308"/>
      <c r="D20" s="113">
        <v>0.4229413649471323</v>
      </c>
      <c r="E20" s="115">
        <v>66</v>
      </c>
      <c r="F20" s="114">
        <v>66</v>
      </c>
      <c r="G20" s="114">
        <v>65</v>
      </c>
      <c r="H20" s="114">
        <v>65</v>
      </c>
      <c r="I20" s="140">
        <v>51</v>
      </c>
      <c r="J20" s="115">
        <v>15</v>
      </c>
      <c r="K20" s="116">
        <v>29.411764705882351</v>
      </c>
    </row>
    <row r="21" spans="1:255" ht="14.1" customHeight="1" x14ac:dyDescent="0.2">
      <c r="A21" s="306">
        <v>21</v>
      </c>
      <c r="B21" s="307" t="s">
        <v>238</v>
      </c>
      <c r="C21" s="308"/>
      <c r="D21" s="113">
        <v>0.12816404998397948</v>
      </c>
      <c r="E21" s="115">
        <v>20</v>
      </c>
      <c r="F21" s="114" t="s">
        <v>513</v>
      </c>
      <c r="G21" s="114">
        <v>18</v>
      </c>
      <c r="H21" s="114">
        <v>16</v>
      </c>
      <c r="I21" s="140" t="s">
        <v>513</v>
      </c>
      <c r="J21" s="115" t="s">
        <v>513</v>
      </c>
      <c r="K21" s="116" t="s">
        <v>513</v>
      </c>
    </row>
    <row r="22" spans="1:255" ht="14.1" customHeight="1" x14ac:dyDescent="0.2">
      <c r="A22" s="306">
        <v>22</v>
      </c>
      <c r="B22" s="307" t="s">
        <v>239</v>
      </c>
      <c r="C22" s="308"/>
      <c r="D22" s="113">
        <v>0.91637295738545343</v>
      </c>
      <c r="E22" s="115">
        <v>143</v>
      </c>
      <c r="F22" s="114">
        <v>146</v>
      </c>
      <c r="G22" s="114">
        <v>150</v>
      </c>
      <c r="H22" s="114">
        <v>143</v>
      </c>
      <c r="I22" s="140">
        <v>148</v>
      </c>
      <c r="J22" s="115">
        <v>-5</v>
      </c>
      <c r="K22" s="116">
        <v>-3.3783783783783785</v>
      </c>
    </row>
    <row r="23" spans="1:255" ht="14.1" customHeight="1" x14ac:dyDescent="0.2">
      <c r="A23" s="306">
        <v>23</v>
      </c>
      <c r="B23" s="307" t="s">
        <v>240</v>
      </c>
      <c r="C23" s="308"/>
      <c r="D23" s="113">
        <v>0.44857417494392821</v>
      </c>
      <c r="E23" s="115">
        <v>70</v>
      </c>
      <c r="F23" s="114">
        <v>70</v>
      </c>
      <c r="G23" s="114">
        <v>69</v>
      </c>
      <c r="H23" s="114">
        <v>77</v>
      </c>
      <c r="I23" s="140">
        <v>82</v>
      </c>
      <c r="J23" s="115">
        <v>-12</v>
      </c>
      <c r="K23" s="116">
        <v>-14.634146341463415</v>
      </c>
    </row>
    <row r="24" spans="1:255" ht="14.1" customHeight="1" x14ac:dyDescent="0.2">
      <c r="A24" s="306">
        <v>24</v>
      </c>
      <c r="B24" s="307" t="s">
        <v>241</v>
      </c>
      <c r="C24" s="308"/>
      <c r="D24" s="113">
        <v>3.8577379045177826</v>
      </c>
      <c r="E24" s="115">
        <v>602</v>
      </c>
      <c r="F24" s="114">
        <v>596</v>
      </c>
      <c r="G24" s="114">
        <v>593</v>
      </c>
      <c r="H24" s="114">
        <v>575</v>
      </c>
      <c r="I24" s="140">
        <v>556</v>
      </c>
      <c r="J24" s="115">
        <v>46</v>
      </c>
      <c r="K24" s="116">
        <v>8.2733812949640289</v>
      </c>
    </row>
    <row r="25" spans="1:255" ht="14.1" customHeight="1" x14ac:dyDescent="0.2">
      <c r="A25" s="306">
        <v>25</v>
      </c>
      <c r="B25" s="307" t="s">
        <v>242</v>
      </c>
      <c r="C25" s="308"/>
      <c r="D25" s="113">
        <v>4.9086831143864149</v>
      </c>
      <c r="E25" s="115">
        <v>766</v>
      </c>
      <c r="F25" s="114">
        <v>762</v>
      </c>
      <c r="G25" s="114">
        <v>784</v>
      </c>
      <c r="H25" s="114">
        <v>780</v>
      </c>
      <c r="I25" s="140">
        <v>804</v>
      </c>
      <c r="J25" s="115">
        <v>-38</v>
      </c>
      <c r="K25" s="116">
        <v>-4.7263681592039797</v>
      </c>
    </row>
    <row r="26" spans="1:255" ht="14.1" customHeight="1" x14ac:dyDescent="0.2">
      <c r="A26" s="306">
        <v>26</v>
      </c>
      <c r="B26" s="307" t="s">
        <v>243</v>
      </c>
      <c r="C26" s="308"/>
      <c r="D26" s="113">
        <v>3.819288689522589</v>
      </c>
      <c r="E26" s="115">
        <v>596</v>
      </c>
      <c r="F26" s="114">
        <v>598</v>
      </c>
      <c r="G26" s="114">
        <v>598</v>
      </c>
      <c r="H26" s="114">
        <v>599</v>
      </c>
      <c r="I26" s="140">
        <v>608</v>
      </c>
      <c r="J26" s="115">
        <v>-12</v>
      </c>
      <c r="K26" s="116">
        <v>-1.9736842105263157</v>
      </c>
    </row>
    <row r="27" spans="1:255" ht="14.1" customHeight="1" x14ac:dyDescent="0.2">
      <c r="A27" s="306">
        <v>27</v>
      </c>
      <c r="B27" s="307" t="s">
        <v>244</v>
      </c>
      <c r="C27" s="308"/>
      <c r="D27" s="113">
        <v>2.3518103172060236</v>
      </c>
      <c r="E27" s="115">
        <v>367</v>
      </c>
      <c r="F27" s="114">
        <v>377</v>
      </c>
      <c r="G27" s="114">
        <v>383</v>
      </c>
      <c r="H27" s="114">
        <v>379</v>
      </c>
      <c r="I27" s="140">
        <v>375</v>
      </c>
      <c r="J27" s="115">
        <v>-8</v>
      </c>
      <c r="K27" s="116">
        <v>-2.1333333333333333</v>
      </c>
    </row>
    <row r="28" spans="1:255" ht="14.1" customHeight="1" x14ac:dyDescent="0.2">
      <c r="A28" s="306">
        <v>28</v>
      </c>
      <c r="B28" s="307" t="s">
        <v>245</v>
      </c>
      <c r="C28" s="308"/>
      <c r="D28" s="113">
        <v>0.16661326497917334</v>
      </c>
      <c r="E28" s="115">
        <v>26</v>
      </c>
      <c r="F28" s="114">
        <v>25</v>
      </c>
      <c r="G28" s="114">
        <v>23</v>
      </c>
      <c r="H28" s="114">
        <v>26</v>
      </c>
      <c r="I28" s="140">
        <v>25</v>
      </c>
      <c r="J28" s="115">
        <v>1</v>
      </c>
      <c r="K28" s="116">
        <v>4</v>
      </c>
    </row>
    <row r="29" spans="1:255" ht="14.1" customHeight="1" x14ac:dyDescent="0.2">
      <c r="A29" s="306">
        <v>29</v>
      </c>
      <c r="B29" s="307" t="s">
        <v>246</v>
      </c>
      <c r="C29" s="308"/>
      <c r="D29" s="113">
        <v>2.3389939122076258</v>
      </c>
      <c r="E29" s="115">
        <v>365</v>
      </c>
      <c r="F29" s="114">
        <v>370</v>
      </c>
      <c r="G29" s="114">
        <v>365</v>
      </c>
      <c r="H29" s="114">
        <v>367</v>
      </c>
      <c r="I29" s="140">
        <v>410</v>
      </c>
      <c r="J29" s="115">
        <v>-45</v>
      </c>
      <c r="K29" s="116">
        <v>-10.975609756097562</v>
      </c>
    </row>
    <row r="30" spans="1:255" ht="14.1" customHeight="1" x14ac:dyDescent="0.2">
      <c r="A30" s="306" t="s">
        <v>247</v>
      </c>
      <c r="B30" s="307" t="s">
        <v>248</v>
      </c>
      <c r="C30" s="308"/>
      <c r="D30" s="113">
        <v>0.71771867991028515</v>
      </c>
      <c r="E30" s="115">
        <v>112</v>
      </c>
      <c r="F30" s="114">
        <v>112</v>
      </c>
      <c r="G30" s="114">
        <v>108</v>
      </c>
      <c r="H30" s="114">
        <v>110</v>
      </c>
      <c r="I30" s="140">
        <v>160</v>
      </c>
      <c r="J30" s="115">
        <v>-48</v>
      </c>
      <c r="K30" s="116">
        <v>-30</v>
      </c>
    </row>
    <row r="31" spans="1:255" ht="14.1" customHeight="1" x14ac:dyDescent="0.2">
      <c r="A31" s="306" t="s">
        <v>249</v>
      </c>
      <c r="B31" s="307" t="s">
        <v>250</v>
      </c>
      <c r="C31" s="308"/>
      <c r="D31" s="113">
        <v>1.6212752322973405</v>
      </c>
      <c r="E31" s="115">
        <v>253</v>
      </c>
      <c r="F31" s="114">
        <v>258</v>
      </c>
      <c r="G31" s="114">
        <v>257</v>
      </c>
      <c r="H31" s="114">
        <v>257</v>
      </c>
      <c r="I31" s="140">
        <v>250</v>
      </c>
      <c r="J31" s="115">
        <v>3</v>
      </c>
      <c r="K31" s="116">
        <v>1.2</v>
      </c>
    </row>
    <row r="32" spans="1:255" ht="14.1" customHeight="1" x14ac:dyDescent="0.2">
      <c r="A32" s="306">
        <v>31</v>
      </c>
      <c r="B32" s="307" t="s">
        <v>251</v>
      </c>
      <c r="C32" s="308"/>
      <c r="D32" s="113">
        <v>0.94200576738224928</v>
      </c>
      <c r="E32" s="115">
        <v>147</v>
      </c>
      <c r="F32" s="114">
        <v>150</v>
      </c>
      <c r="G32" s="114">
        <v>148</v>
      </c>
      <c r="H32" s="114">
        <v>144</v>
      </c>
      <c r="I32" s="140">
        <v>147</v>
      </c>
      <c r="J32" s="115">
        <v>0</v>
      </c>
      <c r="K32" s="116">
        <v>0</v>
      </c>
    </row>
    <row r="33" spans="1:11" ht="14.1" customHeight="1" x14ac:dyDescent="0.2">
      <c r="A33" s="306">
        <v>32</v>
      </c>
      <c r="B33" s="307" t="s">
        <v>252</v>
      </c>
      <c r="C33" s="308"/>
      <c r="D33" s="113">
        <v>1.281640499839795</v>
      </c>
      <c r="E33" s="115">
        <v>200</v>
      </c>
      <c r="F33" s="114">
        <v>205</v>
      </c>
      <c r="G33" s="114">
        <v>206</v>
      </c>
      <c r="H33" s="114">
        <v>212</v>
      </c>
      <c r="I33" s="140">
        <v>211</v>
      </c>
      <c r="J33" s="115">
        <v>-11</v>
      </c>
      <c r="K33" s="116">
        <v>-5.2132701421800949</v>
      </c>
    </row>
    <row r="34" spans="1:11" ht="14.1" customHeight="1" x14ac:dyDescent="0.2">
      <c r="A34" s="306">
        <v>33</v>
      </c>
      <c r="B34" s="307" t="s">
        <v>253</v>
      </c>
      <c r="C34" s="308"/>
      <c r="D34" s="113">
        <v>1.0189041973726369</v>
      </c>
      <c r="E34" s="115">
        <v>159</v>
      </c>
      <c r="F34" s="114">
        <v>157</v>
      </c>
      <c r="G34" s="114">
        <v>174</v>
      </c>
      <c r="H34" s="114">
        <v>174</v>
      </c>
      <c r="I34" s="140">
        <v>163</v>
      </c>
      <c r="J34" s="115">
        <v>-4</v>
      </c>
      <c r="K34" s="116">
        <v>-2.4539877300613497</v>
      </c>
    </row>
    <row r="35" spans="1:11" ht="14.1" customHeight="1" x14ac:dyDescent="0.2">
      <c r="A35" s="306">
        <v>34</v>
      </c>
      <c r="B35" s="307" t="s">
        <v>254</v>
      </c>
      <c r="C35" s="308"/>
      <c r="D35" s="113">
        <v>2.2108298622236462</v>
      </c>
      <c r="E35" s="115">
        <v>345</v>
      </c>
      <c r="F35" s="114">
        <v>347</v>
      </c>
      <c r="G35" s="114">
        <v>352</v>
      </c>
      <c r="H35" s="114">
        <v>350</v>
      </c>
      <c r="I35" s="140">
        <v>347</v>
      </c>
      <c r="J35" s="115">
        <v>-2</v>
      </c>
      <c r="K35" s="116">
        <v>-0.57636887608069165</v>
      </c>
    </row>
    <row r="36" spans="1:11" ht="14.1" customHeight="1" x14ac:dyDescent="0.2">
      <c r="A36" s="306">
        <v>41</v>
      </c>
      <c r="B36" s="307" t="s">
        <v>255</v>
      </c>
      <c r="C36" s="308"/>
      <c r="D36" s="113">
        <v>0.79461710990067291</v>
      </c>
      <c r="E36" s="115">
        <v>124</v>
      </c>
      <c r="F36" s="114">
        <v>126</v>
      </c>
      <c r="G36" s="114">
        <v>128</v>
      </c>
      <c r="H36" s="114">
        <v>129</v>
      </c>
      <c r="I36" s="140">
        <v>126</v>
      </c>
      <c r="J36" s="115">
        <v>-2</v>
      </c>
      <c r="K36" s="116">
        <v>-1.5873015873015872</v>
      </c>
    </row>
    <row r="37" spans="1:11" ht="14.1" customHeight="1" x14ac:dyDescent="0.2">
      <c r="A37" s="306">
        <v>42</v>
      </c>
      <c r="B37" s="307" t="s">
        <v>256</v>
      </c>
      <c r="C37" s="308"/>
      <c r="D37" s="113">
        <v>0.12816404998397948</v>
      </c>
      <c r="E37" s="115">
        <v>20</v>
      </c>
      <c r="F37" s="114">
        <v>20</v>
      </c>
      <c r="G37" s="114">
        <v>20</v>
      </c>
      <c r="H37" s="114">
        <v>22</v>
      </c>
      <c r="I37" s="140">
        <v>17</v>
      </c>
      <c r="J37" s="115">
        <v>3</v>
      </c>
      <c r="K37" s="116">
        <v>17.647058823529413</v>
      </c>
    </row>
    <row r="38" spans="1:11" ht="14.1" customHeight="1" x14ac:dyDescent="0.2">
      <c r="A38" s="306">
        <v>43</v>
      </c>
      <c r="B38" s="307" t="s">
        <v>257</v>
      </c>
      <c r="C38" s="308"/>
      <c r="D38" s="113">
        <v>1.3264979173341878</v>
      </c>
      <c r="E38" s="115">
        <v>207</v>
      </c>
      <c r="F38" s="114">
        <v>206</v>
      </c>
      <c r="G38" s="114">
        <v>205</v>
      </c>
      <c r="H38" s="114">
        <v>196</v>
      </c>
      <c r="I38" s="140">
        <v>200</v>
      </c>
      <c r="J38" s="115">
        <v>7</v>
      </c>
      <c r="K38" s="116">
        <v>3.5</v>
      </c>
    </row>
    <row r="39" spans="1:11" ht="14.1" customHeight="1" x14ac:dyDescent="0.2">
      <c r="A39" s="306">
        <v>51</v>
      </c>
      <c r="B39" s="307" t="s">
        <v>258</v>
      </c>
      <c r="C39" s="308"/>
      <c r="D39" s="113">
        <v>7.9077218840115346</v>
      </c>
      <c r="E39" s="115">
        <v>1234</v>
      </c>
      <c r="F39" s="114">
        <v>1267</v>
      </c>
      <c r="G39" s="114">
        <v>1299</v>
      </c>
      <c r="H39" s="114">
        <v>1328</v>
      </c>
      <c r="I39" s="140">
        <v>1338</v>
      </c>
      <c r="J39" s="115">
        <v>-104</v>
      </c>
      <c r="K39" s="116">
        <v>-7.7727952167414047</v>
      </c>
    </row>
    <row r="40" spans="1:11" ht="14.1" customHeight="1" x14ac:dyDescent="0.2">
      <c r="A40" s="306" t="s">
        <v>259</v>
      </c>
      <c r="B40" s="307" t="s">
        <v>260</v>
      </c>
      <c r="C40" s="308"/>
      <c r="D40" s="113">
        <v>7.5296379365587951</v>
      </c>
      <c r="E40" s="115">
        <v>1175</v>
      </c>
      <c r="F40" s="114">
        <v>1207</v>
      </c>
      <c r="G40" s="114">
        <v>1234</v>
      </c>
      <c r="H40" s="114">
        <v>1266</v>
      </c>
      <c r="I40" s="140">
        <v>1273</v>
      </c>
      <c r="J40" s="115">
        <v>-98</v>
      </c>
      <c r="K40" s="116">
        <v>-7.6983503534956794</v>
      </c>
    </row>
    <row r="41" spans="1:11" ht="14.1" customHeight="1" x14ac:dyDescent="0.2">
      <c r="A41" s="306"/>
      <c r="B41" s="307" t="s">
        <v>261</v>
      </c>
      <c r="C41" s="308"/>
      <c r="D41" s="113">
        <v>4.2422300544697213</v>
      </c>
      <c r="E41" s="115">
        <v>662</v>
      </c>
      <c r="F41" s="114">
        <v>633</v>
      </c>
      <c r="G41" s="114">
        <v>683</v>
      </c>
      <c r="H41" s="114">
        <v>712</v>
      </c>
      <c r="I41" s="140">
        <v>728</v>
      </c>
      <c r="J41" s="115">
        <v>-66</v>
      </c>
      <c r="K41" s="116">
        <v>-9.0659340659340657</v>
      </c>
    </row>
    <row r="42" spans="1:11" ht="14.1" customHeight="1" x14ac:dyDescent="0.2">
      <c r="A42" s="306">
        <v>52</v>
      </c>
      <c r="B42" s="307" t="s">
        <v>262</v>
      </c>
      <c r="C42" s="308"/>
      <c r="D42" s="113">
        <v>2.6722204421659725</v>
      </c>
      <c r="E42" s="115">
        <v>417</v>
      </c>
      <c r="F42" s="114">
        <v>427</v>
      </c>
      <c r="G42" s="114">
        <v>434</v>
      </c>
      <c r="H42" s="114">
        <v>416</v>
      </c>
      <c r="I42" s="140">
        <v>420</v>
      </c>
      <c r="J42" s="115">
        <v>-3</v>
      </c>
      <c r="K42" s="116">
        <v>-0.7142857142857143</v>
      </c>
    </row>
    <row r="43" spans="1:11" ht="14.1" customHeight="1" x14ac:dyDescent="0.2">
      <c r="A43" s="306" t="s">
        <v>263</v>
      </c>
      <c r="B43" s="307" t="s">
        <v>264</v>
      </c>
      <c r="C43" s="308"/>
      <c r="D43" s="113">
        <v>2.5056071771867989</v>
      </c>
      <c r="E43" s="115">
        <v>391</v>
      </c>
      <c r="F43" s="114">
        <v>402</v>
      </c>
      <c r="G43" s="114">
        <v>405</v>
      </c>
      <c r="H43" s="114">
        <v>386</v>
      </c>
      <c r="I43" s="140">
        <v>390</v>
      </c>
      <c r="J43" s="115">
        <v>1</v>
      </c>
      <c r="K43" s="116">
        <v>0.25641025641025639</v>
      </c>
    </row>
    <row r="44" spans="1:11" ht="14.1" customHeight="1" x14ac:dyDescent="0.2">
      <c r="A44" s="306">
        <v>53</v>
      </c>
      <c r="B44" s="307" t="s">
        <v>265</v>
      </c>
      <c r="C44" s="308"/>
      <c r="D44" s="113">
        <v>0.6408202499198975</v>
      </c>
      <c r="E44" s="115">
        <v>100</v>
      </c>
      <c r="F44" s="114">
        <v>96</v>
      </c>
      <c r="G44" s="114">
        <v>97</v>
      </c>
      <c r="H44" s="114">
        <v>99</v>
      </c>
      <c r="I44" s="140">
        <v>95</v>
      </c>
      <c r="J44" s="115">
        <v>5</v>
      </c>
      <c r="K44" s="116">
        <v>5.2631578947368425</v>
      </c>
    </row>
    <row r="45" spans="1:11" ht="14.1" customHeight="1" x14ac:dyDescent="0.2">
      <c r="A45" s="306" t="s">
        <v>266</v>
      </c>
      <c r="B45" s="307" t="s">
        <v>267</v>
      </c>
      <c r="C45" s="308"/>
      <c r="D45" s="113">
        <v>0.57033002242870878</v>
      </c>
      <c r="E45" s="115">
        <v>89</v>
      </c>
      <c r="F45" s="114">
        <v>82</v>
      </c>
      <c r="G45" s="114">
        <v>84</v>
      </c>
      <c r="H45" s="114">
        <v>87</v>
      </c>
      <c r="I45" s="140">
        <v>83</v>
      </c>
      <c r="J45" s="115">
        <v>6</v>
      </c>
      <c r="K45" s="116">
        <v>7.2289156626506026</v>
      </c>
    </row>
    <row r="46" spans="1:11" ht="14.1" customHeight="1" x14ac:dyDescent="0.2">
      <c r="A46" s="306">
        <v>54</v>
      </c>
      <c r="B46" s="307" t="s">
        <v>268</v>
      </c>
      <c r="C46" s="308"/>
      <c r="D46" s="113">
        <v>2.5889138096763857</v>
      </c>
      <c r="E46" s="115">
        <v>404</v>
      </c>
      <c r="F46" s="114">
        <v>409</v>
      </c>
      <c r="G46" s="114">
        <v>424</v>
      </c>
      <c r="H46" s="114">
        <v>428</v>
      </c>
      <c r="I46" s="140">
        <v>436</v>
      </c>
      <c r="J46" s="115">
        <v>-32</v>
      </c>
      <c r="K46" s="116">
        <v>-7.3394495412844041</v>
      </c>
    </row>
    <row r="47" spans="1:11" ht="14.1" customHeight="1" x14ac:dyDescent="0.2">
      <c r="A47" s="306">
        <v>61</v>
      </c>
      <c r="B47" s="307" t="s">
        <v>269</v>
      </c>
      <c r="C47" s="308"/>
      <c r="D47" s="113">
        <v>3.6526754245434154</v>
      </c>
      <c r="E47" s="115">
        <v>570</v>
      </c>
      <c r="F47" s="114">
        <v>566</v>
      </c>
      <c r="G47" s="114">
        <v>579</v>
      </c>
      <c r="H47" s="114">
        <v>581</v>
      </c>
      <c r="I47" s="140">
        <v>599</v>
      </c>
      <c r="J47" s="115">
        <v>-29</v>
      </c>
      <c r="K47" s="116">
        <v>-4.8414023372287147</v>
      </c>
    </row>
    <row r="48" spans="1:11" ht="14.1" customHeight="1" x14ac:dyDescent="0.2">
      <c r="A48" s="306">
        <v>62</v>
      </c>
      <c r="B48" s="307" t="s">
        <v>270</v>
      </c>
      <c r="C48" s="308"/>
      <c r="D48" s="113">
        <v>6.3761614867029799</v>
      </c>
      <c r="E48" s="115">
        <v>995</v>
      </c>
      <c r="F48" s="114">
        <v>1010</v>
      </c>
      <c r="G48" s="114">
        <v>1014</v>
      </c>
      <c r="H48" s="114">
        <v>1012</v>
      </c>
      <c r="I48" s="140">
        <v>1023</v>
      </c>
      <c r="J48" s="115">
        <v>-28</v>
      </c>
      <c r="K48" s="116">
        <v>-2.7370478983382207</v>
      </c>
    </row>
    <row r="49" spans="1:11" ht="14.1" customHeight="1" x14ac:dyDescent="0.2">
      <c r="A49" s="306">
        <v>63</v>
      </c>
      <c r="B49" s="307" t="s">
        <v>271</v>
      </c>
      <c r="C49" s="308"/>
      <c r="D49" s="113">
        <v>2.3966677347004164</v>
      </c>
      <c r="E49" s="115">
        <v>374</v>
      </c>
      <c r="F49" s="114">
        <v>389</v>
      </c>
      <c r="G49" s="114">
        <v>377</v>
      </c>
      <c r="H49" s="114">
        <v>370</v>
      </c>
      <c r="I49" s="140">
        <v>373</v>
      </c>
      <c r="J49" s="115">
        <v>1</v>
      </c>
      <c r="K49" s="116">
        <v>0.26809651474530832</v>
      </c>
    </row>
    <row r="50" spans="1:11" ht="14.1" customHeight="1" x14ac:dyDescent="0.2">
      <c r="A50" s="306" t="s">
        <v>272</v>
      </c>
      <c r="B50" s="307" t="s">
        <v>273</v>
      </c>
      <c r="C50" s="308"/>
      <c r="D50" s="113">
        <v>0.75616789490547898</v>
      </c>
      <c r="E50" s="115">
        <v>118</v>
      </c>
      <c r="F50" s="114">
        <v>125</v>
      </c>
      <c r="G50" s="114">
        <v>124</v>
      </c>
      <c r="H50" s="114">
        <v>117</v>
      </c>
      <c r="I50" s="140">
        <v>118</v>
      </c>
      <c r="J50" s="115">
        <v>0</v>
      </c>
      <c r="K50" s="116">
        <v>0</v>
      </c>
    </row>
    <row r="51" spans="1:11" ht="14.1" customHeight="1" x14ac:dyDescent="0.2">
      <c r="A51" s="306" t="s">
        <v>274</v>
      </c>
      <c r="B51" s="307" t="s">
        <v>275</v>
      </c>
      <c r="C51" s="308"/>
      <c r="D51" s="113">
        <v>1.3072733098365907</v>
      </c>
      <c r="E51" s="115">
        <v>204</v>
      </c>
      <c r="F51" s="114">
        <v>207</v>
      </c>
      <c r="G51" s="114">
        <v>198</v>
      </c>
      <c r="H51" s="114">
        <v>196</v>
      </c>
      <c r="I51" s="140">
        <v>195</v>
      </c>
      <c r="J51" s="115">
        <v>9</v>
      </c>
      <c r="K51" s="116">
        <v>4.615384615384615</v>
      </c>
    </row>
    <row r="52" spans="1:11" ht="14.1" customHeight="1" x14ac:dyDescent="0.2">
      <c r="A52" s="306">
        <v>71</v>
      </c>
      <c r="B52" s="307" t="s">
        <v>276</v>
      </c>
      <c r="C52" s="308"/>
      <c r="D52" s="113">
        <v>11.707785966036527</v>
      </c>
      <c r="E52" s="115">
        <v>1827</v>
      </c>
      <c r="F52" s="114">
        <v>1856</v>
      </c>
      <c r="G52" s="114">
        <v>1883</v>
      </c>
      <c r="H52" s="114">
        <v>1897</v>
      </c>
      <c r="I52" s="140">
        <v>1928</v>
      </c>
      <c r="J52" s="115">
        <v>-101</v>
      </c>
      <c r="K52" s="116">
        <v>-5.2385892116182573</v>
      </c>
    </row>
    <row r="53" spans="1:11" ht="14.1" customHeight="1" x14ac:dyDescent="0.2">
      <c r="A53" s="306" t="s">
        <v>277</v>
      </c>
      <c r="B53" s="307" t="s">
        <v>278</v>
      </c>
      <c r="C53" s="308"/>
      <c r="D53" s="113">
        <v>4.7036206344120473</v>
      </c>
      <c r="E53" s="115">
        <v>734</v>
      </c>
      <c r="F53" s="114">
        <v>747</v>
      </c>
      <c r="G53" s="114">
        <v>759</v>
      </c>
      <c r="H53" s="114">
        <v>769</v>
      </c>
      <c r="I53" s="140">
        <v>781</v>
      </c>
      <c r="J53" s="115">
        <v>-47</v>
      </c>
      <c r="K53" s="116">
        <v>-6.0179257362355951</v>
      </c>
    </row>
    <row r="54" spans="1:11" ht="14.1" customHeight="1" x14ac:dyDescent="0.2">
      <c r="A54" s="306" t="s">
        <v>279</v>
      </c>
      <c r="B54" s="307" t="s">
        <v>280</v>
      </c>
      <c r="C54" s="308"/>
      <c r="D54" s="113">
        <v>5.5943607818007051</v>
      </c>
      <c r="E54" s="115">
        <v>873</v>
      </c>
      <c r="F54" s="114">
        <v>890</v>
      </c>
      <c r="G54" s="114">
        <v>904</v>
      </c>
      <c r="H54" s="114">
        <v>909</v>
      </c>
      <c r="I54" s="140">
        <v>927</v>
      </c>
      <c r="J54" s="115">
        <v>-54</v>
      </c>
      <c r="K54" s="116">
        <v>-5.825242718446602</v>
      </c>
    </row>
    <row r="55" spans="1:11" ht="14.1" customHeight="1" x14ac:dyDescent="0.2">
      <c r="A55" s="306">
        <v>72</v>
      </c>
      <c r="B55" s="307" t="s">
        <v>281</v>
      </c>
      <c r="C55" s="308"/>
      <c r="D55" s="113">
        <v>3.6334508170458188</v>
      </c>
      <c r="E55" s="115">
        <v>567</v>
      </c>
      <c r="F55" s="114">
        <v>564</v>
      </c>
      <c r="G55" s="114">
        <v>574</v>
      </c>
      <c r="H55" s="114">
        <v>564</v>
      </c>
      <c r="I55" s="140">
        <v>580</v>
      </c>
      <c r="J55" s="115">
        <v>-13</v>
      </c>
      <c r="K55" s="116">
        <v>-2.2413793103448274</v>
      </c>
    </row>
    <row r="56" spans="1:11" ht="14.1" customHeight="1" x14ac:dyDescent="0.2">
      <c r="A56" s="306" t="s">
        <v>282</v>
      </c>
      <c r="B56" s="307" t="s">
        <v>283</v>
      </c>
      <c r="C56" s="308"/>
      <c r="D56" s="113">
        <v>1.9352771547580903</v>
      </c>
      <c r="E56" s="115">
        <v>302</v>
      </c>
      <c r="F56" s="114">
        <v>299</v>
      </c>
      <c r="G56" s="114">
        <v>304</v>
      </c>
      <c r="H56" s="114">
        <v>296</v>
      </c>
      <c r="I56" s="140">
        <v>305</v>
      </c>
      <c r="J56" s="115">
        <v>-3</v>
      </c>
      <c r="K56" s="116">
        <v>-0.98360655737704916</v>
      </c>
    </row>
    <row r="57" spans="1:11" ht="14.1" customHeight="1" x14ac:dyDescent="0.2">
      <c r="A57" s="306" t="s">
        <v>284</v>
      </c>
      <c r="B57" s="307" t="s">
        <v>285</v>
      </c>
      <c r="C57" s="308"/>
      <c r="D57" s="113">
        <v>1.1791092598526114</v>
      </c>
      <c r="E57" s="115">
        <v>184</v>
      </c>
      <c r="F57" s="114">
        <v>185</v>
      </c>
      <c r="G57" s="114">
        <v>187</v>
      </c>
      <c r="H57" s="114">
        <v>184</v>
      </c>
      <c r="I57" s="140">
        <v>188</v>
      </c>
      <c r="J57" s="115">
        <v>-4</v>
      </c>
      <c r="K57" s="116">
        <v>-2.1276595744680851</v>
      </c>
    </row>
    <row r="58" spans="1:11" ht="14.1" customHeight="1" x14ac:dyDescent="0.2">
      <c r="A58" s="306">
        <v>73</v>
      </c>
      <c r="B58" s="307" t="s">
        <v>286</v>
      </c>
      <c r="C58" s="308"/>
      <c r="D58" s="113">
        <v>4.3063120794617111</v>
      </c>
      <c r="E58" s="115">
        <v>672</v>
      </c>
      <c r="F58" s="114">
        <v>684</v>
      </c>
      <c r="G58" s="114">
        <v>693</v>
      </c>
      <c r="H58" s="114">
        <v>691</v>
      </c>
      <c r="I58" s="140">
        <v>703</v>
      </c>
      <c r="J58" s="115">
        <v>-31</v>
      </c>
      <c r="K58" s="116">
        <v>-4.4096728307254622</v>
      </c>
    </row>
    <row r="59" spans="1:11" ht="14.1" customHeight="1" x14ac:dyDescent="0.2">
      <c r="A59" s="306" t="s">
        <v>287</v>
      </c>
      <c r="B59" s="307" t="s">
        <v>288</v>
      </c>
      <c r="C59" s="308"/>
      <c r="D59" s="113">
        <v>3.511694969561038</v>
      </c>
      <c r="E59" s="115">
        <v>548</v>
      </c>
      <c r="F59" s="114">
        <v>555</v>
      </c>
      <c r="G59" s="114">
        <v>560</v>
      </c>
      <c r="H59" s="114">
        <v>561</v>
      </c>
      <c r="I59" s="140">
        <v>574</v>
      </c>
      <c r="J59" s="115">
        <v>-26</v>
      </c>
      <c r="K59" s="116">
        <v>-4.529616724738676</v>
      </c>
    </row>
    <row r="60" spans="1:11" ht="14.1" customHeight="1" x14ac:dyDescent="0.2">
      <c r="A60" s="306">
        <v>81</v>
      </c>
      <c r="B60" s="307" t="s">
        <v>289</v>
      </c>
      <c r="C60" s="308"/>
      <c r="D60" s="113">
        <v>14.053188080743352</v>
      </c>
      <c r="E60" s="115">
        <v>2193</v>
      </c>
      <c r="F60" s="114">
        <v>2209</v>
      </c>
      <c r="G60" s="114">
        <v>2211</v>
      </c>
      <c r="H60" s="114">
        <v>2141</v>
      </c>
      <c r="I60" s="140">
        <v>2172</v>
      </c>
      <c r="J60" s="115">
        <v>21</v>
      </c>
      <c r="K60" s="116">
        <v>0.96685082872928174</v>
      </c>
    </row>
    <row r="61" spans="1:11" ht="14.1" customHeight="1" x14ac:dyDescent="0.2">
      <c r="A61" s="306" t="s">
        <v>290</v>
      </c>
      <c r="B61" s="307" t="s">
        <v>291</v>
      </c>
      <c r="C61" s="308"/>
      <c r="D61" s="113">
        <v>2.9093239346363347</v>
      </c>
      <c r="E61" s="115">
        <v>454</v>
      </c>
      <c r="F61" s="114">
        <v>459</v>
      </c>
      <c r="G61" s="114">
        <v>461</v>
      </c>
      <c r="H61" s="114">
        <v>442</v>
      </c>
      <c r="I61" s="140">
        <v>435</v>
      </c>
      <c r="J61" s="115">
        <v>19</v>
      </c>
      <c r="K61" s="116">
        <v>4.3678160919540234</v>
      </c>
    </row>
    <row r="62" spans="1:11" ht="14.1" customHeight="1" x14ac:dyDescent="0.2">
      <c r="A62" s="306" t="s">
        <v>292</v>
      </c>
      <c r="B62" s="307" t="s">
        <v>293</v>
      </c>
      <c r="C62" s="308"/>
      <c r="D62" s="113">
        <v>6.1262415892342199</v>
      </c>
      <c r="E62" s="115">
        <v>956</v>
      </c>
      <c r="F62" s="114">
        <v>966</v>
      </c>
      <c r="G62" s="114">
        <v>970</v>
      </c>
      <c r="H62" s="114">
        <v>934</v>
      </c>
      <c r="I62" s="140">
        <v>940</v>
      </c>
      <c r="J62" s="115">
        <v>16</v>
      </c>
      <c r="K62" s="116">
        <v>1.7021276595744681</v>
      </c>
    </row>
    <row r="63" spans="1:11" ht="14.1" customHeight="1" x14ac:dyDescent="0.2">
      <c r="A63" s="306"/>
      <c r="B63" s="307" t="s">
        <v>294</v>
      </c>
      <c r="C63" s="308"/>
      <c r="D63" s="113">
        <v>5.4790131368151229</v>
      </c>
      <c r="E63" s="115">
        <v>855</v>
      </c>
      <c r="F63" s="114">
        <v>863</v>
      </c>
      <c r="G63" s="114">
        <v>866</v>
      </c>
      <c r="H63" s="114">
        <v>834</v>
      </c>
      <c r="I63" s="140">
        <v>843</v>
      </c>
      <c r="J63" s="115">
        <v>12</v>
      </c>
      <c r="K63" s="116">
        <v>1.4234875444839858</v>
      </c>
    </row>
    <row r="64" spans="1:11" ht="14.1" customHeight="1" x14ac:dyDescent="0.2">
      <c r="A64" s="306" t="s">
        <v>295</v>
      </c>
      <c r="B64" s="307" t="s">
        <v>296</v>
      </c>
      <c r="C64" s="308"/>
      <c r="D64" s="113">
        <v>2.1851970522268505</v>
      </c>
      <c r="E64" s="115">
        <v>341</v>
      </c>
      <c r="F64" s="114">
        <v>342</v>
      </c>
      <c r="G64" s="114">
        <v>343</v>
      </c>
      <c r="H64" s="114">
        <v>335</v>
      </c>
      <c r="I64" s="140">
        <v>337</v>
      </c>
      <c r="J64" s="115">
        <v>4</v>
      </c>
      <c r="K64" s="116">
        <v>1.1869436201780414</v>
      </c>
    </row>
    <row r="65" spans="1:11" ht="14.1" customHeight="1" x14ac:dyDescent="0.2">
      <c r="A65" s="306" t="s">
        <v>297</v>
      </c>
      <c r="B65" s="307" t="s">
        <v>298</v>
      </c>
      <c r="C65" s="308"/>
      <c r="D65" s="113">
        <v>0.85229093239346365</v>
      </c>
      <c r="E65" s="115">
        <v>133</v>
      </c>
      <c r="F65" s="114">
        <v>137</v>
      </c>
      <c r="G65" s="114">
        <v>139</v>
      </c>
      <c r="H65" s="114">
        <v>136</v>
      </c>
      <c r="I65" s="140">
        <v>139</v>
      </c>
      <c r="J65" s="115">
        <v>-6</v>
      </c>
      <c r="K65" s="116">
        <v>-4.3165467625899279</v>
      </c>
    </row>
    <row r="66" spans="1:11" ht="14.1" customHeight="1" x14ac:dyDescent="0.2">
      <c r="A66" s="306">
        <v>82</v>
      </c>
      <c r="B66" s="307" t="s">
        <v>299</v>
      </c>
      <c r="C66" s="308"/>
      <c r="D66" s="113">
        <v>4.4665171419416856</v>
      </c>
      <c r="E66" s="115">
        <v>697</v>
      </c>
      <c r="F66" s="114">
        <v>706</v>
      </c>
      <c r="G66" s="114">
        <v>704</v>
      </c>
      <c r="H66" s="114">
        <v>737</v>
      </c>
      <c r="I66" s="140">
        <v>720</v>
      </c>
      <c r="J66" s="115">
        <v>-23</v>
      </c>
      <c r="K66" s="116">
        <v>-3.1944444444444446</v>
      </c>
    </row>
    <row r="67" spans="1:11" ht="14.1" customHeight="1" x14ac:dyDescent="0.2">
      <c r="A67" s="306" t="s">
        <v>300</v>
      </c>
      <c r="B67" s="307" t="s">
        <v>301</v>
      </c>
      <c r="C67" s="308"/>
      <c r="D67" s="113">
        <v>3.2361422620954823</v>
      </c>
      <c r="E67" s="115">
        <v>505</v>
      </c>
      <c r="F67" s="114">
        <v>511</v>
      </c>
      <c r="G67" s="114">
        <v>506</v>
      </c>
      <c r="H67" s="114">
        <v>542</v>
      </c>
      <c r="I67" s="140">
        <v>530</v>
      </c>
      <c r="J67" s="115">
        <v>-25</v>
      </c>
      <c r="K67" s="116">
        <v>-4.716981132075472</v>
      </c>
    </row>
    <row r="68" spans="1:11" ht="14.1" customHeight="1" x14ac:dyDescent="0.2">
      <c r="A68" s="306" t="s">
        <v>302</v>
      </c>
      <c r="B68" s="307" t="s">
        <v>303</v>
      </c>
      <c r="C68" s="308"/>
      <c r="D68" s="113">
        <v>0.66645305991669335</v>
      </c>
      <c r="E68" s="115">
        <v>104</v>
      </c>
      <c r="F68" s="114">
        <v>106</v>
      </c>
      <c r="G68" s="114">
        <v>109</v>
      </c>
      <c r="H68" s="114">
        <v>112</v>
      </c>
      <c r="I68" s="140">
        <v>110</v>
      </c>
      <c r="J68" s="115">
        <v>-6</v>
      </c>
      <c r="K68" s="116">
        <v>-5.4545454545454541</v>
      </c>
    </row>
    <row r="69" spans="1:11" ht="14.1" customHeight="1" x14ac:dyDescent="0.2">
      <c r="A69" s="306">
        <v>83</v>
      </c>
      <c r="B69" s="307" t="s">
        <v>304</v>
      </c>
      <c r="C69" s="308"/>
      <c r="D69" s="113">
        <v>4.2101890419737265</v>
      </c>
      <c r="E69" s="115">
        <v>657</v>
      </c>
      <c r="F69" s="114">
        <v>679</v>
      </c>
      <c r="G69" s="114">
        <v>676</v>
      </c>
      <c r="H69" s="114">
        <v>689</v>
      </c>
      <c r="I69" s="140">
        <v>690</v>
      </c>
      <c r="J69" s="115">
        <v>-33</v>
      </c>
      <c r="K69" s="116">
        <v>-4.7826086956521738</v>
      </c>
    </row>
    <row r="70" spans="1:11" ht="14.1" customHeight="1" x14ac:dyDescent="0.2">
      <c r="A70" s="306" t="s">
        <v>305</v>
      </c>
      <c r="B70" s="307" t="s">
        <v>306</v>
      </c>
      <c r="C70" s="308"/>
      <c r="D70" s="113">
        <v>3.5950016020506248</v>
      </c>
      <c r="E70" s="115">
        <v>561</v>
      </c>
      <c r="F70" s="114">
        <v>582</v>
      </c>
      <c r="G70" s="114">
        <v>584</v>
      </c>
      <c r="H70" s="114">
        <v>597</v>
      </c>
      <c r="I70" s="140">
        <v>601</v>
      </c>
      <c r="J70" s="115">
        <v>-40</v>
      </c>
      <c r="K70" s="116">
        <v>-6.6555740432612316</v>
      </c>
    </row>
    <row r="71" spans="1:11" ht="14.1" customHeight="1" x14ac:dyDescent="0.2">
      <c r="A71" s="306"/>
      <c r="B71" s="307" t="s">
        <v>307</v>
      </c>
      <c r="C71" s="308"/>
      <c r="D71" s="113">
        <v>1.6404998397949375</v>
      </c>
      <c r="E71" s="115">
        <v>256</v>
      </c>
      <c r="F71" s="114">
        <v>248</v>
      </c>
      <c r="G71" s="114">
        <v>246</v>
      </c>
      <c r="H71" s="114">
        <v>254</v>
      </c>
      <c r="I71" s="140">
        <v>258</v>
      </c>
      <c r="J71" s="115">
        <v>-2</v>
      </c>
      <c r="K71" s="116">
        <v>-0.77519379844961245</v>
      </c>
    </row>
    <row r="72" spans="1:11" ht="14.1" customHeight="1" x14ac:dyDescent="0.2">
      <c r="A72" s="306">
        <v>84</v>
      </c>
      <c r="B72" s="307" t="s">
        <v>308</v>
      </c>
      <c r="C72" s="308"/>
      <c r="D72" s="113">
        <v>1.2495994873438001</v>
      </c>
      <c r="E72" s="115">
        <v>195</v>
      </c>
      <c r="F72" s="114">
        <v>192</v>
      </c>
      <c r="G72" s="114">
        <v>194</v>
      </c>
      <c r="H72" s="114">
        <v>204</v>
      </c>
      <c r="I72" s="140">
        <v>211</v>
      </c>
      <c r="J72" s="115">
        <v>-16</v>
      </c>
      <c r="K72" s="116">
        <v>-7.5829383886255926</v>
      </c>
    </row>
    <row r="73" spans="1:11" ht="14.1" customHeight="1" x14ac:dyDescent="0.2">
      <c r="A73" s="306" t="s">
        <v>309</v>
      </c>
      <c r="B73" s="307" t="s">
        <v>310</v>
      </c>
      <c r="C73" s="308"/>
      <c r="D73" s="113">
        <v>0.42934956744633129</v>
      </c>
      <c r="E73" s="115">
        <v>67</v>
      </c>
      <c r="F73" s="114">
        <v>70</v>
      </c>
      <c r="G73" s="114">
        <v>71</v>
      </c>
      <c r="H73" s="114">
        <v>74</v>
      </c>
      <c r="I73" s="140">
        <v>75</v>
      </c>
      <c r="J73" s="115">
        <v>-8</v>
      </c>
      <c r="K73" s="116">
        <v>-10.666666666666666</v>
      </c>
    </row>
    <row r="74" spans="1:11" ht="14.1" customHeight="1" x14ac:dyDescent="0.2">
      <c r="A74" s="306" t="s">
        <v>311</v>
      </c>
      <c r="B74" s="307" t="s">
        <v>312</v>
      </c>
      <c r="C74" s="308"/>
      <c r="D74" s="113">
        <v>0.44216597244472927</v>
      </c>
      <c r="E74" s="115">
        <v>69</v>
      </c>
      <c r="F74" s="114">
        <v>66</v>
      </c>
      <c r="G74" s="114">
        <v>67</v>
      </c>
      <c r="H74" s="114">
        <v>68</v>
      </c>
      <c r="I74" s="140">
        <v>71</v>
      </c>
      <c r="J74" s="115">
        <v>-2</v>
      </c>
      <c r="K74" s="116">
        <v>-2.816901408450704</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0.12175584748478052</v>
      </c>
      <c r="E76" s="115">
        <v>19</v>
      </c>
      <c r="F76" s="114">
        <v>21</v>
      </c>
      <c r="G76" s="114">
        <v>19</v>
      </c>
      <c r="H76" s="114">
        <v>22</v>
      </c>
      <c r="I76" s="140">
        <v>27</v>
      </c>
      <c r="J76" s="115">
        <v>-8</v>
      </c>
      <c r="K76" s="116">
        <v>-29.62962962962963</v>
      </c>
    </row>
    <row r="77" spans="1:11" ht="14.1" customHeight="1" x14ac:dyDescent="0.2">
      <c r="A77" s="306">
        <v>92</v>
      </c>
      <c r="B77" s="307" t="s">
        <v>316</v>
      </c>
      <c r="C77" s="308"/>
      <c r="D77" s="113">
        <v>1.1855174623518103</v>
      </c>
      <c r="E77" s="115">
        <v>185</v>
      </c>
      <c r="F77" s="114">
        <v>187</v>
      </c>
      <c r="G77" s="114">
        <v>201</v>
      </c>
      <c r="H77" s="114">
        <v>230</v>
      </c>
      <c r="I77" s="140">
        <v>226</v>
      </c>
      <c r="J77" s="115">
        <v>-41</v>
      </c>
      <c r="K77" s="116">
        <v>-18.141592920353983</v>
      </c>
    </row>
    <row r="78" spans="1:11" ht="14.1" customHeight="1" x14ac:dyDescent="0.2">
      <c r="A78" s="306">
        <v>93</v>
      </c>
      <c r="B78" s="307" t="s">
        <v>317</v>
      </c>
      <c r="C78" s="308"/>
      <c r="D78" s="113">
        <v>8.3306632489586668E-2</v>
      </c>
      <c r="E78" s="115">
        <v>13</v>
      </c>
      <c r="F78" s="114">
        <v>14</v>
      </c>
      <c r="G78" s="114" t="s">
        <v>513</v>
      </c>
      <c r="H78" s="114" t="s">
        <v>513</v>
      </c>
      <c r="I78" s="140">
        <v>15</v>
      </c>
      <c r="J78" s="115">
        <v>-2</v>
      </c>
      <c r="K78" s="116">
        <v>-13.333333333333334</v>
      </c>
    </row>
    <row r="79" spans="1:11" ht="14.1" customHeight="1" x14ac:dyDescent="0.2">
      <c r="A79" s="306">
        <v>94</v>
      </c>
      <c r="B79" s="307" t="s">
        <v>318</v>
      </c>
      <c r="C79" s="308"/>
      <c r="D79" s="113">
        <v>0.23710349247036205</v>
      </c>
      <c r="E79" s="115">
        <v>37</v>
      </c>
      <c r="F79" s="114">
        <v>37</v>
      </c>
      <c r="G79" s="114">
        <v>39</v>
      </c>
      <c r="H79" s="114">
        <v>34</v>
      </c>
      <c r="I79" s="140">
        <v>42</v>
      </c>
      <c r="J79" s="115">
        <v>-5</v>
      </c>
      <c r="K79" s="116">
        <v>-11.904761904761905</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224</v>
      </c>
      <c r="C81" s="312"/>
      <c r="D81" s="125">
        <v>1.236783082345402</v>
      </c>
      <c r="E81" s="143">
        <v>193</v>
      </c>
      <c r="F81" s="144">
        <v>209</v>
      </c>
      <c r="G81" s="144">
        <v>206</v>
      </c>
      <c r="H81" s="144">
        <v>206</v>
      </c>
      <c r="I81" s="145">
        <v>211</v>
      </c>
      <c r="J81" s="143">
        <v>-18</v>
      </c>
      <c r="K81" s="146">
        <v>-8.5308056872037916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3065</v>
      </c>
      <c r="E12" s="114">
        <v>3469</v>
      </c>
      <c r="F12" s="114">
        <v>3425</v>
      </c>
      <c r="G12" s="114">
        <v>3409</v>
      </c>
      <c r="H12" s="140">
        <v>3419</v>
      </c>
      <c r="I12" s="115">
        <v>-354</v>
      </c>
      <c r="J12" s="116">
        <v>-10.353904650482598</v>
      </c>
      <c r="K12"/>
      <c r="L12"/>
      <c r="M12"/>
      <c r="N12"/>
      <c r="O12"/>
      <c r="P12"/>
    </row>
    <row r="13" spans="1:16" s="110" customFormat="1" ht="14.45" customHeight="1" x14ac:dyDescent="0.2">
      <c r="A13" s="120" t="s">
        <v>105</v>
      </c>
      <c r="B13" s="119" t="s">
        <v>106</v>
      </c>
      <c r="C13" s="113">
        <v>46.590538336052205</v>
      </c>
      <c r="D13" s="115">
        <v>1428</v>
      </c>
      <c r="E13" s="114">
        <v>1621</v>
      </c>
      <c r="F13" s="114">
        <v>1565</v>
      </c>
      <c r="G13" s="114">
        <v>1558</v>
      </c>
      <c r="H13" s="140">
        <v>1578</v>
      </c>
      <c r="I13" s="115">
        <v>-150</v>
      </c>
      <c r="J13" s="116">
        <v>-9.5057034220532319</v>
      </c>
      <c r="K13"/>
      <c r="L13"/>
      <c r="M13"/>
      <c r="N13"/>
      <c r="O13"/>
      <c r="P13"/>
    </row>
    <row r="14" spans="1:16" s="110" customFormat="1" ht="14.45" customHeight="1" x14ac:dyDescent="0.2">
      <c r="A14" s="120"/>
      <c r="B14" s="119" t="s">
        <v>107</v>
      </c>
      <c r="C14" s="113">
        <v>53.409461663947795</v>
      </c>
      <c r="D14" s="115">
        <v>1637</v>
      </c>
      <c r="E14" s="114">
        <v>1848</v>
      </c>
      <c r="F14" s="114">
        <v>1860</v>
      </c>
      <c r="G14" s="114">
        <v>1851</v>
      </c>
      <c r="H14" s="140">
        <v>1841</v>
      </c>
      <c r="I14" s="115">
        <v>-204</v>
      </c>
      <c r="J14" s="116">
        <v>-11.080934274850625</v>
      </c>
      <c r="K14"/>
      <c r="L14"/>
      <c r="M14"/>
      <c r="N14"/>
      <c r="O14"/>
      <c r="P14"/>
    </row>
    <row r="15" spans="1:16" s="110" customFormat="1" ht="14.45" customHeight="1" x14ac:dyDescent="0.2">
      <c r="A15" s="118" t="s">
        <v>105</v>
      </c>
      <c r="B15" s="121" t="s">
        <v>108</v>
      </c>
      <c r="C15" s="113">
        <v>13.409461663947798</v>
      </c>
      <c r="D15" s="115">
        <v>411</v>
      </c>
      <c r="E15" s="114">
        <v>457</v>
      </c>
      <c r="F15" s="114">
        <v>449</v>
      </c>
      <c r="G15" s="114">
        <v>434</v>
      </c>
      <c r="H15" s="140">
        <v>435</v>
      </c>
      <c r="I15" s="115">
        <v>-24</v>
      </c>
      <c r="J15" s="116">
        <v>-5.5172413793103452</v>
      </c>
      <c r="K15"/>
      <c r="L15"/>
      <c r="M15"/>
      <c r="N15"/>
      <c r="O15"/>
      <c r="P15"/>
    </row>
    <row r="16" spans="1:16" s="110" customFormat="1" ht="14.45" customHeight="1" x14ac:dyDescent="0.2">
      <c r="A16" s="118"/>
      <c r="B16" s="121" t="s">
        <v>109</v>
      </c>
      <c r="C16" s="113">
        <v>34.812398042414358</v>
      </c>
      <c r="D16" s="115">
        <v>1067</v>
      </c>
      <c r="E16" s="114">
        <v>1232</v>
      </c>
      <c r="F16" s="114">
        <v>1199</v>
      </c>
      <c r="G16" s="114">
        <v>1217</v>
      </c>
      <c r="H16" s="140">
        <v>1232</v>
      </c>
      <c r="I16" s="115">
        <v>-165</v>
      </c>
      <c r="J16" s="116">
        <v>-13.392857142857142</v>
      </c>
      <c r="K16"/>
      <c r="L16"/>
      <c r="M16"/>
      <c r="N16"/>
      <c r="O16"/>
      <c r="P16"/>
    </row>
    <row r="17" spans="1:16" s="110" customFormat="1" ht="14.45" customHeight="1" x14ac:dyDescent="0.2">
      <c r="A17" s="118"/>
      <c r="B17" s="121" t="s">
        <v>110</v>
      </c>
      <c r="C17" s="113">
        <v>22.088091353996738</v>
      </c>
      <c r="D17" s="115">
        <v>677</v>
      </c>
      <c r="E17" s="114">
        <v>745</v>
      </c>
      <c r="F17" s="114">
        <v>756</v>
      </c>
      <c r="G17" s="114">
        <v>757</v>
      </c>
      <c r="H17" s="140">
        <v>779</v>
      </c>
      <c r="I17" s="115">
        <v>-102</v>
      </c>
      <c r="J17" s="116">
        <v>-13.093709884467266</v>
      </c>
      <c r="K17"/>
      <c r="L17"/>
      <c r="M17"/>
      <c r="N17"/>
      <c r="O17"/>
      <c r="P17"/>
    </row>
    <row r="18" spans="1:16" s="110" customFormat="1" ht="14.45" customHeight="1" x14ac:dyDescent="0.2">
      <c r="A18" s="120"/>
      <c r="B18" s="121" t="s">
        <v>111</v>
      </c>
      <c r="C18" s="113">
        <v>29.690048939641109</v>
      </c>
      <c r="D18" s="115">
        <v>910</v>
      </c>
      <c r="E18" s="114">
        <v>1035</v>
      </c>
      <c r="F18" s="114">
        <v>1021</v>
      </c>
      <c r="G18" s="114">
        <v>1001</v>
      </c>
      <c r="H18" s="140">
        <v>973</v>
      </c>
      <c r="I18" s="115">
        <v>-63</v>
      </c>
      <c r="J18" s="116">
        <v>-6.4748201438848918</v>
      </c>
      <c r="K18"/>
      <c r="L18"/>
      <c r="M18"/>
      <c r="N18"/>
      <c r="O18"/>
      <c r="P18"/>
    </row>
    <row r="19" spans="1:16" s="110" customFormat="1" ht="14.45" customHeight="1" x14ac:dyDescent="0.2">
      <c r="A19" s="120"/>
      <c r="B19" s="121" t="s">
        <v>112</v>
      </c>
      <c r="C19" s="113">
        <v>2.7079934747145189</v>
      </c>
      <c r="D19" s="115">
        <v>83</v>
      </c>
      <c r="E19" s="114">
        <v>93</v>
      </c>
      <c r="F19" s="114">
        <v>100</v>
      </c>
      <c r="G19" s="114">
        <v>100</v>
      </c>
      <c r="H19" s="140">
        <v>99</v>
      </c>
      <c r="I19" s="115">
        <v>-16</v>
      </c>
      <c r="J19" s="116">
        <v>-16.161616161616163</v>
      </c>
      <c r="K19"/>
      <c r="L19"/>
      <c r="M19"/>
      <c r="N19"/>
      <c r="O19"/>
      <c r="P19"/>
    </row>
    <row r="20" spans="1:16" s="110" customFormat="1" ht="14.45" customHeight="1" x14ac:dyDescent="0.2">
      <c r="A20" s="120" t="s">
        <v>113</v>
      </c>
      <c r="B20" s="119" t="s">
        <v>116</v>
      </c>
      <c r="C20" s="113">
        <v>95.008156606851543</v>
      </c>
      <c r="D20" s="115">
        <v>2912</v>
      </c>
      <c r="E20" s="114">
        <v>3332</v>
      </c>
      <c r="F20" s="114">
        <v>3307</v>
      </c>
      <c r="G20" s="114">
        <v>3282</v>
      </c>
      <c r="H20" s="140">
        <v>3308</v>
      </c>
      <c r="I20" s="115">
        <v>-396</v>
      </c>
      <c r="J20" s="116">
        <v>-11.970979443772672</v>
      </c>
      <c r="K20"/>
      <c r="L20"/>
      <c r="M20"/>
      <c r="N20"/>
      <c r="O20"/>
      <c r="P20"/>
    </row>
    <row r="21" spans="1:16" s="110" customFormat="1" ht="14.45" customHeight="1" x14ac:dyDescent="0.2">
      <c r="A21" s="123"/>
      <c r="B21" s="124" t="s">
        <v>117</v>
      </c>
      <c r="C21" s="125">
        <v>4.9265905383360522</v>
      </c>
      <c r="D21" s="143">
        <v>151</v>
      </c>
      <c r="E21" s="144">
        <v>136</v>
      </c>
      <c r="F21" s="144">
        <v>117</v>
      </c>
      <c r="G21" s="144">
        <v>126</v>
      </c>
      <c r="H21" s="145">
        <v>110</v>
      </c>
      <c r="I21" s="143">
        <v>41</v>
      </c>
      <c r="J21" s="146">
        <v>37.272727272727273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2187</v>
      </c>
      <c r="E56" s="114">
        <v>2360</v>
      </c>
      <c r="F56" s="114">
        <v>2310</v>
      </c>
      <c r="G56" s="114">
        <v>2324</v>
      </c>
      <c r="H56" s="140">
        <v>2309</v>
      </c>
      <c r="I56" s="115">
        <v>-122</v>
      </c>
      <c r="J56" s="116">
        <v>-5.2836725855348634</v>
      </c>
      <c r="K56"/>
      <c r="L56"/>
      <c r="M56"/>
      <c r="N56"/>
      <c r="O56"/>
      <c r="P56"/>
    </row>
    <row r="57" spans="1:16" s="110" customFormat="1" ht="14.45" customHeight="1" x14ac:dyDescent="0.2">
      <c r="A57" s="120" t="s">
        <v>105</v>
      </c>
      <c r="B57" s="119" t="s">
        <v>106</v>
      </c>
      <c r="C57" s="113">
        <v>46.822130772748054</v>
      </c>
      <c r="D57" s="115">
        <v>1024</v>
      </c>
      <c r="E57" s="114">
        <v>1106</v>
      </c>
      <c r="F57" s="114">
        <v>1072</v>
      </c>
      <c r="G57" s="114">
        <v>1075</v>
      </c>
      <c r="H57" s="140">
        <v>1078</v>
      </c>
      <c r="I57" s="115">
        <v>-54</v>
      </c>
      <c r="J57" s="116">
        <v>-5.0092764378478662</v>
      </c>
    </row>
    <row r="58" spans="1:16" s="110" customFormat="1" ht="14.45" customHeight="1" x14ac:dyDescent="0.2">
      <c r="A58" s="120"/>
      <c r="B58" s="119" t="s">
        <v>107</v>
      </c>
      <c r="C58" s="113">
        <v>53.177869227251946</v>
      </c>
      <c r="D58" s="115">
        <v>1163</v>
      </c>
      <c r="E58" s="114">
        <v>1254</v>
      </c>
      <c r="F58" s="114">
        <v>1238</v>
      </c>
      <c r="G58" s="114">
        <v>1249</v>
      </c>
      <c r="H58" s="140">
        <v>1231</v>
      </c>
      <c r="I58" s="115">
        <v>-68</v>
      </c>
      <c r="J58" s="116">
        <v>-5.5239642567018681</v>
      </c>
    </row>
    <row r="59" spans="1:16" s="110" customFormat="1" ht="14.45" customHeight="1" x14ac:dyDescent="0.2">
      <c r="A59" s="118" t="s">
        <v>105</v>
      </c>
      <c r="B59" s="121" t="s">
        <v>108</v>
      </c>
      <c r="C59" s="113">
        <v>12.62002743484225</v>
      </c>
      <c r="D59" s="115">
        <v>276</v>
      </c>
      <c r="E59" s="114">
        <v>309</v>
      </c>
      <c r="F59" s="114">
        <v>287</v>
      </c>
      <c r="G59" s="114">
        <v>301</v>
      </c>
      <c r="H59" s="140">
        <v>295</v>
      </c>
      <c r="I59" s="115">
        <v>-19</v>
      </c>
      <c r="J59" s="116">
        <v>-6.4406779661016946</v>
      </c>
    </row>
    <row r="60" spans="1:16" s="110" customFormat="1" ht="14.45" customHeight="1" x14ac:dyDescent="0.2">
      <c r="A60" s="118"/>
      <c r="B60" s="121" t="s">
        <v>109</v>
      </c>
      <c r="C60" s="113">
        <v>34.202103337905804</v>
      </c>
      <c r="D60" s="115">
        <v>748</v>
      </c>
      <c r="E60" s="114">
        <v>820</v>
      </c>
      <c r="F60" s="114">
        <v>793</v>
      </c>
      <c r="G60" s="114">
        <v>788</v>
      </c>
      <c r="H60" s="140">
        <v>803</v>
      </c>
      <c r="I60" s="115">
        <v>-55</v>
      </c>
      <c r="J60" s="116">
        <v>-6.8493150684931505</v>
      </c>
    </row>
    <row r="61" spans="1:16" s="110" customFormat="1" ht="14.45" customHeight="1" x14ac:dyDescent="0.2">
      <c r="A61" s="118"/>
      <c r="B61" s="121" t="s">
        <v>110</v>
      </c>
      <c r="C61" s="113">
        <v>20.5761316872428</v>
      </c>
      <c r="D61" s="115">
        <v>450</v>
      </c>
      <c r="E61" s="114">
        <v>461</v>
      </c>
      <c r="F61" s="114">
        <v>474</v>
      </c>
      <c r="G61" s="114">
        <v>483</v>
      </c>
      <c r="H61" s="140">
        <v>490</v>
      </c>
      <c r="I61" s="115">
        <v>-40</v>
      </c>
      <c r="J61" s="116">
        <v>-8.1632653061224492</v>
      </c>
    </row>
    <row r="62" spans="1:16" s="110" customFormat="1" ht="14.45" customHeight="1" x14ac:dyDescent="0.2">
      <c r="A62" s="120"/>
      <c r="B62" s="121" t="s">
        <v>111</v>
      </c>
      <c r="C62" s="113">
        <v>32.601737540009147</v>
      </c>
      <c r="D62" s="115">
        <v>713</v>
      </c>
      <c r="E62" s="114">
        <v>770</v>
      </c>
      <c r="F62" s="114">
        <v>756</v>
      </c>
      <c r="G62" s="114">
        <v>752</v>
      </c>
      <c r="H62" s="140">
        <v>721</v>
      </c>
      <c r="I62" s="115">
        <v>-8</v>
      </c>
      <c r="J62" s="116">
        <v>-1.1095700416088765</v>
      </c>
    </row>
    <row r="63" spans="1:16" s="110" customFormat="1" ht="14.45" customHeight="1" x14ac:dyDescent="0.2">
      <c r="A63" s="120"/>
      <c r="B63" s="121" t="s">
        <v>112</v>
      </c>
      <c r="C63" s="113">
        <v>3.2921810699588478</v>
      </c>
      <c r="D63" s="115">
        <v>72</v>
      </c>
      <c r="E63" s="114">
        <v>77</v>
      </c>
      <c r="F63" s="114">
        <v>79</v>
      </c>
      <c r="G63" s="114">
        <v>72</v>
      </c>
      <c r="H63" s="140">
        <v>68</v>
      </c>
      <c r="I63" s="115">
        <v>4</v>
      </c>
      <c r="J63" s="116">
        <v>5.882352941176471</v>
      </c>
    </row>
    <row r="64" spans="1:16" s="110" customFormat="1" ht="14.45" customHeight="1" x14ac:dyDescent="0.2">
      <c r="A64" s="120" t="s">
        <v>113</v>
      </c>
      <c r="B64" s="119" t="s">
        <v>116</v>
      </c>
      <c r="C64" s="113">
        <v>94.421582075903061</v>
      </c>
      <c r="D64" s="115">
        <v>2065</v>
      </c>
      <c r="E64" s="114">
        <v>2248</v>
      </c>
      <c r="F64" s="114">
        <v>2222</v>
      </c>
      <c r="G64" s="114">
        <v>2221</v>
      </c>
      <c r="H64" s="140">
        <v>2210</v>
      </c>
      <c r="I64" s="115">
        <v>-145</v>
      </c>
      <c r="J64" s="116">
        <v>-6.5610859728506785</v>
      </c>
    </row>
    <row r="65" spans="1:10" s="110" customFormat="1" ht="14.45" customHeight="1" x14ac:dyDescent="0.2">
      <c r="A65" s="123"/>
      <c r="B65" s="124" t="s">
        <v>117</v>
      </c>
      <c r="C65" s="125">
        <v>5.4869684499314131</v>
      </c>
      <c r="D65" s="143">
        <v>120</v>
      </c>
      <c r="E65" s="144">
        <v>110</v>
      </c>
      <c r="F65" s="144">
        <v>86</v>
      </c>
      <c r="G65" s="144">
        <v>101</v>
      </c>
      <c r="H65" s="145">
        <v>97</v>
      </c>
      <c r="I65" s="143">
        <v>23</v>
      </c>
      <c r="J65" s="146">
        <v>23.711340206185568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3065</v>
      </c>
      <c r="G11" s="114">
        <v>3469</v>
      </c>
      <c r="H11" s="114">
        <v>3425</v>
      </c>
      <c r="I11" s="114">
        <v>3409</v>
      </c>
      <c r="J11" s="140">
        <v>3419</v>
      </c>
      <c r="K11" s="114">
        <v>-354</v>
      </c>
      <c r="L11" s="116">
        <v>-10.353904650482598</v>
      </c>
    </row>
    <row r="12" spans="1:17" s="110" customFormat="1" ht="24" customHeight="1" x14ac:dyDescent="0.2">
      <c r="A12" s="604" t="s">
        <v>185</v>
      </c>
      <c r="B12" s="605"/>
      <c r="C12" s="605"/>
      <c r="D12" s="606"/>
      <c r="E12" s="113">
        <v>46.590538336052205</v>
      </c>
      <c r="F12" s="115">
        <v>1428</v>
      </c>
      <c r="G12" s="114">
        <v>1621</v>
      </c>
      <c r="H12" s="114">
        <v>1565</v>
      </c>
      <c r="I12" s="114">
        <v>1558</v>
      </c>
      <c r="J12" s="140">
        <v>1578</v>
      </c>
      <c r="K12" s="114">
        <v>-150</v>
      </c>
      <c r="L12" s="116">
        <v>-9.5057034220532319</v>
      </c>
    </row>
    <row r="13" spans="1:17" s="110" customFormat="1" ht="15" customHeight="1" x14ac:dyDescent="0.2">
      <c r="A13" s="120"/>
      <c r="B13" s="612" t="s">
        <v>107</v>
      </c>
      <c r="C13" s="612"/>
      <c r="E13" s="113">
        <v>53.409461663947795</v>
      </c>
      <c r="F13" s="115">
        <v>1637</v>
      </c>
      <c r="G13" s="114">
        <v>1848</v>
      </c>
      <c r="H13" s="114">
        <v>1860</v>
      </c>
      <c r="I13" s="114">
        <v>1851</v>
      </c>
      <c r="J13" s="140">
        <v>1841</v>
      </c>
      <c r="K13" s="114">
        <v>-204</v>
      </c>
      <c r="L13" s="116">
        <v>-11.080934274850625</v>
      </c>
    </row>
    <row r="14" spans="1:17" s="110" customFormat="1" ht="22.5" customHeight="1" x14ac:dyDescent="0.2">
      <c r="A14" s="604" t="s">
        <v>186</v>
      </c>
      <c r="B14" s="605"/>
      <c r="C14" s="605"/>
      <c r="D14" s="606"/>
      <c r="E14" s="113">
        <v>13.409461663947798</v>
      </c>
      <c r="F14" s="115">
        <v>411</v>
      </c>
      <c r="G14" s="114">
        <v>457</v>
      </c>
      <c r="H14" s="114">
        <v>449</v>
      </c>
      <c r="I14" s="114">
        <v>434</v>
      </c>
      <c r="J14" s="140">
        <v>435</v>
      </c>
      <c r="K14" s="114">
        <v>-24</v>
      </c>
      <c r="L14" s="116">
        <v>-5.5172413793103452</v>
      </c>
    </row>
    <row r="15" spans="1:17" s="110" customFormat="1" ht="15" customHeight="1" x14ac:dyDescent="0.2">
      <c r="A15" s="120"/>
      <c r="B15" s="119"/>
      <c r="C15" s="258" t="s">
        <v>106</v>
      </c>
      <c r="E15" s="113">
        <v>50.608272506082727</v>
      </c>
      <c r="F15" s="115">
        <v>208</v>
      </c>
      <c r="G15" s="114">
        <v>236</v>
      </c>
      <c r="H15" s="114">
        <v>215</v>
      </c>
      <c r="I15" s="114">
        <v>213</v>
      </c>
      <c r="J15" s="140">
        <v>218</v>
      </c>
      <c r="K15" s="114">
        <v>-10</v>
      </c>
      <c r="L15" s="116">
        <v>-4.5871559633027523</v>
      </c>
    </row>
    <row r="16" spans="1:17" s="110" customFormat="1" ht="15" customHeight="1" x14ac:dyDescent="0.2">
      <c r="A16" s="120"/>
      <c r="B16" s="119"/>
      <c r="C16" s="258" t="s">
        <v>107</v>
      </c>
      <c r="E16" s="113">
        <v>49.391727493917273</v>
      </c>
      <c r="F16" s="115">
        <v>203</v>
      </c>
      <c r="G16" s="114">
        <v>221</v>
      </c>
      <c r="H16" s="114">
        <v>234</v>
      </c>
      <c r="I16" s="114">
        <v>221</v>
      </c>
      <c r="J16" s="140">
        <v>217</v>
      </c>
      <c r="K16" s="114">
        <v>-14</v>
      </c>
      <c r="L16" s="116">
        <v>-6.4516129032258061</v>
      </c>
    </row>
    <row r="17" spans="1:12" s="110" customFormat="1" ht="15" customHeight="1" x14ac:dyDescent="0.2">
      <c r="A17" s="120"/>
      <c r="B17" s="121" t="s">
        <v>109</v>
      </c>
      <c r="C17" s="258"/>
      <c r="E17" s="113">
        <v>34.812398042414358</v>
      </c>
      <c r="F17" s="115">
        <v>1067</v>
      </c>
      <c r="G17" s="114">
        <v>1232</v>
      </c>
      <c r="H17" s="114">
        <v>1199</v>
      </c>
      <c r="I17" s="114">
        <v>1217</v>
      </c>
      <c r="J17" s="140">
        <v>1232</v>
      </c>
      <c r="K17" s="114">
        <v>-165</v>
      </c>
      <c r="L17" s="116">
        <v>-13.392857142857142</v>
      </c>
    </row>
    <row r="18" spans="1:12" s="110" customFormat="1" ht="15" customHeight="1" x14ac:dyDescent="0.2">
      <c r="A18" s="120"/>
      <c r="B18" s="119"/>
      <c r="C18" s="258" t="s">
        <v>106</v>
      </c>
      <c r="E18" s="113">
        <v>43.580131208997187</v>
      </c>
      <c r="F18" s="115">
        <v>465</v>
      </c>
      <c r="G18" s="114">
        <v>533</v>
      </c>
      <c r="H18" s="114">
        <v>514</v>
      </c>
      <c r="I18" s="114">
        <v>523</v>
      </c>
      <c r="J18" s="140">
        <v>535</v>
      </c>
      <c r="K18" s="114">
        <v>-70</v>
      </c>
      <c r="L18" s="116">
        <v>-13.084112149532711</v>
      </c>
    </row>
    <row r="19" spans="1:12" s="110" customFormat="1" ht="15" customHeight="1" x14ac:dyDescent="0.2">
      <c r="A19" s="120"/>
      <c r="B19" s="119"/>
      <c r="C19" s="258" t="s">
        <v>107</v>
      </c>
      <c r="E19" s="113">
        <v>56.419868791002813</v>
      </c>
      <c r="F19" s="115">
        <v>602</v>
      </c>
      <c r="G19" s="114">
        <v>699</v>
      </c>
      <c r="H19" s="114">
        <v>685</v>
      </c>
      <c r="I19" s="114">
        <v>694</v>
      </c>
      <c r="J19" s="140">
        <v>697</v>
      </c>
      <c r="K19" s="114">
        <v>-95</v>
      </c>
      <c r="L19" s="116">
        <v>-13.629842180774748</v>
      </c>
    </row>
    <row r="20" spans="1:12" s="110" customFormat="1" ht="15" customHeight="1" x14ac:dyDescent="0.2">
      <c r="A20" s="120"/>
      <c r="B20" s="121" t="s">
        <v>110</v>
      </c>
      <c r="C20" s="258"/>
      <c r="E20" s="113">
        <v>22.088091353996738</v>
      </c>
      <c r="F20" s="115">
        <v>677</v>
      </c>
      <c r="G20" s="114">
        <v>745</v>
      </c>
      <c r="H20" s="114">
        <v>756</v>
      </c>
      <c r="I20" s="114">
        <v>757</v>
      </c>
      <c r="J20" s="140">
        <v>779</v>
      </c>
      <c r="K20" s="114">
        <v>-102</v>
      </c>
      <c r="L20" s="116">
        <v>-13.093709884467266</v>
      </c>
    </row>
    <row r="21" spans="1:12" s="110" customFormat="1" ht="15" customHeight="1" x14ac:dyDescent="0.2">
      <c r="A21" s="120"/>
      <c r="B21" s="119"/>
      <c r="C21" s="258" t="s">
        <v>106</v>
      </c>
      <c r="E21" s="113">
        <v>39.290989660265879</v>
      </c>
      <c r="F21" s="115">
        <v>266</v>
      </c>
      <c r="G21" s="114">
        <v>311</v>
      </c>
      <c r="H21" s="114">
        <v>307</v>
      </c>
      <c r="I21" s="114">
        <v>297</v>
      </c>
      <c r="J21" s="140">
        <v>309</v>
      </c>
      <c r="K21" s="114">
        <v>-43</v>
      </c>
      <c r="L21" s="116">
        <v>-13.915857605177994</v>
      </c>
    </row>
    <row r="22" spans="1:12" s="110" customFormat="1" ht="15" customHeight="1" x14ac:dyDescent="0.2">
      <c r="A22" s="120"/>
      <c r="B22" s="119"/>
      <c r="C22" s="258" t="s">
        <v>107</v>
      </c>
      <c r="E22" s="113">
        <v>60.709010339734121</v>
      </c>
      <c r="F22" s="115">
        <v>411</v>
      </c>
      <c r="G22" s="114">
        <v>434</v>
      </c>
      <c r="H22" s="114">
        <v>449</v>
      </c>
      <c r="I22" s="114">
        <v>460</v>
      </c>
      <c r="J22" s="140">
        <v>470</v>
      </c>
      <c r="K22" s="114">
        <v>-59</v>
      </c>
      <c r="L22" s="116">
        <v>-12.553191489361701</v>
      </c>
    </row>
    <row r="23" spans="1:12" s="110" customFormat="1" ht="15" customHeight="1" x14ac:dyDescent="0.2">
      <c r="A23" s="120"/>
      <c r="B23" s="121" t="s">
        <v>111</v>
      </c>
      <c r="C23" s="258"/>
      <c r="E23" s="113">
        <v>29.690048939641109</v>
      </c>
      <c r="F23" s="115">
        <v>910</v>
      </c>
      <c r="G23" s="114">
        <v>1035</v>
      </c>
      <c r="H23" s="114">
        <v>1021</v>
      </c>
      <c r="I23" s="114">
        <v>1001</v>
      </c>
      <c r="J23" s="140">
        <v>973</v>
      </c>
      <c r="K23" s="114">
        <v>-63</v>
      </c>
      <c r="L23" s="116">
        <v>-6.4748201438848918</v>
      </c>
    </row>
    <row r="24" spans="1:12" s="110" customFormat="1" ht="15" customHeight="1" x14ac:dyDescent="0.2">
      <c r="A24" s="120"/>
      <c r="B24" s="119"/>
      <c r="C24" s="258" t="s">
        <v>106</v>
      </c>
      <c r="E24" s="113">
        <v>53.736263736263737</v>
      </c>
      <c r="F24" s="115">
        <v>489</v>
      </c>
      <c r="G24" s="114">
        <v>541</v>
      </c>
      <c r="H24" s="114">
        <v>529</v>
      </c>
      <c r="I24" s="114">
        <v>525</v>
      </c>
      <c r="J24" s="140">
        <v>516</v>
      </c>
      <c r="K24" s="114">
        <v>-27</v>
      </c>
      <c r="L24" s="116">
        <v>-5.2325581395348841</v>
      </c>
    </row>
    <row r="25" spans="1:12" s="110" customFormat="1" ht="15" customHeight="1" x14ac:dyDescent="0.2">
      <c r="A25" s="120"/>
      <c r="B25" s="119"/>
      <c r="C25" s="258" t="s">
        <v>107</v>
      </c>
      <c r="E25" s="113">
        <v>46.263736263736263</v>
      </c>
      <c r="F25" s="115">
        <v>421</v>
      </c>
      <c r="G25" s="114">
        <v>494</v>
      </c>
      <c r="H25" s="114">
        <v>492</v>
      </c>
      <c r="I25" s="114">
        <v>476</v>
      </c>
      <c r="J25" s="140">
        <v>457</v>
      </c>
      <c r="K25" s="114">
        <v>-36</v>
      </c>
      <c r="L25" s="116">
        <v>-7.8774617067833699</v>
      </c>
    </row>
    <row r="26" spans="1:12" s="110" customFormat="1" ht="15" customHeight="1" x14ac:dyDescent="0.2">
      <c r="A26" s="120"/>
      <c r="C26" s="121" t="s">
        <v>187</v>
      </c>
      <c r="D26" s="110" t="s">
        <v>188</v>
      </c>
      <c r="E26" s="113">
        <v>2.7079934747145189</v>
      </c>
      <c r="F26" s="115">
        <v>83</v>
      </c>
      <c r="G26" s="114">
        <v>93</v>
      </c>
      <c r="H26" s="114">
        <v>100</v>
      </c>
      <c r="I26" s="114">
        <v>100</v>
      </c>
      <c r="J26" s="140">
        <v>99</v>
      </c>
      <c r="K26" s="114">
        <v>-16</v>
      </c>
      <c r="L26" s="116">
        <v>-16.161616161616163</v>
      </c>
    </row>
    <row r="27" spans="1:12" s="110" customFormat="1" ht="15" customHeight="1" x14ac:dyDescent="0.2">
      <c r="A27" s="120"/>
      <c r="B27" s="119"/>
      <c r="D27" s="259" t="s">
        <v>106</v>
      </c>
      <c r="E27" s="113">
        <v>50.602409638554214</v>
      </c>
      <c r="F27" s="115">
        <v>42</v>
      </c>
      <c r="G27" s="114">
        <v>40</v>
      </c>
      <c r="H27" s="114">
        <v>43</v>
      </c>
      <c r="I27" s="114">
        <v>43</v>
      </c>
      <c r="J27" s="140">
        <v>45</v>
      </c>
      <c r="K27" s="114">
        <v>-3</v>
      </c>
      <c r="L27" s="116">
        <v>-6.666666666666667</v>
      </c>
    </row>
    <row r="28" spans="1:12" s="110" customFormat="1" ht="15" customHeight="1" x14ac:dyDescent="0.2">
      <c r="A28" s="120"/>
      <c r="B28" s="119"/>
      <c r="D28" s="259" t="s">
        <v>107</v>
      </c>
      <c r="E28" s="113">
        <v>49.397590361445786</v>
      </c>
      <c r="F28" s="115">
        <v>41</v>
      </c>
      <c r="G28" s="114">
        <v>53</v>
      </c>
      <c r="H28" s="114">
        <v>57</v>
      </c>
      <c r="I28" s="114">
        <v>57</v>
      </c>
      <c r="J28" s="140">
        <v>54</v>
      </c>
      <c r="K28" s="114">
        <v>-13</v>
      </c>
      <c r="L28" s="116">
        <v>-24.074074074074073</v>
      </c>
    </row>
    <row r="29" spans="1:12" s="110" customFormat="1" ht="24" customHeight="1" x14ac:dyDescent="0.2">
      <c r="A29" s="604" t="s">
        <v>189</v>
      </c>
      <c r="B29" s="605"/>
      <c r="C29" s="605"/>
      <c r="D29" s="606"/>
      <c r="E29" s="113">
        <v>95.008156606851543</v>
      </c>
      <c r="F29" s="115">
        <v>2912</v>
      </c>
      <c r="G29" s="114">
        <v>3332</v>
      </c>
      <c r="H29" s="114">
        <v>3307</v>
      </c>
      <c r="I29" s="114">
        <v>3282</v>
      </c>
      <c r="J29" s="140">
        <v>3308</v>
      </c>
      <c r="K29" s="114">
        <v>-396</v>
      </c>
      <c r="L29" s="116">
        <v>-11.970979443772672</v>
      </c>
    </row>
    <row r="30" spans="1:12" s="110" customFormat="1" ht="15" customHeight="1" x14ac:dyDescent="0.2">
      <c r="A30" s="120"/>
      <c r="B30" s="119"/>
      <c r="C30" s="258" t="s">
        <v>106</v>
      </c>
      <c r="E30" s="113">
        <v>45.570054945054942</v>
      </c>
      <c r="F30" s="115">
        <v>1327</v>
      </c>
      <c r="G30" s="114">
        <v>1533</v>
      </c>
      <c r="H30" s="114">
        <v>1495</v>
      </c>
      <c r="I30" s="114">
        <v>1479</v>
      </c>
      <c r="J30" s="140">
        <v>1516</v>
      </c>
      <c r="K30" s="114">
        <v>-189</v>
      </c>
      <c r="L30" s="116">
        <v>-12.467018469656992</v>
      </c>
    </row>
    <row r="31" spans="1:12" s="110" customFormat="1" ht="15" customHeight="1" x14ac:dyDescent="0.2">
      <c r="A31" s="120"/>
      <c r="B31" s="119"/>
      <c r="C31" s="258" t="s">
        <v>107</v>
      </c>
      <c r="E31" s="113">
        <v>54.429945054945058</v>
      </c>
      <c r="F31" s="115">
        <v>1585</v>
      </c>
      <c r="G31" s="114">
        <v>1799</v>
      </c>
      <c r="H31" s="114">
        <v>1812</v>
      </c>
      <c r="I31" s="114">
        <v>1803</v>
      </c>
      <c r="J31" s="140">
        <v>1792</v>
      </c>
      <c r="K31" s="114">
        <v>-207</v>
      </c>
      <c r="L31" s="116">
        <v>-11.551339285714286</v>
      </c>
    </row>
    <row r="32" spans="1:12" s="110" customFormat="1" ht="15" customHeight="1" x14ac:dyDescent="0.2">
      <c r="A32" s="120"/>
      <c r="B32" s="119" t="s">
        <v>117</v>
      </c>
      <c r="C32" s="258"/>
      <c r="E32" s="113">
        <v>4.9265905383360522</v>
      </c>
      <c r="F32" s="114">
        <v>151</v>
      </c>
      <c r="G32" s="114">
        <v>136</v>
      </c>
      <c r="H32" s="114">
        <v>117</v>
      </c>
      <c r="I32" s="114">
        <v>126</v>
      </c>
      <c r="J32" s="140">
        <v>110</v>
      </c>
      <c r="K32" s="114">
        <v>41</v>
      </c>
      <c r="L32" s="116">
        <v>37.272727272727273</v>
      </c>
    </row>
    <row r="33" spans="1:12" s="110" customFormat="1" ht="15" customHeight="1" x14ac:dyDescent="0.2">
      <c r="A33" s="120"/>
      <c r="B33" s="119"/>
      <c r="C33" s="258" t="s">
        <v>106</v>
      </c>
      <c r="E33" s="113">
        <v>65.562913907284766</v>
      </c>
      <c r="F33" s="114">
        <v>99</v>
      </c>
      <c r="G33" s="114">
        <v>87</v>
      </c>
      <c r="H33" s="114">
        <v>69</v>
      </c>
      <c r="I33" s="114">
        <v>78</v>
      </c>
      <c r="J33" s="140">
        <v>61</v>
      </c>
      <c r="K33" s="114">
        <v>38</v>
      </c>
      <c r="L33" s="116">
        <v>62.295081967213115</v>
      </c>
    </row>
    <row r="34" spans="1:12" s="110" customFormat="1" ht="15" customHeight="1" x14ac:dyDescent="0.2">
      <c r="A34" s="120"/>
      <c r="B34" s="119"/>
      <c r="C34" s="258" t="s">
        <v>107</v>
      </c>
      <c r="E34" s="113">
        <v>34.437086092715234</v>
      </c>
      <c r="F34" s="114">
        <v>52</v>
      </c>
      <c r="G34" s="114">
        <v>49</v>
      </c>
      <c r="H34" s="114">
        <v>48</v>
      </c>
      <c r="I34" s="114">
        <v>48</v>
      </c>
      <c r="J34" s="140">
        <v>49</v>
      </c>
      <c r="K34" s="114">
        <v>3</v>
      </c>
      <c r="L34" s="116">
        <v>6.1224489795918364</v>
      </c>
    </row>
    <row r="35" spans="1:12" s="110" customFormat="1" ht="24" customHeight="1" x14ac:dyDescent="0.2">
      <c r="A35" s="604" t="s">
        <v>192</v>
      </c>
      <c r="B35" s="605"/>
      <c r="C35" s="605"/>
      <c r="D35" s="606"/>
      <c r="E35" s="113">
        <v>10.766721044045678</v>
      </c>
      <c r="F35" s="114">
        <v>330</v>
      </c>
      <c r="G35" s="114">
        <v>353</v>
      </c>
      <c r="H35" s="114">
        <v>353</v>
      </c>
      <c r="I35" s="114">
        <v>340</v>
      </c>
      <c r="J35" s="114">
        <v>332</v>
      </c>
      <c r="K35" s="318">
        <v>-2</v>
      </c>
      <c r="L35" s="319">
        <v>-0.60240963855421692</v>
      </c>
    </row>
    <row r="36" spans="1:12" s="110" customFormat="1" ht="15" customHeight="1" x14ac:dyDescent="0.2">
      <c r="A36" s="120"/>
      <c r="B36" s="119"/>
      <c r="C36" s="258" t="s">
        <v>106</v>
      </c>
      <c r="E36" s="113">
        <v>50.909090909090907</v>
      </c>
      <c r="F36" s="114">
        <v>168</v>
      </c>
      <c r="G36" s="114">
        <v>179</v>
      </c>
      <c r="H36" s="114">
        <v>164</v>
      </c>
      <c r="I36" s="114">
        <v>158</v>
      </c>
      <c r="J36" s="114">
        <v>159</v>
      </c>
      <c r="K36" s="318">
        <v>9</v>
      </c>
      <c r="L36" s="116">
        <v>5.6603773584905657</v>
      </c>
    </row>
    <row r="37" spans="1:12" s="110" customFormat="1" ht="15" customHeight="1" x14ac:dyDescent="0.2">
      <c r="A37" s="120"/>
      <c r="B37" s="119"/>
      <c r="C37" s="258" t="s">
        <v>107</v>
      </c>
      <c r="E37" s="113">
        <v>49.090909090909093</v>
      </c>
      <c r="F37" s="114">
        <v>162</v>
      </c>
      <c r="G37" s="114">
        <v>174</v>
      </c>
      <c r="H37" s="114">
        <v>189</v>
      </c>
      <c r="I37" s="114">
        <v>182</v>
      </c>
      <c r="J37" s="140">
        <v>173</v>
      </c>
      <c r="K37" s="114">
        <v>-11</v>
      </c>
      <c r="L37" s="116">
        <v>-6.3583815028901736</v>
      </c>
    </row>
    <row r="38" spans="1:12" s="110" customFormat="1" ht="15" customHeight="1" x14ac:dyDescent="0.2">
      <c r="A38" s="120"/>
      <c r="B38" s="119" t="s">
        <v>328</v>
      </c>
      <c r="C38" s="258"/>
      <c r="E38" s="113">
        <v>62.28384991843393</v>
      </c>
      <c r="F38" s="114">
        <v>1909</v>
      </c>
      <c r="G38" s="114">
        <v>2165</v>
      </c>
      <c r="H38" s="114">
        <v>2120</v>
      </c>
      <c r="I38" s="114">
        <v>2094</v>
      </c>
      <c r="J38" s="140">
        <v>2099</v>
      </c>
      <c r="K38" s="114">
        <v>-190</v>
      </c>
      <c r="L38" s="116">
        <v>-9.0519294902334444</v>
      </c>
    </row>
    <row r="39" spans="1:12" s="110" customFormat="1" ht="15" customHeight="1" x14ac:dyDescent="0.2">
      <c r="A39" s="120"/>
      <c r="B39" s="119"/>
      <c r="C39" s="258" t="s">
        <v>106</v>
      </c>
      <c r="E39" s="113">
        <v>43.897328444211631</v>
      </c>
      <c r="F39" s="115">
        <v>838</v>
      </c>
      <c r="G39" s="114">
        <v>956</v>
      </c>
      <c r="H39" s="114">
        <v>924</v>
      </c>
      <c r="I39" s="114">
        <v>904</v>
      </c>
      <c r="J39" s="140">
        <v>916</v>
      </c>
      <c r="K39" s="114">
        <v>-78</v>
      </c>
      <c r="L39" s="116">
        <v>-8.5152838427947604</v>
      </c>
    </row>
    <row r="40" spans="1:12" s="110" customFormat="1" ht="15" customHeight="1" x14ac:dyDescent="0.2">
      <c r="A40" s="120"/>
      <c r="B40" s="119"/>
      <c r="C40" s="258" t="s">
        <v>107</v>
      </c>
      <c r="E40" s="113">
        <v>56.102671555788369</v>
      </c>
      <c r="F40" s="115">
        <v>1071</v>
      </c>
      <c r="G40" s="114">
        <v>1209</v>
      </c>
      <c r="H40" s="114">
        <v>1196</v>
      </c>
      <c r="I40" s="114">
        <v>1190</v>
      </c>
      <c r="J40" s="140">
        <v>1183</v>
      </c>
      <c r="K40" s="114">
        <v>-112</v>
      </c>
      <c r="L40" s="116">
        <v>-9.4674556213017755</v>
      </c>
    </row>
    <row r="41" spans="1:12" s="110" customFormat="1" ht="15" customHeight="1" x14ac:dyDescent="0.2">
      <c r="A41" s="120"/>
      <c r="B41" s="320" t="s">
        <v>516</v>
      </c>
      <c r="C41" s="258"/>
      <c r="E41" s="113">
        <v>9.0375203915171287</v>
      </c>
      <c r="F41" s="115">
        <v>277</v>
      </c>
      <c r="G41" s="114">
        <v>302</v>
      </c>
      <c r="H41" s="114">
        <v>291</v>
      </c>
      <c r="I41" s="114">
        <v>296</v>
      </c>
      <c r="J41" s="140">
        <v>287</v>
      </c>
      <c r="K41" s="114">
        <v>-10</v>
      </c>
      <c r="L41" s="116">
        <v>-3.484320557491289</v>
      </c>
    </row>
    <row r="42" spans="1:12" s="110" customFormat="1" ht="15" customHeight="1" x14ac:dyDescent="0.2">
      <c r="A42" s="120"/>
      <c r="B42" s="119"/>
      <c r="C42" s="268" t="s">
        <v>106</v>
      </c>
      <c r="D42" s="182"/>
      <c r="E42" s="113">
        <v>54.512635379061372</v>
      </c>
      <c r="F42" s="115">
        <v>151</v>
      </c>
      <c r="G42" s="114">
        <v>164</v>
      </c>
      <c r="H42" s="114">
        <v>161</v>
      </c>
      <c r="I42" s="114">
        <v>162</v>
      </c>
      <c r="J42" s="140">
        <v>161</v>
      </c>
      <c r="K42" s="114">
        <v>-10</v>
      </c>
      <c r="L42" s="116">
        <v>-6.2111801242236027</v>
      </c>
    </row>
    <row r="43" spans="1:12" s="110" customFormat="1" ht="15" customHeight="1" x14ac:dyDescent="0.2">
      <c r="A43" s="120"/>
      <c r="B43" s="119"/>
      <c r="C43" s="268" t="s">
        <v>107</v>
      </c>
      <c r="D43" s="182"/>
      <c r="E43" s="113">
        <v>45.487364620938628</v>
      </c>
      <c r="F43" s="115">
        <v>126</v>
      </c>
      <c r="G43" s="114">
        <v>138</v>
      </c>
      <c r="H43" s="114">
        <v>130</v>
      </c>
      <c r="I43" s="114">
        <v>134</v>
      </c>
      <c r="J43" s="140">
        <v>126</v>
      </c>
      <c r="K43" s="114">
        <v>0</v>
      </c>
      <c r="L43" s="116">
        <v>0</v>
      </c>
    </row>
    <row r="44" spans="1:12" s="110" customFormat="1" ht="15" customHeight="1" x14ac:dyDescent="0.2">
      <c r="A44" s="120"/>
      <c r="B44" s="119" t="s">
        <v>205</v>
      </c>
      <c r="C44" s="268"/>
      <c r="D44" s="182"/>
      <c r="E44" s="113">
        <v>17.911908646003262</v>
      </c>
      <c r="F44" s="115">
        <v>549</v>
      </c>
      <c r="G44" s="114">
        <v>649</v>
      </c>
      <c r="H44" s="114">
        <v>661</v>
      </c>
      <c r="I44" s="114">
        <v>679</v>
      </c>
      <c r="J44" s="140">
        <v>701</v>
      </c>
      <c r="K44" s="114">
        <v>-152</v>
      </c>
      <c r="L44" s="116">
        <v>-21.683309557774606</v>
      </c>
    </row>
    <row r="45" spans="1:12" s="110" customFormat="1" ht="15" customHeight="1" x14ac:dyDescent="0.2">
      <c r="A45" s="120"/>
      <c r="B45" s="119"/>
      <c r="C45" s="268" t="s">
        <v>106</v>
      </c>
      <c r="D45" s="182"/>
      <c r="E45" s="113">
        <v>49.362477231329692</v>
      </c>
      <c r="F45" s="115">
        <v>271</v>
      </c>
      <c r="G45" s="114">
        <v>322</v>
      </c>
      <c r="H45" s="114">
        <v>316</v>
      </c>
      <c r="I45" s="114">
        <v>334</v>
      </c>
      <c r="J45" s="140">
        <v>342</v>
      </c>
      <c r="K45" s="114">
        <v>-71</v>
      </c>
      <c r="L45" s="116">
        <v>-20.760233918128655</v>
      </c>
    </row>
    <row r="46" spans="1:12" s="110" customFormat="1" ht="15" customHeight="1" x14ac:dyDescent="0.2">
      <c r="A46" s="123"/>
      <c r="B46" s="124"/>
      <c r="C46" s="260" t="s">
        <v>107</v>
      </c>
      <c r="D46" s="261"/>
      <c r="E46" s="125">
        <v>50.637522768670308</v>
      </c>
      <c r="F46" s="143">
        <v>278</v>
      </c>
      <c r="G46" s="144">
        <v>327</v>
      </c>
      <c r="H46" s="144">
        <v>345</v>
      </c>
      <c r="I46" s="144">
        <v>345</v>
      </c>
      <c r="J46" s="145">
        <v>359</v>
      </c>
      <c r="K46" s="144">
        <v>-81</v>
      </c>
      <c r="L46" s="146">
        <v>-22.562674094707521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3065</v>
      </c>
      <c r="E11" s="114">
        <v>3469</v>
      </c>
      <c r="F11" s="114">
        <v>3425</v>
      </c>
      <c r="G11" s="114">
        <v>3409</v>
      </c>
      <c r="H11" s="140">
        <v>3419</v>
      </c>
      <c r="I11" s="115">
        <v>-354</v>
      </c>
      <c r="J11" s="116">
        <v>-10.353904650482598</v>
      </c>
    </row>
    <row r="12" spans="1:15" s="110" customFormat="1" ht="24.95" customHeight="1" x14ac:dyDescent="0.2">
      <c r="A12" s="193" t="s">
        <v>132</v>
      </c>
      <c r="B12" s="194" t="s">
        <v>133</v>
      </c>
      <c r="C12" s="113">
        <v>9.7879282218597069E-2</v>
      </c>
      <c r="D12" s="115">
        <v>3</v>
      </c>
      <c r="E12" s="114">
        <v>3</v>
      </c>
      <c r="F12" s="114">
        <v>3</v>
      </c>
      <c r="G12" s="114">
        <v>4</v>
      </c>
      <c r="H12" s="140" t="s">
        <v>513</v>
      </c>
      <c r="I12" s="115" t="s">
        <v>513</v>
      </c>
      <c r="J12" s="116" t="s">
        <v>513</v>
      </c>
    </row>
    <row r="13" spans="1:15" s="110" customFormat="1" ht="24.95" customHeight="1" x14ac:dyDescent="0.2">
      <c r="A13" s="193" t="s">
        <v>134</v>
      </c>
      <c r="B13" s="199" t="s">
        <v>214</v>
      </c>
      <c r="C13" s="113">
        <v>0.42414355628058725</v>
      </c>
      <c r="D13" s="115">
        <v>13</v>
      </c>
      <c r="E13" s="114">
        <v>12</v>
      </c>
      <c r="F13" s="114">
        <v>11</v>
      </c>
      <c r="G13" s="114">
        <v>10</v>
      </c>
      <c r="H13" s="140" t="s">
        <v>513</v>
      </c>
      <c r="I13" s="115" t="s">
        <v>513</v>
      </c>
      <c r="J13" s="116" t="s">
        <v>513</v>
      </c>
    </row>
    <row r="14" spans="1:15" s="287" customFormat="1" ht="24.95" customHeight="1" x14ac:dyDescent="0.2">
      <c r="A14" s="193" t="s">
        <v>215</v>
      </c>
      <c r="B14" s="199" t="s">
        <v>137</v>
      </c>
      <c r="C14" s="113">
        <v>5.3507340946166391</v>
      </c>
      <c r="D14" s="115">
        <v>164</v>
      </c>
      <c r="E14" s="114">
        <v>174</v>
      </c>
      <c r="F14" s="114">
        <v>169</v>
      </c>
      <c r="G14" s="114">
        <v>169</v>
      </c>
      <c r="H14" s="140">
        <v>176</v>
      </c>
      <c r="I14" s="115">
        <v>-12</v>
      </c>
      <c r="J14" s="116">
        <v>-6.8181818181818183</v>
      </c>
      <c r="K14" s="110"/>
      <c r="L14" s="110"/>
      <c r="M14" s="110"/>
      <c r="N14" s="110"/>
      <c r="O14" s="110"/>
    </row>
    <row r="15" spans="1:15" s="110" customFormat="1" ht="24.95" customHeight="1" x14ac:dyDescent="0.2">
      <c r="A15" s="193" t="s">
        <v>216</v>
      </c>
      <c r="B15" s="199" t="s">
        <v>217</v>
      </c>
      <c r="C15" s="113">
        <v>1.0440456769983686</v>
      </c>
      <c r="D15" s="115">
        <v>32</v>
      </c>
      <c r="E15" s="114" t="s">
        <v>513</v>
      </c>
      <c r="F15" s="114" t="s">
        <v>513</v>
      </c>
      <c r="G15" s="114">
        <v>33</v>
      </c>
      <c r="H15" s="140">
        <v>32</v>
      </c>
      <c r="I15" s="115">
        <v>0</v>
      </c>
      <c r="J15" s="116">
        <v>0</v>
      </c>
    </row>
    <row r="16" spans="1:15" s="287" customFormat="1" ht="24.95" customHeight="1" x14ac:dyDescent="0.2">
      <c r="A16" s="193" t="s">
        <v>218</v>
      </c>
      <c r="B16" s="199" t="s">
        <v>141</v>
      </c>
      <c r="C16" s="113">
        <v>3.8172920065252853</v>
      </c>
      <c r="D16" s="115">
        <v>117</v>
      </c>
      <c r="E16" s="114">
        <v>123</v>
      </c>
      <c r="F16" s="114">
        <v>119</v>
      </c>
      <c r="G16" s="114">
        <v>122</v>
      </c>
      <c r="H16" s="140">
        <v>127</v>
      </c>
      <c r="I16" s="115">
        <v>-10</v>
      </c>
      <c r="J16" s="116">
        <v>-7.8740157480314963</v>
      </c>
      <c r="K16" s="110"/>
      <c r="L16" s="110"/>
      <c r="M16" s="110"/>
      <c r="N16" s="110"/>
      <c r="O16" s="110"/>
    </row>
    <row r="17" spans="1:15" s="110" customFormat="1" ht="24.95" customHeight="1" x14ac:dyDescent="0.2">
      <c r="A17" s="193" t="s">
        <v>142</v>
      </c>
      <c r="B17" s="199" t="s">
        <v>220</v>
      </c>
      <c r="C17" s="113">
        <v>0.48939641109298532</v>
      </c>
      <c r="D17" s="115">
        <v>15</v>
      </c>
      <c r="E17" s="114" t="s">
        <v>513</v>
      </c>
      <c r="F17" s="114" t="s">
        <v>513</v>
      </c>
      <c r="G17" s="114">
        <v>14</v>
      </c>
      <c r="H17" s="140">
        <v>17</v>
      </c>
      <c r="I17" s="115">
        <v>-2</v>
      </c>
      <c r="J17" s="116">
        <v>-11.764705882352942</v>
      </c>
    </row>
    <row r="18" spans="1:15" s="287" customFormat="1" ht="24.95" customHeight="1" x14ac:dyDescent="0.2">
      <c r="A18" s="201" t="s">
        <v>144</v>
      </c>
      <c r="B18" s="202" t="s">
        <v>145</v>
      </c>
      <c r="C18" s="113">
        <v>2.1207177814029365</v>
      </c>
      <c r="D18" s="115">
        <v>65</v>
      </c>
      <c r="E18" s="114">
        <v>61</v>
      </c>
      <c r="F18" s="114">
        <v>62</v>
      </c>
      <c r="G18" s="114">
        <v>60</v>
      </c>
      <c r="H18" s="140" t="s">
        <v>513</v>
      </c>
      <c r="I18" s="115" t="s">
        <v>513</v>
      </c>
      <c r="J18" s="116" t="s">
        <v>513</v>
      </c>
      <c r="K18" s="110"/>
      <c r="L18" s="110"/>
      <c r="M18" s="110"/>
      <c r="N18" s="110"/>
      <c r="O18" s="110"/>
    </row>
    <row r="19" spans="1:15" s="110" customFormat="1" ht="24.95" customHeight="1" x14ac:dyDescent="0.2">
      <c r="A19" s="193" t="s">
        <v>146</v>
      </c>
      <c r="B19" s="199" t="s">
        <v>147</v>
      </c>
      <c r="C19" s="113">
        <v>11.32137030995106</v>
      </c>
      <c r="D19" s="115">
        <v>347</v>
      </c>
      <c r="E19" s="114">
        <v>357</v>
      </c>
      <c r="F19" s="114">
        <v>345</v>
      </c>
      <c r="G19" s="114">
        <v>339</v>
      </c>
      <c r="H19" s="140">
        <v>332</v>
      </c>
      <c r="I19" s="115">
        <v>15</v>
      </c>
      <c r="J19" s="116">
        <v>4.5180722891566267</v>
      </c>
    </row>
    <row r="20" spans="1:15" s="287" customFormat="1" ht="24.95" customHeight="1" x14ac:dyDescent="0.2">
      <c r="A20" s="193" t="s">
        <v>148</v>
      </c>
      <c r="B20" s="199" t="s">
        <v>149</v>
      </c>
      <c r="C20" s="113">
        <v>3.7846655791190864</v>
      </c>
      <c r="D20" s="115">
        <v>116</v>
      </c>
      <c r="E20" s="114">
        <v>346</v>
      </c>
      <c r="F20" s="114">
        <v>346</v>
      </c>
      <c r="G20" s="114">
        <v>340</v>
      </c>
      <c r="H20" s="140">
        <v>347</v>
      </c>
      <c r="I20" s="115">
        <v>-231</v>
      </c>
      <c r="J20" s="116">
        <v>-66.570605187319885</v>
      </c>
      <c r="K20" s="110"/>
      <c r="L20" s="110"/>
      <c r="M20" s="110"/>
      <c r="N20" s="110"/>
      <c r="O20" s="110"/>
    </row>
    <row r="21" spans="1:15" s="110" customFormat="1" ht="24.95" customHeight="1" x14ac:dyDescent="0.2">
      <c r="A21" s="201" t="s">
        <v>150</v>
      </c>
      <c r="B21" s="202" t="s">
        <v>151</v>
      </c>
      <c r="C21" s="113">
        <v>7.8303425774877651</v>
      </c>
      <c r="D21" s="115">
        <v>240</v>
      </c>
      <c r="E21" s="114">
        <v>350</v>
      </c>
      <c r="F21" s="114">
        <v>312</v>
      </c>
      <c r="G21" s="114">
        <v>322</v>
      </c>
      <c r="H21" s="140">
        <v>320</v>
      </c>
      <c r="I21" s="115">
        <v>-80</v>
      </c>
      <c r="J21" s="116">
        <v>-25</v>
      </c>
    </row>
    <row r="22" spans="1:15" s="110" customFormat="1" ht="24.95" customHeight="1" x14ac:dyDescent="0.2">
      <c r="A22" s="201" t="s">
        <v>152</v>
      </c>
      <c r="B22" s="199" t="s">
        <v>153</v>
      </c>
      <c r="C22" s="113">
        <v>1.1092985318107667</v>
      </c>
      <c r="D22" s="115">
        <v>34</v>
      </c>
      <c r="E22" s="114">
        <v>33</v>
      </c>
      <c r="F22" s="114">
        <v>35</v>
      </c>
      <c r="G22" s="114">
        <v>34</v>
      </c>
      <c r="H22" s="140">
        <v>46</v>
      </c>
      <c r="I22" s="115">
        <v>-12</v>
      </c>
      <c r="J22" s="116">
        <v>-26.086956521739129</v>
      </c>
    </row>
    <row r="23" spans="1:15" s="110" customFormat="1" ht="24.95" customHeight="1" x14ac:dyDescent="0.2">
      <c r="A23" s="193" t="s">
        <v>154</v>
      </c>
      <c r="B23" s="199" t="s">
        <v>155</v>
      </c>
      <c r="C23" s="113">
        <v>1.0766721044045677</v>
      </c>
      <c r="D23" s="115">
        <v>33</v>
      </c>
      <c r="E23" s="114">
        <v>35</v>
      </c>
      <c r="F23" s="114">
        <v>39</v>
      </c>
      <c r="G23" s="114">
        <v>37</v>
      </c>
      <c r="H23" s="140">
        <v>32</v>
      </c>
      <c r="I23" s="115">
        <v>1</v>
      </c>
      <c r="J23" s="116">
        <v>3.125</v>
      </c>
    </row>
    <row r="24" spans="1:15" s="110" customFormat="1" ht="24.95" customHeight="1" x14ac:dyDescent="0.2">
      <c r="A24" s="193" t="s">
        <v>156</v>
      </c>
      <c r="B24" s="199" t="s">
        <v>221</v>
      </c>
      <c r="C24" s="113">
        <v>7.7324632952691683</v>
      </c>
      <c r="D24" s="115">
        <v>237</v>
      </c>
      <c r="E24" s="114">
        <v>268</v>
      </c>
      <c r="F24" s="114">
        <v>246</v>
      </c>
      <c r="G24" s="114">
        <v>246</v>
      </c>
      <c r="H24" s="140">
        <v>247</v>
      </c>
      <c r="I24" s="115">
        <v>-10</v>
      </c>
      <c r="J24" s="116">
        <v>-4.048582995951417</v>
      </c>
    </row>
    <row r="25" spans="1:15" s="110" customFormat="1" ht="24.95" customHeight="1" x14ac:dyDescent="0.2">
      <c r="A25" s="193" t="s">
        <v>222</v>
      </c>
      <c r="B25" s="204" t="s">
        <v>159</v>
      </c>
      <c r="C25" s="113">
        <v>9.2006525285481242</v>
      </c>
      <c r="D25" s="115">
        <v>282</v>
      </c>
      <c r="E25" s="114">
        <v>323</v>
      </c>
      <c r="F25" s="114">
        <v>327</v>
      </c>
      <c r="G25" s="114">
        <v>311</v>
      </c>
      <c r="H25" s="140">
        <v>316</v>
      </c>
      <c r="I25" s="115">
        <v>-34</v>
      </c>
      <c r="J25" s="116">
        <v>-10.759493670886076</v>
      </c>
    </row>
    <row r="26" spans="1:15" s="110" customFormat="1" ht="24.95" customHeight="1" x14ac:dyDescent="0.2">
      <c r="A26" s="201">
        <v>782.78300000000002</v>
      </c>
      <c r="B26" s="203" t="s">
        <v>160</v>
      </c>
      <c r="C26" s="113">
        <v>1.500815660685155</v>
      </c>
      <c r="D26" s="115">
        <v>46</v>
      </c>
      <c r="E26" s="114">
        <v>37</v>
      </c>
      <c r="F26" s="114">
        <v>40</v>
      </c>
      <c r="G26" s="114">
        <v>31</v>
      </c>
      <c r="H26" s="140">
        <v>36</v>
      </c>
      <c r="I26" s="115">
        <v>10</v>
      </c>
      <c r="J26" s="116">
        <v>27.777777777777779</v>
      </c>
    </row>
    <row r="27" spans="1:15" s="110" customFormat="1" ht="24.95" customHeight="1" x14ac:dyDescent="0.2">
      <c r="A27" s="193" t="s">
        <v>161</v>
      </c>
      <c r="B27" s="199" t="s">
        <v>162</v>
      </c>
      <c r="C27" s="113">
        <v>0.45676998368678629</v>
      </c>
      <c r="D27" s="115">
        <v>14</v>
      </c>
      <c r="E27" s="114">
        <v>16</v>
      </c>
      <c r="F27" s="114">
        <v>14</v>
      </c>
      <c r="G27" s="114">
        <v>16</v>
      </c>
      <c r="H27" s="140">
        <v>14</v>
      </c>
      <c r="I27" s="115">
        <v>0</v>
      </c>
      <c r="J27" s="116">
        <v>0</v>
      </c>
    </row>
    <row r="28" spans="1:15" s="110" customFormat="1" ht="24.95" customHeight="1" x14ac:dyDescent="0.2">
      <c r="A28" s="193" t="s">
        <v>163</v>
      </c>
      <c r="B28" s="199" t="s">
        <v>164</v>
      </c>
      <c r="C28" s="113">
        <v>0.78303425774877655</v>
      </c>
      <c r="D28" s="115">
        <v>24</v>
      </c>
      <c r="E28" s="114">
        <v>19</v>
      </c>
      <c r="F28" s="114">
        <v>20</v>
      </c>
      <c r="G28" s="114">
        <v>26</v>
      </c>
      <c r="H28" s="140">
        <v>30</v>
      </c>
      <c r="I28" s="115">
        <v>-6</v>
      </c>
      <c r="J28" s="116">
        <v>-20</v>
      </c>
    </row>
    <row r="29" spans="1:15" s="110" customFormat="1" ht="24.95" customHeight="1" x14ac:dyDescent="0.2">
      <c r="A29" s="193">
        <v>86</v>
      </c>
      <c r="B29" s="199" t="s">
        <v>165</v>
      </c>
      <c r="C29" s="113">
        <v>7.0146818923327894</v>
      </c>
      <c r="D29" s="115">
        <v>215</v>
      </c>
      <c r="E29" s="114">
        <v>182</v>
      </c>
      <c r="F29" s="114">
        <v>187</v>
      </c>
      <c r="G29" s="114">
        <v>184</v>
      </c>
      <c r="H29" s="140">
        <v>185</v>
      </c>
      <c r="I29" s="115">
        <v>30</v>
      </c>
      <c r="J29" s="116">
        <v>16.216216216216218</v>
      </c>
    </row>
    <row r="30" spans="1:15" s="110" customFormat="1" ht="24.95" customHeight="1" x14ac:dyDescent="0.2">
      <c r="A30" s="193">
        <v>87.88</v>
      </c>
      <c r="B30" s="204" t="s">
        <v>166</v>
      </c>
      <c r="C30" s="113">
        <v>3.230016313213703</v>
      </c>
      <c r="D30" s="115">
        <v>99</v>
      </c>
      <c r="E30" s="114">
        <v>102</v>
      </c>
      <c r="F30" s="114">
        <v>109</v>
      </c>
      <c r="G30" s="114">
        <v>119</v>
      </c>
      <c r="H30" s="140">
        <v>123</v>
      </c>
      <c r="I30" s="115">
        <v>-24</v>
      </c>
      <c r="J30" s="116">
        <v>-19.512195121951219</v>
      </c>
    </row>
    <row r="31" spans="1:15" s="110" customFormat="1" ht="24.95" customHeight="1" x14ac:dyDescent="0.2">
      <c r="A31" s="193" t="s">
        <v>167</v>
      </c>
      <c r="B31" s="199" t="s">
        <v>168</v>
      </c>
      <c r="C31" s="113">
        <v>36.965742251223489</v>
      </c>
      <c r="D31" s="115">
        <v>1133</v>
      </c>
      <c r="E31" s="114">
        <v>1151</v>
      </c>
      <c r="F31" s="114">
        <v>1160</v>
      </c>
      <c r="G31" s="114">
        <v>1161</v>
      </c>
      <c r="H31" s="140">
        <v>1143</v>
      </c>
      <c r="I31" s="115">
        <v>-10</v>
      </c>
      <c r="J31" s="116">
        <v>-0.87489063867016625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9.7879282218597069E-2</v>
      </c>
      <c r="D34" s="115">
        <v>3</v>
      </c>
      <c r="E34" s="114">
        <v>3</v>
      </c>
      <c r="F34" s="114">
        <v>3</v>
      </c>
      <c r="G34" s="114">
        <v>4</v>
      </c>
      <c r="H34" s="140" t="s">
        <v>513</v>
      </c>
      <c r="I34" s="115" t="s">
        <v>513</v>
      </c>
      <c r="J34" s="116" t="s">
        <v>513</v>
      </c>
    </row>
    <row r="35" spans="1:10" s="110" customFormat="1" ht="24.95" customHeight="1" x14ac:dyDescent="0.2">
      <c r="A35" s="292" t="s">
        <v>171</v>
      </c>
      <c r="B35" s="293" t="s">
        <v>172</v>
      </c>
      <c r="C35" s="113">
        <v>7.8955954323001629</v>
      </c>
      <c r="D35" s="115">
        <v>242</v>
      </c>
      <c r="E35" s="114">
        <v>247</v>
      </c>
      <c r="F35" s="114">
        <v>242</v>
      </c>
      <c r="G35" s="114">
        <v>239</v>
      </c>
      <c r="H35" s="140" t="s">
        <v>513</v>
      </c>
      <c r="I35" s="115" t="s">
        <v>513</v>
      </c>
      <c r="J35" s="116" t="s">
        <v>513</v>
      </c>
    </row>
    <row r="36" spans="1:10" s="110" customFormat="1" ht="24.95" customHeight="1" x14ac:dyDescent="0.2">
      <c r="A36" s="294" t="s">
        <v>173</v>
      </c>
      <c r="B36" s="295" t="s">
        <v>174</v>
      </c>
      <c r="C36" s="125">
        <v>92.006525285481246</v>
      </c>
      <c r="D36" s="143">
        <v>2820</v>
      </c>
      <c r="E36" s="144">
        <v>3219</v>
      </c>
      <c r="F36" s="144">
        <v>3180</v>
      </c>
      <c r="G36" s="144">
        <v>3166</v>
      </c>
      <c r="H36" s="145">
        <v>3171</v>
      </c>
      <c r="I36" s="143">
        <v>-351</v>
      </c>
      <c r="J36" s="146">
        <v>-11.069063386944181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3065</v>
      </c>
      <c r="F11" s="264">
        <v>3469</v>
      </c>
      <c r="G11" s="264">
        <v>3425</v>
      </c>
      <c r="H11" s="264">
        <v>3409</v>
      </c>
      <c r="I11" s="265">
        <v>3419</v>
      </c>
      <c r="J11" s="263">
        <v>-354</v>
      </c>
      <c r="K11" s="266">
        <v>-10.353904650482598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57.25938009787928</v>
      </c>
      <c r="E13" s="115">
        <v>1755</v>
      </c>
      <c r="F13" s="114">
        <v>2020</v>
      </c>
      <c r="G13" s="114">
        <v>2017</v>
      </c>
      <c r="H13" s="114">
        <v>1998</v>
      </c>
      <c r="I13" s="140">
        <v>2011</v>
      </c>
      <c r="J13" s="115">
        <v>-256</v>
      </c>
      <c r="K13" s="116">
        <v>-12.729985082048731</v>
      </c>
    </row>
    <row r="14" spans="1:15" ht="15.95" customHeight="1" x14ac:dyDescent="0.2">
      <c r="A14" s="306" t="s">
        <v>230</v>
      </c>
      <c r="B14" s="307"/>
      <c r="C14" s="308"/>
      <c r="D14" s="113">
        <v>33.866231647634585</v>
      </c>
      <c r="E14" s="115">
        <v>1038</v>
      </c>
      <c r="F14" s="114">
        <v>1182</v>
      </c>
      <c r="G14" s="114">
        <v>1127</v>
      </c>
      <c r="H14" s="114">
        <v>1139</v>
      </c>
      <c r="I14" s="140">
        <v>1132</v>
      </c>
      <c r="J14" s="115">
        <v>-94</v>
      </c>
      <c r="K14" s="116">
        <v>-8.3038869257950534</v>
      </c>
    </row>
    <row r="15" spans="1:15" ht="15.95" customHeight="1" x14ac:dyDescent="0.2">
      <c r="A15" s="306" t="s">
        <v>231</v>
      </c>
      <c r="B15" s="307"/>
      <c r="C15" s="308"/>
      <c r="D15" s="113">
        <v>5.3507340946166391</v>
      </c>
      <c r="E15" s="115">
        <v>164</v>
      </c>
      <c r="F15" s="114">
        <v>156</v>
      </c>
      <c r="G15" s="114">
        <v>165</v>
      </c>
      <c r="H15" s="114">
        <v>164</v>
      </c>
      <c r="I15" s="140">
        <v>166</v>
      </c>
      <c r="J15" s="115">
        <v>-2</v>
      </c>
      <c r="K15" s="116">
        <v>-1.2048192771084338</v>
      </c>
    </row>
    <row r="16" spans="1:15" ht="15.95" customHeight="1" x14ac:dyDescent="0.2">
      <c r="A16" s="306" t="s">
        <v>232</v>
      </c>
      <c r="B16" s="307"/>
      <c r="C16" s="308"/>
      <c r="D16" s="113">
        <v>2.8058727569331157</v>
      </c>
      <c r="E16" s="115">
        <v>86</v>
      </c>
      <c r="F16" s="114">
        <v>88</v>
      </c>
      <c r="G16" s="114">
        <v>94</v>
      </c>
      <c r="H16" s="114">
        <v>85</v>
      </c>
      <c r="I16" s="140">
        <v>89</v>
      </c>
      <c r="J16" s="115">
        <v>-3</v>
      </c>
      <c r="K16" s="116">
        <v>-3.3707865168539324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0.45676998368678629</v>
      </c>
      <c r="E18" s="115">
        <v>14</v>
      </c>
      <c r="F18" s="114">
        <v>13</v>
      </c>
      <c r="G18" s="114">
        <v>14</v>
      </c>
      <c r="H18" s="114">
        <v>15</v>
      </c>
      <c r="I18" s="140">
        <v>16</v>
      </c>
      <c r="J18" s="115">
        <v>-2</v>
      </c>
      <c r="K18" s="116">
        <v>-12.5</v>
      </c>
    </row>
    <row r="19" spans="1:11" ht="14.1" customHeight="1" x14ac:dyDescent="0.2">
      <c r="A19" s="306" t="s">
        <v>235</v>
      </c>
      <c r="B19" s="307" t="s">
        <v>236</v>
      </c>
      <c r="C19" s="308"/>
      <c r="D19" s="113">
        <v>0.29363784665579118</v>
      </c>
      <c r="E19" s="115">
        <v>9</v>
      </c>
      <c r="F19" s="114">
        <v>8</v>
      </c>
      <c r="G19" s="114">
        <v>7</v>
      </c>
      <c r="H19" s="114">
        <v>8</v>
      </c>
      <c r="I19" s="140">
        <v>7</v>
      </c>
      <c r="J19" s="115">
        <v>2</v>
      </c>
      <c r="K19" s="116">
        <v>28.571428571428573</v>
      </c>
    </row>
    <row r="20" spans="1:11" ht="14.1" customHeight="1" x14ac:dyDescent="0.2">
      <c r="A20" s="306">
        <v>12</v>
      </c>
      <c r="B20" s="307" t="s">
        <v>237</v>
      </c>
      <c r="C20" s="308"/>
      <c r="D20" s="113">
        <v>0.55464926590538333</v>
      </c>
      <c r="E20" s="115">
        <v>17</v>
      </c>
      <c r="F20" s="114">
        <v>17</v>
      </c>
      <c r="G20" s="114">
        <v>21</v>
      </c>
      <c r="H20" s="114">
        <v>23</v>
      </c>
      <c r="I20" s="140">
        <v>25</v>
      </c>
      <c r="J20" s="115">
        <v>-8</v>
      </c>
      <c r="K20" s="116">
        <v>-32</v>
      </c>
    </row>
    <row r="21" spans="1:11" ht="14.1" customHeight="1" x14ac:dyDescent="0.2">
      <c r="A21" s="306">
        <v>21</v>
      </c>
      <c r="B21" s="307" t="s">
        <v>238</v>
      </c>
      <c r="C21" s="308"/>
      <c r="D21" s="113">
        <v>0.19575856443719414</v>
      </c>
      <c r="E21" s="115">
        <v>6</v>
      </c>
      <c r="F21" s="114">
        <v>6</v>
      </c>
      <c r="G21" s="114">
        <v>5</v>
      </c>
      <c r="H21" s="114">
        <v>4</v>
      </c>
      <c r="I21" s="140">
        <v>6</v>
      </c>
      <c r="J21" s="115">
        <v>0</v>
      </c>
      <c r="K21" s="116">
        <v>0</v>
      </c>
    </row>
    <row r="22" spans="1:11" ht="14.1" customHeight="1" x14ac:dyDescent="0.2">
      <c r="A22" s="306">
        <v>22</v>
      </c>
      <c r="B22" s="307" t="s">
        <v>239</v>
      </c>
      <c r="C22" s="308"/>
      <c r="D22" s="113">
        <v>0.26101141924959215</v>
      </c>
      <c r="E22" s="115">
        <v>8</v>
      </c>
      <c r="F22" s="114">
        <v>7</v>
      </c>
      <c r="G22" s="114">
        <v>8</v>
      </c>
      <c r="H22" s="114">
        <v>8</v>
      </c>
      <c r="I22" s="140">
        <v>8</v>
      </c>
      <c r="J22" s="115">
        <v>0</v>
      </c>
      <c r="K22" s="116">
        <v>0</v>
      </c>
    </row>
    <row r="23" spans="1:11" ht="14.1" customHeight="1" x14ac:dyDescent="0.2">
      <c r="A23" s="306">
        <v>23</v>
      </c>
      <c r="B23" s="307" t="s">
        <v>240</v>
      </c>
      <c r="C23" s="308"/>
      <c r="D23" s="113">
        <v>0.26101141924959215</v>
      </c>
      <c r="E23" s="115">
        <v>8</v>
      </c>
      <c r="F23" s="114">
        <v>9</v>
      </c>
      <c r="G23" s="114">
        <v>10</v>
      </c>
      <c r="H23" s="114">
        <v>9</v>
      </c>
      <c r="I23" s="140">
        <v>12</v>
      </c>
      <c r="J23" s="115">
        <v>-4</v>
      </c>
      <c r="K23" s="116">
        <v>-33.333333333333336</v>
      </c>
    </row>
    <row r="24" spans="1:11" ht="14.1" customHeight="1" x14ac:dyDescent="0.2">
      <c r="A24" s="306">
        <v>24</v>
      </c>
      <c r="B24" s="307" t="s">
        <v>241</v>
      </c>
      <c r="C24" s="308"/>
      <c r="D24" s="113">
        <v>1.3050570962479608</v>
      </c>
      <c r="E24" s="115">
        <v>40</v>
      </c>
      <c r="F24" s="114">
        <v>39</v>
      </c>
      <c r="G24" s="114">
        <v>34</v>
      </c>
      <c r="H24" s="114">
        <v>33</v>
      </c>
      <c r="I24" s="140">
        <v>37</v>
      </c>
      <c r="J24" s="115">
        <v>3</v>
      </c>
      <c r="K24" s="116">
        <v>8.1081081081081088</v>
      </c>
    </row>
    <row r="25" spans="1:11" ht="14.1" customHeight="1" x14ac:dyDescent="0.2">
      <c r="A25" s="306">
        <v>25</v>
      </c>
      <c r="B25" s="307" t="s">
        <v>242</v>
      </c>
      <c r="C25" s="308"/>
      <c r="D25" s="113">
        <v>0.97879282218597063</v>
      </c>
      <c r="E25" s="115">
        <v>30</v>
      </c>
      <c r="F25" s="114">
        <v>31</v>
      </c>
      <c r="G25" s="114">
        <v>37</v>
      </c>
      <c r="H25" s="114">
        <v>33</v>
      </c>
      <c r="I25" s="140">
        <v>36</v>
      </c>
      <c r="J25" s="115">
        <v>-6</v>
      </c>
      <c r="K25" s="116">
        <v>-16.666666666666668</v>
      </c>
    </row>
    <row r="26" spans="1:11" ht="14.1" customHeight="1" x14ac:dyDescent="0.2">
      <c r="A26" s="306">
        <v>26</v>
      </c>
      <c r="B26" s="307" t="s">
        <v>243</v>
      </c>
      <c r="C26" s="308"/>
      <c r="D26" s="113">
        <v>0.84828711256117451</v>
      </c>
      <c r="E26" s="115">
        <v>26</v>
      </c>
      <c r="F26" s="114">
        <v>28</v>
      </c>
      <c r="G26" s="114">
        <v>26</v>
      </c>
      <c r="H26" s="114">
        <v>26</v>
      </c>
      <c r="I26" s="140">
        <v>27</v>
      </c>
      <c r="J26" s="115">
        <v>-1</v>
      </c>
      <c r="K26" s="116">
        <v>-3.7037037037037037</v>
      </c>
    </row>
    <row r="27" spans="1:11" ht="14.1" customHeight="1" x14ac:dyDescent="0.2">
      <c r="A27" s="306">
        <v>27</v>
      </c>
      <c r="B27" s="307" t="s">
        <v>244</v>
      </c>
      <c r="C27" s="308"/>
      <c r="D27" s="113">
        <v>0.52202283849918429</v>
      </c>
      <c r="E27" s="115">
        <v>16</v>
      </c>
      <c r="F27" s="114">
        <v>19</v>
      </c>
      <c r="G27" s="114">
        <v>14</v>
      </c>
      <c r="H27" s="114">
        <v>13</v>
      </c>
      <c r="I27" s="140">
        <v>13</v>
      </c>
      <c r="J27" s="115">
        <v>3</v>
      </c>
      <c r="K27" s="116">
        <v>23.076923076923077</v>
      </c>
    </row>
    <row r="28" spans="1:11" ht="14.1" customHeight="1" x14ac:dyDescent="0.2">
      <c r="A28" s="306">
        <v>28</v>
      </c>
      <c r="B28" s="307" t="s">
        <v>245</v>
      </c>
      <c r="C28" s="308"/>
      <c r="D28" s="113" t="s">
        <v>513</v>
      </c>
      <c r="E28" s="115" t="s">
        <v>513</v>
      </c>
      <c r="F28" s="114" t="s">
        <v>513</v>
      </c>
      <c r="G28" s="114" t="s">
        <v>513</v>
      </c>
      <c r="H28" s="114" t="s">
        <v>513</v>
      </c>
      <c r="I28" s="140" t="s">
        <v>513</v>
      </c>
      <c r="J28" s="115" t="s">
        <v>513</v>
      </c>
      <c r="K28" s="116" t="s">
        <v>513</v>
      </c>
    </row>
    <row r="29" spans="1:11" ht="14.1" customHeight="1" x14ac:dyDescent="0.2">
      <c r="A29" s="306">
        <v>29</v>
      </c>
      <c r="B29" s="307" t="s">
        <v>246</v>
      </c>
      <c r="C29" s="308"/>
      <c r="D29" s="113">
        <v>2.2185970636215333</v>
      </c>
      <c r="E29" s="115">
        <v>68</v>
      </c>
      <c r="F29" s="114">
        <v>83</v>
      </c>
      <c r="G29" s="114">
        <v>80</v>
      </c>
      <c r="H29" s="114">
        <v>82</v>
      </c>
      <c r="I29" s="140">
        <v>82</v>
      </c>
      <c r="J29" s="115">
        <v>-14</v>
      </c>
      <c r="K29" s="116">
        <v>-17.073170731707318</v>
      </c>
    </row>
    <row r="30" spans="1:11" ht="14.1" customHeight="1" x14ac:dyDescent="0.2">
      <c r="A30" s="306" t="s">
        <v>247</v>
      </c>
      <c r="B30" s="307" t="s">
        <v>248</v>
      </c>
      <c r="C30" s="308"/>
      <c r="D30" s="113">
        <v>0.29363784665579118</v>
      </c>
      <c r="E30" s="115">
        <v>9</v>
      </c>
      <c r="F30" s="114" t="s">
        <v>513</v>
      </c>
      <c r="G30" s="114">
        <v>13</v>
      </c>
      <c r="H30" s="114">
        <v>8</v>
      </c>
      <c r="I30" s="140">
        <v>7</v>
      </c>
      <c r="J30" s="115">
        <v>2</v>
      </c>
      <c r="K30" s="116">
        <v>28.571428571428573</v>
      </c>
    </row>
    <row r="31" spans="1:11" ht="14.1" customHeight="1" x14ac:dyDescent="0.2">
      <c r="A31" s="306" t="s">
        <v>249</v>
      </c>
      <c r="B31" s="307" t="s">
        <v>250</v>
      </c>
      <c r="C31" s="308"/>
      <c r="D31" s="113">
        <v>1.9249592169657423</v>
      </c>
      <c r="E31" s="115">
        <v>59</v>
      </c>
      <c r="F31" s="114">
        <v>68</v>
      </c>
      <c r="G31" s="114">
        <v>67</v>
      </c>
      <c r="H31" s="114">
        <v>74</v>
      </c>
      <c r="I31" s="140">
        <v>75</v>
      </c>
      <c r="J31" s="115">
        <v>-16</v>
      </c>
      <c r="K31" s="116">
        <v>-21.333333333333332</v>
      </c>
    </row>
    <row r="32" spans="1:11" ht="14.1" customHeight="1" x14ac:dyDescent="0.2">
      <c r="A32" s="306">
        <v>31</v>
      </c>
      <c r="B32" s="307" t="s">
        <v>251</v>
      </c>
      <c r="C32" s="308"/>
      <c r="D32" s="113">
        <v>0.42414355628058725</v>
      </c>
      <c r="E32" s="115">
        <v>13</v>
      </c>
      <c r="F32" s="114">
        <v>14</v>
      </c>
      <c r="G32" s="114">
        <v>13</v>
      </c>
      <c r="H32" s="114">
        <v>14</v>
      </c>
      <c r="I32" s="140">
        <v>13</v>
      </c>
      <c r="J32" s="115">
        <v>0</v>
      </c>
      <c r="K32" s="116">
        <v>0</v>
      </c>
    </row>
    <row r="33" spans="1:11" ht="14.1" customHeight="1" x14ac:dyDescent="0.2">
      <c r="A33" s="306">
        <v>32</v>
      </c>
      <c r="B33" s="307" t="s">
        <v>252</v>
      </c>
      <c r="C33" s="308"/>
      <c r="D33" s="113">
        <v>0.45676998368678629</v>
      </c>
      <c r="E33" s="115">
        <v>14</v>
      </c>
      <c r="F33" s="114">
        <v>16</v>
      </c>
      <c r="G33" s="114">
        <v>18</v>
      </c>
      <c r="H33" s="114">
        <v>12</v>
      </c>
      <c r="I33" s="140">
        <v>11</v>
      </c>
      <c r="J33" s="115">
        <v>3</v>
      </c>
      <c r="K33" s="116">
        <v>27.272727272727273</v>
      </c>
    </row>
    <row r="34" spans="1:11" ht="14.1" customHeight="1" x14ac:dyDescent="0.2">
      <c r="A34" s="306">
        <v>33</v>
      </c>
      <c r="B34" s="307" t="s">
        <v>253</v>
      </c>
      <c r="C34" s="308"/>
      <c r="D34" s="113">
        <v>0.48939641109298532</v>
      </c>
      <c r="E34" s="115">
        <v>15</v>
      </c>
      <c r="F34" s="114">
        <v>16</v>
      </c>
      <c r="G34" s="114">
        <v>14</v>
      </c>
      <c r="H34" s="114">
        <v>15</v>
      </c>
      <c r="I34" s="140">
        <v>13</v>
      </c>
      <c r="J34" s="115">
        <v>2</v>
      </c>
      <c r="K34" s="116">
        <v>15.384615384615385</v>
      </c>
    </row>
    <row r="35" spans="1:11" ht="14.1" customHeight="1" x14ac:dyDescent="0.2">
      <c r="A35" s="306">
        <v>34</v>
      </c>
      <c r="B35" s="307" t="s">
        <v>254</v>
      </c>
      <c r="C35" s="308"/>
      <c r="D35" s="113">
        <v>3.4584013050570963</v>
      </c>
      <c r="E35" s="115">
        <v>106</v>
      </c>
      <c r="F35" s="114">
        <v>112</v>
      </c>
      <c r="G35" s="114">
        <v>112</v>
      </c>
      <c r="H35" s="114">
        <v>117</v>
      </c>
      <c r="I35" s="140">
        <v>116</v>
      </c>
      <c r="J35" s="115">
        <v>-10</v>
      </c>
      <c r="K35" s="116">
        <v>-8.6206896551724146</v>
      </c>
    </row>
    <row r="36" spans="1:11" ht="14.1" customHeight="1" x14ac:dyDescent="0.2">
      <c r="A36" s="306">
        <v>41</v>
      </c>
      <c r="B36" s="307" t="s">
        <v>255</v>
      </c>
      <c r="C36" s="308"/>
      <c r="D36" s="113">
        <v>0.26101141924959215</v>
      </c>
      <c r="E36" s="115">
        <v>8</v>
      </c>
      <c r="F36" s="114">
        <v>9</v>
      </c>
      <c r="G36" s="114">
        <v>8</v>
      </c>
      <c r="H36" s="114">
        <v>10</v>
      </c>
      <c r="I36" s="140">
        <v>9</v>
      </c>
      <c r="J36" s="115">
        <v>-1</v>
      </c>
      <c r="K36" s="116">
        <v>-11.111111111111111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0.58727569331158236</v>
      </c>
      <c r="E38" s="115">
        <v>18</v>
      </c>
      <c r="F38" s="114">
        <v>17</v>
      </c>
      <c r="G38" s="114">
        <v>19</v>
      </c>
      <c r="H38" s="114">
        <v>21</v>
      </c>
      <c r="I38" s="140">
        <v>20</v>
      </c>
      <c r="J38" s="115">
        <v>-2</v>
      </c>
      <c r="K38" s="116">
        <v>-10</v>
      </c>
    </row>
    <row r="39" spans="1:11" ht="14.1" customHeight="1" x14ac:dyDescent="0.2">
      <c r="A39" s="306">
        <v>51</v>
      </c>
      <c r="B39" s="307" t="s">
        <v>258</v>
      </c>
      <c r="C39" s="308"/>
      <c r="D39" s="113">
        <v>35.367047308319741</v>
      </c>
      <c r="E39" s="115">
        <v>1084</v>
      </c>
      <c r="F39" s="114">
        <v>1308</v>
      </c>
      <c r="G39" s="114">
        <v>1313</v>
      </c>
      <c r="H39" s="114">
        <v>1288</v>
      </c>
      <c r="I39" s="140">
        <v>1287</v>
      </c>
      <c r="J39" s="115">
        <v>-203</v>
      </c>
      <c r="K39" s="116">
        <v>-15.773115773115773</v>
      </c>
    </row>
    <row r="40" spans="1:11" ht="14.1" customHeight="1" x14ac:dyDescent="0.2">
      <c r="A40" s="306" t="s">
        <v>259</v>
      </c>
      <c r="B40" s="307" t="s">
        <v>260</v>
      </c>
      <c r="C40" s="308"/>
      <c r="D40" s="113">
        <v>35.236541598694942</v>
      </c>
      <c r="E40" s="115">
        <v>1080</v>
      </c>
      <c r="F40" s="114">
        <v>1303</v>
      </c>
      <c r="G40" s="114">
        <v>1308</v>
      </c>
      <c r="H40" s="114">
        <v>1284</v>
      </c>
      <c r="I40" s="140">
        <v>1283</v>
      </c>
      <c r="J40" s="115">
        <v>-203</v>
      </c>
      <c r="K40" s="116">
        <v>-15.822291504286827</v>
      </c>
    </row>
    <row r="41" spans="1:11" ht="14.1" customHeight="1" x14ac:dyDescent="0.2">
      <c r="A41" s="306"/>
      <c r="B41" s="307" t="s">
        <v>261</v>
      </c>
      <c r="C41" s="308"/>
      <c r="D41" s="113">
        <v>2.2512234910277327</v>
      </c>
      <c r="E41" s="115">
        <v>69</v>
      </c>
      <c r="F41" s="114">
        <v>62</v>
      </c>
      <c r="G41" s="114">
        <v>55</v>
      </c>
      <c r="H41" s="114">
        <v>53</v>
      </c>
      <c r="I41" s="140">
        <v>57</v>
      </c>
      <c r="J41" s="115">
        <v>12</v>
      </c>
      <c r="K41" s="116">
        <v>21.05263157894737</v>
      </c>
    </row>
    <row r="42" spans="1:11" ht="14.1" customHeight="1" x14ac:dyDescent="0.2">
      <c r="A42" s="306">
        <v>52</v>
      </c>
      <c r="B42" s="307" t="s">
        <v>262</v>
      </c>
      <c r="C42" s="308"/>
      <c r="D42" s="113">
        <v>5.3181076672104401</v>
      </c>
      <c r="E42" s="115">
        <v>163</v>
      </c>
      <c r="F42" s="114">
        <v>173</v>
      </c>
      <c r="G42" s="114">
        <v>163</v>
      </c>
      <c r="H42" s="114">
        <v>173</v>
      </c>
      <c r="I42" s="140">
        <v>178</v>
      </c>
      <c r="J42" s="115">
        <v>-15</v>
      </c>
      <c r="K42" s="116">
        <v>-8.4269662921348321</v>
      </c>
    </row>
    <row r="43" spans="1:11" ht="14.1" customHeight="1" x14ac:dyDescent="0.2">
      <c r="A43" s="306" t="s">
        <v>263</v>
      </c>
      <c r="B43" s="307" t="s">
        <v>264</v>
      </c>
      <c r="C43" s="308"/>
      <c r="D43" s="113">
        <v>5.3181076672104401</v>
      </c>
      <c r="E43" s="115">
        <v>163</v>
      </c>
      <c r="F43" s="114">
        <v>172</v>
      </c>
      <c r="G43" s="114">
        <v>163</v>
      </c>
      <c r="H43" s="114">
        <v>173</v>
      </c>
      <c r="I43" s="140">
        <v>176</v>
      </c>
      <c r="J43" s="115">
        <v>-13</v>
      </c>
      <c r="K43" s="116">
        <v>-7.3863636363636367</v>
      </c>
    </row>
    <row r="44" spans="1:11" ht="14.1" customHeight="1" x14ac:dyDescent="0.2">
      <c r="A44" s="306">
        <v>53</v>
      </c>
      <c r="B44" s="307" t="s">
        <v>265</v>
      </c>
      <c r="C44" s="308"/>
      <c r="D44" s="113">
        <v>0.71778140293637849</v>
      </c>
      <c r="E44" s="115">
        <v>22</v>
      </c>
      <c r="F44" s="114">
        <v>32</v>
      </c>
      <c r="G44" s="114">
        <v>33</v>
      </c>
      <c r="H44" s="114">
        <v>25</v>
      </c>
      <c r="I44" s="140">
        <v>30</v>
      </c>
      <c r="J44" s="115">
        <v>-8</v>
      </c>
      <c r="K44" s="116">
        <v>-26.666666666666668</v>
      </c>
    </row>
    <row r="45" spans="1:11" ht="14.1" customHeight="1" x14ac:dyDescent="0.2">
      <c r="A45" s="306" t="s">
        <v>266</v>
      </c>
      <c r="B45" s="307" t="s">
        <v>267</v>
      </c>
      <c r="C45" s="308"/>
      <c r="D45" s="113">
        <v>0.68515497553017946</v>
      </c>
      <c r="E45" s="115">
        <v>21</v>
      </c>
      <c r="F45" s="114">
        <v>31</v>
      </c>
      <c r="G45" s="114">
        <v>32</v>
      </c>
      <c r="H45" s="114">
        <v>24</v>
      </c>
      <c r="I45" s="140">
        <v>29</v>
      </c>
      <c r="J45" s="115">
        <v>-8</v>
      </c>
      <c r="K45" s="116">
        <v>-27.586206896551722</v>
      </c>
    </row>
    <row r="46" spans="1:11" ht="14.1" customHeight="1" x14ac:dyDescent="0.2">
      <c r="A46" s="306">
        <v>54</v>
      </c>
      <c r="B46" s="307" t="s">
        <v>268</v>
      </c>
      <c r="C46" s="308"/>
      <c r="D46" s="113">
        <v>9.0701468189233285</v>
      </c>
      <c r="E46" s="115">
        <v>278</v>
      </c>
      <c r="F46" s="114">
        <v>287</v>
      </c>
      <c r="G46" s="114">
        <v>288</v>
      </c>
      <c r="H46" s="114">
        <v>290</v>
      </c>
      <c r="I46" s="140">
        <v>301</v>
      </c>
      <c r="J46" s="115">
        <v>-23</v>
      </c>
      <c r="K46" s="116">
        <v>-7.6411960132890364</v>
      </c>
    </row>
    <row r="47" spans="1:11" ht="14.1" customHeight="1" x14ac:dyDescent="0.2">
      <c r="A47" s="306">
        <v>61</v>
      </c>
      <c r="B47" s="307" t="s">
        <v>269</v>
      </c>
      <c r="C47" s="308"/>
      <c r="D47" s="113">
        <v>1.1092985318107667</v>
      </c>
      <c r="E47" s="115">
        <v>34</v>
      </c>
      <c r="F47" s="114">
        <v>32</v>
      </c>
      <c r="G47" s="114">
        <v>30</v>
      </c>
      <c r="H47" s="114">
        <v>31</v>
      </c>
      <c r="I47" s="140">
        <v>31</v>
      </c>
      <c r="J47" s="115">
        <v>3</v>
      </c>
      <c r="K47" s="116">
        <v>9.67741935483871</v>
      </c>
    </row>
    <row r="48" spans="1:11" ht="14.1" customHeight="1" x14ac:dyDescent="0.2">
      <c r="A48" s="306">
        <v>62</v>
      </c>
      <c r="B48" s="307" t="s">
        <v>270</v>
      </c>
      <c r="C48" s="308"/>
      <c r="D48" s="113">
        <v>6.8515497553017948</v>
      </c>
      <c r="E48" s="115">
        <v>210</v>
      </c>
      <c r="F48" s="114">
        <v>211</v>
      </c>
      <c r="G48" s="114">
        <v>209</v>
      </c>
      <c r="H48" s="114">
        <v>208</v>
      </c>
      <c r="I48" s="140">
        <v>193</v>
      </c>
      <c r="J48" s="115">
        <v>17</v>
      </c>
      <c r="K48" s="116">
        <v>8.8082901554404138</v>
      </c>
    </row>
    <row r="49" spans="1:11" ht="14.1" customHeight="1" x14ac:dyDescent="0.2">
      <c r="A49" s="306">
        <v>63</v>
      </c>
      <c r="B49" s="307" t="s">
        <v>271</v>
      </c>
      <c r="C49" s="308"/>
      <c r="D49" s="113">
        <v>7.5367047308319739</v>
      </c>
      <c r="E49" s="115">
        <v>231</v>
      </c>
      <c r="F49" s="114">
        <v>346</v>
      </c>
      <c r="G49" s="114">
        <v>311</v>
      </c>
      <c r="H49" s="114">
        <v>308</v>
      </c>
      <c r="I49" s="140">
        <v>317</v>
      </c>
      <c r="J49" s="115">
        <v>-86</v>
      </c>
      <c r="K49" s="116">
        <v>-27.129337539432175</v>
      </c>
    </row>
    <row r="50" spans="1:11" ht="14.1" customHeight="1" x14ac:dyDescent="0.2">
      <c r="A50" s="306" t="s">
        <v>272</v>
      </c>
      <c r="B50" s="307" t="s">
        <v>273</v>
      </c>
      <c r="C50" s="308"/>
      <c r="D50" s="113">
        <v>0.45676998368678629</v>
      </c>
      <c r="E50" s="115">
        <v>14</v>
      </c>
      <c r="F50" s="114">
        <v>19</v>
      </c>
      <c r="G50" s="114">
        <v>21</v>
      </c>
      <c r="H50" s="114">
        <v>22</v>
      </c>
      <c r="I50" s="140">
        <v>22</v>
      </c>
      <c r="J50" s="115">
        <v>-8</v>
      </c>
      <c r="K50" s="116">
        <v>-36.363636363636367</v>
      </c>
    </row>
    <row r="51" spans="1:11" ht="14.1" customHeight="1" x14ac:dyDescent="0.2">
      <c r="A51" s="306" t="s">
        <v>274</v>
      </c>
      <c r="B51" s="307" t="s">
        <v>275</v>
      </c>
      <c r="C51" s="308"/>
      <c r="D51" s="113">
        <v>5.7422512234910279</v>
      </c>
      <c r="E51" s="115">
        <v>176</v>
      </c>
      <c r="F51" s="114">
        <v>267</v>
      </c>
      <c r="G51" s="114">
        <v>226</v>
      </c>
      <c r="H51" s="114">
        <v>225</v>
      </c>
      <c r="I51" s="140">
        <v>233</v>
      </c>
      <c r="J51" s="115">
        <v>-57</v>
      </c>
      <c r="K51" s="116">
        <v>-24.463519313304722</v>
      </c>
    </row>
    <row r="52" spans="1:11" ht="14.1" customHeight="1" x14ac:dyDescent="0.2">
      <c r="A52" s="306">
        <v>71</v>
      </c>
      <c r="B52" s="307" t="s">
        <v>276</v>
      </c>
      <c r="C52" s="308"/>
      <c r="D52" s="113">
        <v>9.1680261011419244</v>
      </c>
      <c r="E52" s="115">
        <v>281</v>
      </c>
      <c r="F52" s="114">
        <v>288</v>
      </c>
      <c r="G52" s="114">
        <v>285</v>
      </c>
      <c r="H52" s="114">
        <v>289</v>
      </c>
      <c r="I52" s="140">
        <v>287</v>
      </c>
      <c r="J52" s="115">
        <v>-6</v>
      </c>
      <c r="K52" s="116">
        <v>-2.0905923344947737</v>
      </c>
    </row>
    <row r="53" spans="1:11" ht="14.1" customHeight="1" x14ac:dyDescent="0.2">
      <c r="A53" s="306" t="s">
        <v>277</v>
      </c>
      <c r="B53" s="307" t="s">
        <v>278</v>
      </c>
      <c r="C53" s="308"/>
      <c r="D53" s="113">
        <v>1.435562805872757</v>
      </c>
      <c r="E53" s="115">
        <v>44</v>
      </c>
      <c r="F53" s="114">
        <v>47</v>
      </c>
      <c r="G53" s="114">
        <v>49</v>
      </c>
      <c r="H53" s="114">
        <v>50</v>
      </c>
      <c r="I53" s="140">
        <v>47</v>
      </c>
      <c r="J53" s="115">
        <v>-3</v>
      </c>
      <c r="K53" s="116">
        <v>-6.3829787234042552</v>
      </c>
    </row>
    <row r="54" spans="1:11" ht="14.1" customHeight="1" x14ac:dyDescent="0.2">
      <c r="A54" s="306" t="s">
        <v>279</v>
      </c>
      <c r="B54" s="307" t="s">
        <v>280</v>
      </c>
      <c r="C54" s="308"/>
      <c r="D54" s="113">
        <v>7.3083197389885806</v>
      </c>
      <c r="E54" s="115">
        <v>224</v>
      </c>
      <c r="F54" s="114">
        <v>227</v>
      </c>
      <c r="G54" s="114">
        <v>222</v>
      </c>
      <c r="H54" s="114">
        <v>226</v>
      </c>
      <c r="I54" s="140">
        <v>227</v>
      </c>
      <c r="J54" s="115">
        <v>-3</v>
      </c>
      <c r="K54" s="116">
        <v>-1.3215859030837005</v>
      </c>
    </row>
    <row r="55" spans="1:11" ht="14.1" customHeight="1" x14ac:dyDescent="0.2">
      <c r="A55" s="306">
        <v>72</v>
      </c>
      <c r="B55" s="307" t="s">
        <v>281</v>
      </c>
      <c r="C55" s="308"/>
      <c r="D55" s="113">
        <v>1.6639477977161501</v>
      </c>
      <c r="E55" s="115">
        <v>51</v>
      </c>
      <c r="F55" s="114">
        <v>49</v>
      </c>
      <c r="G55" s="114">
        <v>49</v>
      </c>
      <c r="H55" s="114">
        <v>51</v>
      </c>
      <c r="I55" s="140">
        <v>52</v>
      </c>
      <c r="J55" s="115">
        <v>-1</v>
      </c>
      <c r="K55" s="116">
        <v>-1.9230769230769231</v>
      </c>
    </row>
    <row r="56" spans="1:11" ht="14.1" customHeight="1" x14ac:dyDescent="0.2">
      <c r="A56" s="306" t="s">
        <v>282</v>
      </c>
      <c r="B56" s="307" t="s">
        <v>283</v>
      </c>
      <c r="C56" s="308"/>
      <c r="D56" s="113">
        <v>0.32626427406199021</v>
      </c>
      <c r="E56" s="115">
        <v>10</v>
      </c>
      <c r="F56" s="114">
        <v>11</v>
      </c>
      <c r="G56" s="114">
        <v>11</v>
      </c>
      <c r="H56" s="114">
        <v>10</v>
      </c>
      <c r="I56" s="140">
        <v>11</v>
      </c>
      <c r="J56" s="115">
        <v>-1</v>
      </c>
      <c r="K56" s="116">
        <v>-9.0909090909090917</v>
      </c>
    </row>
    <row r="57" spans="1:11" ht="14.1" customHeight="1" x14ac:dyDescent="0.2">
      <c r="A57" s="306" t="s">
        <v>284</v>
      </c>
      <c r="B57" s="307" t="s">
        <v>285</v>
      </c>
      <c r="C57" s="308"/>
      <c r="D57" s="113">
        <v>1.0114192495921697</v>
      </c>
      <c r="E57" s="115">
        <v>31</v>
      </c>
      <c r="F57" s="114">
        <v>30</v>
      </c>
      <c r="G57" s="114">
        <v>29</v>
      </c>
      <c r="H57" s="114">
        <v>31</v>
      </c>
      <c r="I57" s="140">
        <v>31</v>
      </c>
      <c r="J57" s="115">
        <v>0</v>
      </c>
      <c r="K57" s="116">
        <v>0</v>
      </c>
    </row>
    <row r="58" spans="1:11" ht="14.1" customHeight="1" x14ac:dyDescent="0.2">
      <c r="A58" s="306">
        <v>73</v>
      </c>
      <c r="B58" s="307" t="s">
        <v>286</v>
      </c>
      <c r="C58" s="308"/>
      <c r="D58" s="113">
        <v>0.61990212071778139</v>
      </c>
      <c r="E58" s="115">
        <v>19</v>
      </c>
      <c r="F58" s="114">
        <v>14</v>
      </c>
      <c r="G58" s="114">
        <v>15</v>
      </c>
      <c r="H58" s="114">
        <v>15</v>
      </c>
      <c r="I58" s="140">
        <v>16</v>
      </c>
      <c r="J58" s="115">
        <v>3</v>
      </c>
      <c r="K58" s="116">
        <v>18.75</v>
      </c>
    </row>
    <row r="59" spans="1:11" ht="14.1" customHeight="1" x14ac:dyDescent="0.2">
      <c r="A59" s="306" t="s">
        <v>287</v>
      </c>
      <c r="B59" s="307" t="s">
        <v>288</v>
      </c>
      <c r="C59" s="308"/>
      <c r="D59" s="113">
        <v>0.26101141924959215</v>
      </c>
      <c r="E59" s="115">
        <v>8</v>
      </c>
      <c r="F59" s="114">
        <v>4</v>
      </c>
      <c r="G59" s="114">
        <v>5</v>
      </c>
      <c r="H59" s="114">
        <v>5</v>
      </c>
      <c r="I59" s="140">
        <v>6</v>
      </c>
      <c r="J59" s="115">
        <v>2</v>
      </c>
      <c r="K59" s="116">
        <v>33.333333333333336</v>
      </c>
    </row>
    <row r="60" spans="1:11" ht="14.1" customHeight="1" x14ac:dyDescent="0.2">
      <c r="A60" s="306">
        <v>81</v>
      </c>
      <c r="B60" s="307" t="s">
        <v>289</v>
      </c>
      <c r="C60" s="308"/>
      <c r="D60" s="113">
        <v>3.6867862969004892</v>
      </c>
      <c r="E60" s="115">
        <v>113</v>
      </c>
      <c r="F60" s="114">
        <v>104</v>
      </c>
      <c r="G60" s="114">
        <v>115</v>
      </c>
      <c r="H60" s="114">
        <v>108</v>
      </c>
      <c r="I60" s="140">
        <v>105</v>
      </c>
      <c r="J60" s="115">
        <v>8</v>
      </c>
      <c r="K60" s="116">
        <v>7.6190476190476186</v>
      </c>
    </row>
    <row r="61" spans="1:11" ht="14.1" customHeight="1" x14ac:dyDescent="0.2">
      <c r="A61" s="306" t="s">
        <v>290</v>
      </c>
      <c r="B61" s="307" t="s">
        <v>291</v>
      </c>
      <c r="C61" s="308"/>
      <c r="D61" s="113">
        <v>0.97879282218597063</v>
      </c>
      <c r="E61" s="115">
        <v>30</v>
      </c>
      <c r="F61" s="114">
        <v>28</v>
      </c>
      <c r="G61" s="114">
        <v>30</v>
      </c>
      <c r="H61" s="114">
        <v>33</v>
      </c>
      <c r="I61" s="140">
        <v>29</v>
      </c>
      <c r="J61" s="115">
        <v>1</v>
      </c>
      <c r="K61" s="116">
        <v>3.4482758620689653</v>
      </c>
    </row>
    <row r="62" spans="1:11" ht="14.1" customHeight="1" x14ac:dyDescent="0.2">
      <c r="A62" s="306" t="s">
        <v>292</v>
      </c>
      <c r="B62" s="307" t="s">
        <v>293</v>
      </c>
      <c r="C62" s="308"/>
      <c r="D62" s="113">
        <v>1.4681892332789559</v>
      </c>
      <c r="E62" s="115">
        <v>45</v>
      </c>
      <c r="F62" s="114">
        <v>41</v>
      </c>
      <c r="G62" s="114">
        <v>44</v>
      </c>
      <c r="H62" s="114">
        <v>40</v>
      </c>
      <c r="I62" s="140">
        <v>39</v>
      </c>
      <c r="J62" s="115">
        <v>6</v>
      </c>
      <c r="K62" s="116">
        <v>15.384615384615385</v>
      </c>
    </row>
    <row r="63" spans="1:11" ht="14.1" customHeight="1" x14ac:dyDescent="0.2">
      <c r="A63" s="306"/>
      <c r="B63" s="307" t="s">
        <v>294</v>
      </c>
      <c r="C63" s="308"/>
      <c r="D63" s="113">
        <v>1.4681892332789559</v>
      </c>
      <c r="E63" s="115">
        <v>45</v>
      </c>
      <c r="F63" s="114">
        <v>41</v>
      </c>
      <c r="G63" s="114">
        <v>44</v>
      </c>
      <c r="H63" s="114">
        <v>40</v>
      </c>
      <c r="I63" s="140">
        <v>39</v>
      </c>
      <c r="J63" s="115">
        <v>6</v>
      </c>
      <c r="K63" s="116">
        <v>15.384615384615385</v>
      </c>
    </row>
    <row r="64" spans="1:11" ht="14.1" customHeight="1" x14ac:dyDescent="0.2">
      <c r="A64" s="306" t="s">
        <v>295</v>
      </c>
      <c r="B64" s="307" t="s">
        <v>296</v>
      </c>
      <c r="C64" s="308"/>
      <c r="D64" s="113">
        <v>0.39151712887438828</v>
      </c>
      <c r="E64" s="115">
        <v>12</v>
      </c>
      <c r="F64" s="114">
        <v>8</v>
      </c>
      <c r="G64" s="114">
        <v>13</v>
      </c>
      <c r="H64" s="114">
        <v>6</v>
      </c>
      <c r="I64" s="140">
        <v>8</v>
      </c>
      <c r="J64" s="115">
        <v>4</v>
      </c>
      <c r="K64" s="116">
        <v>50</v>
      </c>
    </row>
    <row r="65" spans="1:11" ht="14.1" customHeight="1" x14ac:dyDescent="0.2">
      <c r="A65" s="306" t="s">
        <v>297</v>
      </c>
      <c r="B65" s="307" t="s">
        <v>298</v>
      </c>
      <c r="C65" s="308"/>
      <c r="D65" s="113">
        <v>0.29363784665579118</v>
      </c>
      <c r="E65" s="115">
        <v>9</v>
      </c>
      <c r="F65" s="114">
        <v>9</v>
      </c>
      <c r="G65" s="114">
        <v>9</v>
      </c>
      <c r="H65" s="114">
        <v>11</v>
      </c>
      <c r="I65" s="140">
        <v>12</v>
      </c>
      <c r="J65" s="115">
        <v>-3</v>
      </c>
      <c r="K65" s="116">
        <v>-25</v>
      </c>
    </row>
    <row r="66" spans="1:11" ht="14.1" customHeight="1" x14ac:dyDescent="0.2">
      <c r="A66" s="306">
        <v>82</v>
      </c>
      <c r="B66" s="307" t="s">
        <v>299</v>
      </c>
      <c r="C66" s="308"/>
      <c r="D66" s="113">
        <v>1.7618270799347471</v>
      </c>
      <c r="E66" s="115">
        <v>54</v>
      </c>
      <c r="F66" s="114">
        <v>60</v>
      </c>
      <c r="G66" s="114">
        <v>63</v>
      </c>
      <c r="H66" s="114">
        <v>68</v>
      </c>
      <c r="I66" s="140">
        <v>62</v>
      </c>
      <c r="J66" s="115">
        <v>-8</v>
      </c>
      <c r="K66" s="116">
        <v>-12.903225806451612</v>
      </c>
    </row>
    <row r="67" spans="1:11" ht="14.1" customHeight="1" x14ac:dyDescent="0.2">
      <c r="A67" s="306" t="s">
        <v>300</v>
      </c>
      <c r="B67" s="307" t="s">
        <v>301</v>
      </c>
      <c r="C67" s="308"/>
      <c r="D67" s="113">
        <v>0.9461663947797716</v>
      </c>
      <c r="E67" s="115">
        <v>29</v>
      </c>
      <c r="F67" s="114">
        <v>24</v>
      </c>
      <c r="G67" s="114">
        <v>25</v>
      </c>
      <c r="H67" s="114">
        <v>27</v>
      </c>
      <c r="I67" s="140">
        <v>24</v>
      </c>
      <c r="J67" s="115">
        <v>5</v>
      </c>
      <c r="K67" s="116">
        <v>20.833333333333332</v>
      </c>
    </row>
    <row r="68" spans="1:11" ht="14.1" customHeight="1" x14ac:dyDescent="0.2">
      <c r="A68" s="306" t="s">
        <v>302</v>
      </c>
      <c r="B68" s="307" t="s">
        <v>303</v>
      </c>
      <c r="C68" s="308"/>
      <c r="D68" s="113">
        <v>0.58727569331158236</v>
      </c>
      <c r="E68" s="115">
        <v>18</v>
      </c>
      <c r="F68" s="114">
        <v>29</v>
      </c>
      <c r="G68" s="114">
        <v>29</v>
      </c>
      <c r="H68" s="114">
        <v>31</v>
      </c>
      <c r="I68" s="140">
        <v>27</v>
      </c>
      <c r="J68" s="115">
        <v>-9</v>
      </c>
      <c r="K68" s="116">
        <v>-33.333333333333336</v>
      </c>
    </row>
    <row r="69" spans="1:11" ht="14.1" customHeight="1" x14ac:dyDescent="0.2">
      <c r="A69" s="306">
        <v>83</v>
      </c>
      <c r="B69" s="307" t="s">
        <v>304</v>
      </c>
      <c r="C69" s="308"/>
      <c r="D69" s="113">
        <v>1.1419249592169658</v>
      </c>
      <c r="E69" s="115">
        <v>35</v>
      </c>
      <c r="F69" s="114">
        <v>41</v>
      </c>
      <c r="G69" s="114">
        <v>45</v>
      </c>
      <c r="H69" s="114">
        <v>48</v>
      </c>
      <c r="I69" s="140">
        <v>46</v>
      </c>
      <c r="J69" s="115">
        <v>-11</v>
      </c>
      <c r="K69" s="116">
        <v>-23.913043478260871</v>
      </c>
    </row>
    <row r="70" spans="1:11" ht="14.1" customHeight="1" x14ac:dyDescent="0.2">
      <c r="A70" s="306" t="s">
        <v>305</v>
      </c>
      <c r="B70" s="307" t="s">
        <v>306</v>
      </c>
      <c r="C70" s="308"/>
      <c r="D70" s="113">
        <v>0.32626427406199021</v>
      </c>
      <c r="E70" s="115">
        <v>10</v>
      </c>
      <c r="F70" s="114">
        <v>14</v>
      </c>
      <c r="G70" s="114">
        <v>17</v>
      </c>
      <c r="H70" s="114">
        <v>16</v>
      </c>
      <c r="I70" s="140">
        <v>14</v>
      </c>
      <c r="J70" s="115">
        <v>-4</v>
      </c>
      <c r="K70" s="116">
        <v>-28.571428571428573</v>
      </c>
    </row>
    <row r="71" spans="1:11" ht="14.1" customHeight="1" x14ac:dyDescent="0.2">
      <c r="A71" s="306"/>
      <c r="B71" s="307" t="s">
        <v>307</v>
      </c>
      <c r="C71" s="308"/>
      <c r="D71" s="113">
        <v>0.16313213703099511</v>
      </c>
      <c r="E71" s="115">
        <v>5</v>
      </c>
      <c r="F71" s="114">
        <v>7</v>
      </c>
      <c r="G71" s="114">
        <v>9</v>
      </c>
      <c r="H71" s="114">
        <v>10</v>
      </c>
      <c r="I71" s="140">
        <v>7</v>
      </c>
      <c r="J71" s="115">
        <v>-2</v>
      </c>
      <c r="K71" s="116">
        <v>-28.571428571428573</v>
      </c>
    </row>
    <row r="72" spans="1:11" ht="14.1" customHeight="1" x14ac:dyDescent="0.2">
      <c r="A72" s="306">
        <v>84</v>
      </c>
      <c r="B72" s="307" t="s">
        <v>308</v>
      </c>
      <c r="C72" s="308"/>
      <c r="D72" s="113">
        <v>0.91353996737357257</v>
      </c>
      <c r="E72" s="115">
        <v>28</v>
      </c>
      <c r="F72" s="114">
        <v>22</v>
      </c>
      <c r="G72" s="114">
        <v>23</v>
      </c>
      <c r="H72" s="114">
        <v>25</v>
      </c>
      <c r="I72" s="140">
        <v>25</v>
      </c>
      <c r="J72" s="115">
        <v>3</v>
      </c>
      <c r="K72" s="116">
        <v>12</v>
      </c>
    </row>
    <row r="73" spans="1:11" ht="14.1" customHeight="1" x14ac:dyDescent="0.2">
      <c r="A73" s="306" t="s">
        <v>309</v>
      </c>
      <c r="B73" s="307" t="s">
        <v>310</v>
      </c>
      <c r="C73" s="308"/>
      <c r="D73" s="113">
        <v>0</v>
      </c>
      <c r="E73" s="115">
        <v>0</v>
      </c>
      <c r="F73" s="114">
        <v>0</v>
      </c>
      <c r="G73" s="114">
        <v>0</v>
      </c>
      <c r="H73" s="114">
        <v>0</v>
      </c>
      <c r="I73" s="140" t="s">
        <v>513</v>
      </c>
      <c r="J73" s="115" t="s">
        <v>513</v>
      </c>
      <c r="K73" s="116" t="s">
        <v>513</v>
      </c>
    </row>
    <row r="74" spans="1:11" ht="14.1" customHeight="1" x14ac:dyDescent="0.2">
      <c r="A74" s="306" t="s">
        <v>311</v>
      </c>
      <c r="B74" s="307" t="s">
        <v>312</v>
      </c>
      <c r="C74" s="308"/>
      <c r="D74" s="113">
        <v>0.19575856443719414</v>
      </c>
      <c r="E74" s="115">
        <v>6</v>
      </c>
      <c r="F74" s="114">
        <v>3</v>
      </c>
      <c r="G74" s="114">
        <v>3</v>
      </c>
      <c r="H74" s="114">
        <v>4</v>
      </c>
      <c r="I74" s="140">
        <v>3</v>
      </c>
      <c r="J74" s="115">
        <v>3</v>
      </c>
      <c r="K74" s="116">
        <v>100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0.22838499184339314</v>
      </c>
      <c r="E76" s="115">
        <v>7</v>
      </c>
      <c r="F76" s="114">
        <v>6</v>
      </c>
      <c r="G76" s="114">
        <v>4</v>
      </c>
      <c r="H76" s="114" t="s">
        <v>513</v>
      </c>
      <c r="I76" s="140" t="s">
        <v>513</v>
      </c>
      <c r="J76" s="115" t="s">
        <v>513</v>
      </c>
      <c r="K76" s="116" t="s">
        <v>513</v>
      </c>
    </row>
    <row r="77" spans="1:11" ht="14.1" customHeight="1" x14ac:dyDescent="0.2">
      <c r="A77" s="306">
        <v>92</v>
      </c>
      <c r="B77" s="307" t="s">
        <v>316</v>
      </c>
      <c r="C77" s="308"/>
      <c r="D77" s="113">
        <v>0.35889070146818924</v>
      </c>
      <c r="E77" s="115">
        <v>11</v>
      </c>
      <c r="F77" s="114">
        <v>22</v>
      </c>
      <c r="G77" s="114">
        <v>9</v>
      </c>
      <c r="H77" s="114">
        <v>10</v>
      </c>
      <c r="I77" s="140">
        <v>10</v>
      </c>
      <c r="J77" s="115">
        <v>1</v>
      </c>
      <c r="K77" s="116">
        <v>10</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0.29363784665579118</v>
      </c>
      <c r="E79" s="115">
        <v>9</v>
      </c>
      <c r="F79" s="114">
        <v>11</v>
      </c>
      <c r="G79" s="114">
        <v>11</v>
      </c>
      <c r="H79" s="114">
        <v>8</v>
      </c>
      <c r="I79" s="140">
        <v>7</v>
      </c>
      <c r="J79" s="115">
        <v>2</v>
      </c>
      <c r="K79" s="116">
        <v>28.571428571428573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0.71778140293637849</v>
      </c>
      <c r="E81" s="143">
        <v>22</v>
      </c>
      <c r="F81" s="144">
        <v>23</v>
      </c>
      <c r="G81" s="144">
        <v>22</v>
      </c>
      <c r="H81" s="144">
        <v>23</v>
      </c>
      <c r="I81" s="145">
        <v>21</v>
      </c>
      <c r="J81" s="143">
        <v>1</v>
      </c>
      <c r="K81" s="146">
        <v>4.7619047619047619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1022</v>
      </c>
      <c r="G12" s="536">
        <v>867</v>
      </c>
      <c r="H12" s="536">
        <v>1543</v>
      </c>
      <c r="I12" s="536">
        <v>994</v>
      </c>
      <c r="J12" s="537">
        <v>1188</v>
      </c>
      <c r="K12" s="538">
        <v>-166</v>
      </c>
      <c r="L12" s="349">
        <v>-13.973063973063972</v>
      </c>
    </row>
    <row r="13" spans="1:17" s="110" customFormat="1" ht="15" customHeight="1" x14ac:dyDescent="0.2">
      <c r="A13" s="350" t="s">
        <v>344</v>
      </c>
      <c r="B13" s="351" t="s">
        <v>345</v>
      </c>
      <c r="C13" s="347"/>
      <c r="D13" s="347"/>
      <c r="E13" s="348"/>
      <c r="F13" s="536">
        <v>542</v>
      </c>
      <c r="G13" s="536">
        <v>447</v>
      </c>
      <c r="H13" s="536">
        <v>755</v>
      </c>
      <c r="I13" s="536">
        <v>514</v>
      </c>
      <c r="J13" s="537">
        <v>606</v>
      </c>
      <c r="K13" s="538">
        <v>-64</v>
      </c>
      <c r="L13" s="349">
        <v>-10.561056105610561</v>
      </c>
    </row>
    <row r="14" spans="1:17" s="110" customFormat="1" ht="22.5" customHeight="1" x14ac:dyDescent="0.2">
      <c r="A14" s="350"/>
      <c r="B14" s="351" t="s">
        <v>346</v>
      </c>
      <c r="C14" s="347"/>
      <c r="D14" s="347"/>
      <c r="E14" s="348"/>
      <c r="F14" s="536">
        <v>480</v>
      </c>
      <c r="G14" s="536">
        <v>420</v>
      </c>
      <c r="H14" s="536">
        <v>788</v>
      </c>
      <c r="I14" s="536">
        <v>480</v>
      </c>
      <c r="J14" s="537">
        <v>582</v>
      </c>
      <c r="K14" s="538">
        <v>-102</v>
      </c>
      <c r="L14" s="349">
        <v>-17.52577319587629</v>
      </c>
    </row>
    <row r="15" spans="1:17" s="110" customFormat="1" ht="15" customHeight="1" x14ac:dyDescent="0.2">
      <c r="A15" s="350" t="s">
        <v>347</v>
      </c>
      <c r="B15" s="351" t="s">
        <v>108</v>
      </c>
      <c r="C15" s="347"/>
      <c r="D15" s="347"/>
      <c r="E15" s="348"/>
      <c r="F15" s="536">
        <v>226</v>
      </c>
      <c r="G15" s="536">
        <v>182</v>
      </c>
      <c r="H15" s="536">
        <v>523</v>
      </c>
      <c r="I15" s="536">
        <v>158</v>
      </c>
      <c r="J15" s="537">
        <v>200</v>
      </c>
      <c r="K15" s="538">
        <v>26</v>
      </c>
      <c r="L15" s="349">
        <v>13</v>
      </c>
    </row>
    <row r="16" spans="1:17" s="110" customFormat="1" ht="15" customHeight="1" x14ac:dyDescent="0.2">
      <c r="A16" s="350"/>
      <c r="B16" s="351" t="s">
        <v>109</v>
      </c>
      <c r="C16" s="347"/>
      <c r="D16" s="347"/>
      <c r="E16" s="348"/>
      <c r="F16" s="536">
        <v>650</v>
      </c>
      <c r="G16" s="536">
        <v>557</v>
      </c>
      <c r="H16" s="536">
        <v>823</v>
      </c>
      <c r="I16" s="536">
        <v>681</v>
      </c>
      <c r="J16" s="537">
        <v>788</v>
      </c>
      <c r="K16" s="538">
        <v>-138</v>
      </c>
      <c r="L16" s="349">
        <v>-17.512690355329948</v>
      </c>
    </row>
    <row r="17" spans="1:12" s="110" customFormat="1" ht="15" customHeight="1" x14ac:dyDescent="0.2">
      <c r="A17" s="350"/>
      <c r="B17" s="351" t="s">
        <v>110</v>
      </c>
      <c r="C17" s="347"/>
      <c r="D17" s="347"/>
      <c r="E17" s="348"/>
      <c r="F17" s="536">
        <v>127</v>
      </c>
      <c r="G17" s="536">
        <v>100</v>
      </c>
      <c r="H17" s="536">
        <v>176</v>
      </c>
      <c r="I17" s="536">
        <v>134</v>
      </c>
      <c r="J17" s="537">
        <v>173</v>
      </c>
      <c r="K17" s="538">
        <v>-46</v>
      </c>
      <c r="L17" s="349">
        <v>-26.589595375722542</v>
      </c>
    </row>
    <row r="18" spans="1:12" s="110" customFormat="1" ht="15" customHeight="1" x14ac:dyDescent="0.2">
      <c r="A18" s="350"/>
      <c r="B18" s="351" t="s">
        <v>111</v>
      </c>
      <c r="C18" s="347"/>
      <c r="D18" s="347"/>
      <c r="E18" s="348"/>
      <c r="F18" s="536">
        <v>19</v>
      </c>
      <c r="G18" s="536">
        <v>28</v>
      </c>
      <c r="H18" s="536">
        <v>21</v>
      </c>
      <c r="I18" s="536">
        <v>21</v>
      </c>
      <c r="J18" s="537">
        <v>27</v>
      </c>
      <c r="K18" s="538">
        <v>-8</v>
      </c>
      <c r="L18" s="349">
        <v>-29.62962962962963</v>
      </c>
    </row>
    <row r="19" spans="1:12" s="110" customFormat="1" ht="15" customHeight="1" x14ac:dyDescent="0.2">
      <c r="A19" s="118" t="s">
        <v>113</v>
      </c>
      <c r="B19" s="119" t="s">
        <v>181</v>
      </c>
      <c r="C19" s="347"/>
      <c r="D19" s="347"/>
      <c r="E19" s="348"/>
      <c r="F19" s="536">
        <v>674</v>
      </c>
      <c r="G19" s="536">
        <v>513</v>
      </c>
      <c r="H19" s="536">
        <v>1142</v>
      </c>
      <c r="I19" s="536">
        <v>629</v>
      </c>
      <c r="J19" s="537">
        <v>762</v>
      </c>
      <c r="K19" s="538">
        <v>-88</v>
      </c>
      <c r="L19" s="349">
        <v>-11.548556430446194</v>
      </c>
    </row>
    <row r="20" spans="1:12" s="110" customFormat="1" ht="15" customHeight="1" x14ac:dyDescent="0.2">
      <c r="A20" s="118"/>
      <c r="B20" s="119" t="s">
        <v>182</v>
      </c>
      <c r="C20" s="347"/>
      <c r="D20" s="347"/>
      <c r="E20" s="348"/>
      <c r="F20" s="536">
        <v>348</v>
      </c>
      <c r="G20" s="536">
        <v>354</v>
      </c>
      <c r="H20" s="536">
        <v>401</v>
      </c>
      <c r="I20" s="536">
        <v>365</v>
      </c>
      <c r="J20" s="537">
        <v>426</v>
      </c>
      <c r="K20" s="538">
        <v>-78</v>
      </c>
      <c r="L20" s="349">
        <v>-18.309859154929576</v>
      </c>
    </row>
    <row r="21" spans="1:12" s="110" customFormat="1" ht="15" customHeight="1" x14ac:dyDescent="0.2">
      <c r="A21" s="118" t="s">
        <v>113</v>
      </c>
      <c r="B21" s="119" t="s">
        <v>116</v>
      </c>
      <c r="C21" s="347"/>
      <c r="D21" s="347"/>
      <c r="E21" s="348"/>
      <c r="F21" s="536">
        <v>793</v>
      </c>
      <c r="G21" s="536">
        <v>658</v>
      </c>
      <c r="H21" s="536">
        <v>1281</v>
      </c>
      <c r="I21" s="536">
        <v>808</v>
      </c>
      <c r="J21" s="537">
        <v>969</v>
      </c>
      <c r="K21" s="538">
        <v>-176</v>
      </c>
      <c r="L21" s="349">
        <v>-18.163054695562437</v>
      </c>
    </row>
    <row r="22" spans="1:12" s="110" customFormat="1" ht="15" customHeight="1" x14ac:dyDescent="0.2">
      <c r="A22" s="118"/>
      <c r="B22" s="119" t="s">
        <v>117</v>
      </c>
      <c r="C22" s="347"/>
      <c r="D22" s="347"/>
      <c r="E22" s="348"/>
      <c r="F22" s="536">
        <v>229</v>
      </c>
      <c r="G22" s="536">
        <v>208</v>
      </c>
      <c r="H22" s="536">
        <v>261</v>
      </c>
      <c r="I22" s="536">
        <v>185</v>
      </c>
      <c r="J22" s="537">
        <v>219</v>
      </c>
      <c r="K22" s="538">
        <v>10</v>
      </c>
      <c r="L22" s="349">
        <v>4.5662100456621006</v>
      </c>
    </row>
    <row r="23" spans="1:12" s="110" customFormat="1" ht="15" customHeight="1" x14ac:dyDescent="0.2">
      <c r="A23" s="352" t="s">
        <v>347</v>
      </c>
      <c r="B23" s="353" t="s">
        <v>193</v>
      </c>
      <c r="C23" s="354"/>
      <c r="D23" s="354"/>
      <c r="E23" s="355"/>
      <c r="F23" s="539">
        <v>15</v>
      </c>
      <c r="G23" s="539">
        <v>24</v>
      </c>
      <c r="H23" s="539">
        <v>271</v>
      </c>
      <c r="I23" s="539">
        <v>7</v>
      </c>
      <c r="J23" s="540">
        <v>16</v>
      </c>
      <c r="K23" s="541">
        <v>-1</v>
      </c>
      <c r="L23" s="356">
        <v>-6.25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40.299999999999997</v>
      </c>
      <c r="G25" s="542">
        <v>35.299999999999997</v>
      </c>
      <c r="H25" s="542">
        <v>34.6</v>
      </c>
      <c r="I25" s="542">
        <v>39.700000000000003</v>
      </c>
      <c r="J25" s="542">
        <v>35.799999999999997</v>
      </c>
      <c r="K25" s="543" t="s">
        <v>349</v>
      </c>
      <c r="L25" s="364">
        <v>4.5</v>
      </c>
    </row>
    <row r="26" spans="1:12" s="110" customFormat="1" ht="15" customHeight="1" x14ac:dyDescent="0.2">
      <c r="A26" s="365" t="s">
        <v>105</v>
      </c>
      <c r="B26" s="366" t="s">
        <v>345</v>
      </c>
      <c r="C26" s="362"/>
      <c r="D26" s="362"/>
      <c r="E26" s="363"/>
      <c r="F26" s="542">
        <v>42.2</v>
      </c>
      <c r="G26" s="542">
        <v>33.6</v>
      </c>
      <c r="H26" s="542">
        <v>30.9</v>
      </c>
      <c r="I26" s="542">
        <v>38.9</v>
      </c>
      <c r="J26" s="544">
        <v>32.799999999999997</v>
      </c>
      <c r="K26" s="543" t="s">
        <v>349</v>
      </c>
      <c r="L26" s="364">
        <v>9.4000000000000057</v>
      </c>
    </row>
    <row r="27" spans="1:12" s="110" customFormat="1" ht="15" customHeight="1" x14ac:dyDescent="0.2">
      <c r="A27" s="365"/>
      <c r="B27" s="366" t="s">
        <v>346</v>
      </c>
      <c r="C27" s="362"/>
      <c r="D27" s="362"/>
      <c r="E27" s="363"/>
      <c r="F27" s="542">
        <v>38.1</v>
      </c>
      <c r="G27" s="542">
        <v>37.200000000000003</v>
      </c>
      <c r="H27" s="542">
        <v>38.200000000000003</v>
      </c>
      <c r="I27" s="542">
        <v>40.6</v>
      </c>
      <c r="J27" s="542">
        <v>39</v>
      </c>
      <c r="K27" s="543" t="s">
        <v>349</v>
      </c>
      <c r="L27" s="364">
        <v>-0.89999999999999858</v>
      </c>
    </row>
    <row r="28" spans="1:12" s="110" customFormat="1" ht="15" customHeight="1" x14ac:dyDescent="0.2">
      <c r="A28" s="365" t="s">
        <v>113</v>
      </c>
      <c r="B28" s="366" t="s">
        <v>108</v>
      </c>
      <c r="C28" s="362"/>
      <c r="D28" s="362"/>
      <c r="E28" s="363"/>
      <c r="F28" s="542">
        <v>56.1</v>
      </c>
      <c r="G28" s="542">
        <v>49</v>
      </c>
      <c r="H28" s="542">
        <v>52.5</v>
      </c>
      <c r="I28" s="542">
        <v>45.9</v>
      </c>
      <c r="J28" s="542">
        <v>52.2</v>
      </c>
      <c r="K28" s="543" t="s">
        <v>349</v>
      </c>
      <c r="L28" s="364">
        <v>3.8999999999999986</v>
      </c>
    </row>
    <row r="29" spans="1:12" s="110" customFormat="1" ht="11.25" x14ac:dyDescent="0.2">
      <c r="A29" s="365"/>
      <c r="B29" s="366" t="s">
        <v>109</v>
      </c>
      <c r="C29" s="362"/>
      <c r="D29" s="362"/>
      <c r="E29" s="363"/>
      <c r="F29" s="542">
        <v>36.700000000000003</v>
      </c>
      <c r="G29" s="542">
        <v>34.1</v>
      </c>
      <c r="H29" s="542">
        <v>29.6</v>
      </c>
      <c r="I29" s="542">
        <v>37.799999999999997</v>
      </c>
      <c r="J29" s="544">
        <v>34.700000000000003</v>
      </c>
      <c r="K29" s="543" t="s">
        <v>349</v>
      </c>
      <c r="L29" s="364">
        <v>2</v>
      </c>
    </row>
    <row r="30" spans="1:12" s="110" customFormat="1" ht="15" customHeight="1" x14ac:dyDescent="0.2">
      <c r="A30" s="365"/>
      <c r="B30" s="366" t="s">
        <v>110</v>
      </c>
      <c r="C30" s="362"/>
      <c r="D30" s="362"/>
      <c r="E30" s="363"/>
      <c r="F30" s="542">
        <v>36.200000000000003</v>
      </c>
      <c r="G30" s="542">
        <v>26</v>
      </c>
      <c r="H30" s="542">
        <v>30.7</v>
      </c>
      <c r="I30" s="542">
        <v>42.5</v>
      </c>
      <c r="J30" s="542">
        <v>27.7</v>
      </c>
      <c r="K30" s="543" t="s">
        <v>349</v>
      </c>
      <c r="L30" s="364">
        <v>8.5000000000000036</v>
      </c>
    </row>
    <row r="31" spans="1:12" s="110" customFormat="1" ht="15" customHeight="1" x14ac:dyDescent="0.2">
      <c r="A31" s="365"/>
      <c r="B31" s="366" t="s">
        <v>111</v>
      </c>
      <c r="C31" s="362"/>
      <c r="D31" s="362"/>
      <c r="E31" s="363"/>
      <c r="F31" s="542">
        <v>26.3</v>
      </c>
      <c r="G31" s="542">
        <v>17.899999999999999</v>
      </c>
      <c r="H31" s="542">
        <v>52.4</v>
      </c>
      <c r="I31" s="542">
        <v>38.1</v>
      </c>
      <c r="J31" s="542">
        <v>11.1</v>
      </c>
      <c r="K31" s="543" t="s">
        <v>349</v>
      </c>
      <c r="L31" s="364">
        <v>15.200000000000001</v>
      </c>
    </row>
    <row r="32" spans="1:12" s="110" customFormat="1" ht="15" customHeight="1" x14ac:dyDescent="0.2">
      <c r="A32" s="367" t="s">
        <v>113</v>
      </c>
      <c r="B32" s="368" t="s">
        <v>181</v>
      </c>
      <c r="C32" s="362"/>
      <c r="D32" s="362"/>
      <c r="E32" s="363"/>
      <c r="F32" s="542">
        <v>38.9</v>
      </c>
      <c r="G32" s="542">
        <v>35.5</v>
      </c>
      <c r="H32" s="542">
        <v>30.1</v>
      </c>
      <c r="I32" s="542">
        <v>37.200000000000003</v>
      </c>
      <c r="J32" s="544">
        <v>34.299999999999997</v>
      </c>
      <c r="K32" s="543" t="s">
        <v>349</v>
      </c>
      <c r="L32" s="364">
        <v>4.6000000000000014</v>
      </c>
    </row>
    <row r="33" spans="1:12" s="110" customFormat="1" ht="15" customHeight="1" x14ac:dyDescent="0.2">
      <c r="A33" s="367"/>
      <c r="B33" s="368" t="s">
        <v>182</v>
      </c>
      <c r="C33" s="362"/>
      <c r="D33" s="362"/>
      <c r="E33" s="363"/>
      <c r="F33" s="542">
        <v>42.8</v>
      </c>
      <c r="G33" s="542">
        <v>35.1</v>
      </c>
      <c r="H33" s="542">
        <v>44.1</v>
      </c>
      <c r="I33" s="542">
        <v>44</v>
      </c>
      <c r="J33" s="542">
        <v>38.4</v>
      </c>
      <c r="K33" s="543" t="s">
        <v>349</v>
      </c>
      <c r="L33" s="364">
        <v>4.3999999999999986</v>
      </c>
    </row>
    <row r="34" spans="1:12" s="369" customFormat="1" ht="15" customHeight="1" x14ac:dyDescent="0.2">
      <c r="A34" s="367" t="s">
        <v>113</v>
      </c>
      <c r="B34" s="368" t="s">
        <v>116</v>
      </c>
      <c r="C34" s="362"/>
      <c r="D34" s="362"/>
      <c r="E34" s="363"/>
      <c r="F34" s="542">
        <v>32.799999999999997</v>
      </c>
      <c r="G34" s="542">
        <v>31.5</v>
      </c>
      <c r="H34" s="542">
        <v>31.2</v>
      </c>
      <c r="I34" s="542">
        <v>35.5</v>
      </c>
      <c r="J34" s="542">
        <v>31.1</v>
      </c>
      <c r="K34" s="543" t="s">
        <v>349</v>
      </c>
      <c r="L34" s="364">
        <v>1.6999999999999957</v>
      </c>
    </row>
    <row r="35" spans="1:12" s="369" customFormat="1" ht="11.25" x14ac:dyDescent="0.2">
      <c r="A35" s="370"/>
      <c r="B35" s="371" t="s">
        <v>117</v>
      </c>
      <c r="C35" s="372"/>
      <c r="D35" s="372"/>
      <c r="E35" s="373"/>
      <c r="F35" s="545">
        <v>66.2</v>
      </c>
      <c r="G35" s="545">
        <v>47.3</v>
      </c>
      <c r="H35" s="545">
        <v>49.6</v>
      </c>
      <c r="I35" s="545">
        <v>58.2</v>
      </c>
      <c r="J35" s="546">
        <v>56</v>
      </c>
      <c r="K35" s="547" t="s">
        <v>349</v>
      </c>
      <c r="L35" s="374">
        <v>10.200000000000003</v>
      </c>
    </row>
    <row r="36" spans="1:12" s="369" customFormat="1" ht="15.95" customHeight="1" x14ac:dyDescent="0.2">
      <c r="A36" s="375" t="s">
        <v>350</v>
      </c>
      <c r="B36" s="376"/>
      <c r="C36" s="377"/>
      <c r="D36" s="376"/>
      <c r="E36" s="378"/>
      <c r="F36" s="548">
        <v>988</v>
      </c>
      <c r="G36" s="548">
        <v>835</v>
      </c>
      <c r="H36" s="548">
        <v>1227</v>
      </c>
      <c r="I36" s="548">
        <v>982</v>
      </c>
      <c r="J36" s="548">
        <v>1162</v>
      </c>
      <c r="K36" s="549">
        <v>-174</v>
      </c>
      <c r="L36" s="380">
        <v>-14.974182444061961</v>
      </c>
    </row>
    <row r="37" spans="1:12" s="369" customFormat="1" ht="15.95" customHeight="1" x14ac:dyDescent="0.2">
      <c r="A37" s="381"/>
      <c r="B37" s="382" t="s">
        <v>113</v>
      </c>
      <c r="C37" s="382" t="s">
        <v>351</v>
      </c>
      <c r="D37" s="382"/>
      <c r="E37" s="383"/>
      <c r="F37" s="548">
        <v>398</v>
      </c>
      <c r="G37" s="548">
        <v>295</v>
      </c>
      <c r="H37" s="548">
        <v>425</v>
      </c>
      <c r="I37" s="548">
        <v>390</v>
      </c>
      <c r="J37" s="548">
        <v>416</v>
      </c>
      <c r="K37" s="549">
        <v>-18</v>
      </c>
      <c r="L37" s="380">
        <v>-4.3269230769230766</v>
      </c>
    </row>
    <row r="38" spans="1:12" s="369" customFormat="1" ht="15.95" customHeight="1" x14ac:dyDescent="0.2">
      <c r="A38" s="381"/>
      <c r="B38" s="384" t="s">
        <v>105</v>
      </c>
      <c r="C38" s="384" t="s">
        <v>106</v>
      </c>
      <c r="D38" s="385"/>
      <c r="E38" s="383"/>
      <c r="F38" s="548">
        <v>529</v>
      </c>
      <c r="G38" s="548">
        <v>429</v>
      </c>
      <c r="H38" s="548">
        <v>602</v>
      </c>
      <c r="I38" s="548">
        <v>509</v>
      </c>
      <c r="J38" s="550">
        <v>600</v>
      </c>
      <c r="K38" s="549">
        <v>-71</v>
      </c>
      <c r="L38" s="380">
        <v>-11.833333333333334</v>
      </c>
    </row>
    <row r="39" spans="1:12" s="369" customFormat="1" ht="15.95" customHeight="1" x14ac:dyDescent="0.2">
      <c r="A39" s="381"/>
      <c r="B39" s="385"/>
      <c r="C39" s="382" t="s">
        <v>352</v>
      </c>
      <c r="D39" s="385"/>
      <c r="E39" s="383"/>
      <c r="F39" s="548">
        <v>223</v>
      </c>
      <c r="G39" s="548">
        <v>144</v>
      </c>
      <c r="H39" s="548">
        <v>186</v>
      </c>
      <c r="I39" s="548">
        <v>198</v>
      </c>
      <c r="J39" s="548">
        <v>197</v>
      </c>
      <c r="K39" s="549">
        <v>26</v>
      </c>
      <c r="L39" s="380">
        <v>13.197969543147208</v>
      </c>
    </row>
    <row r="40" spans="1:12" s="369" customFormat="1" ht="15.95" customHeight="1" x14ac:dyDescent="0.2">
      <c r="A40" s="381"/>
      <c r="B40" s="384"/>
      <c r="C40" s="384" t="s">
        <v>107</v>
      </c>
      <c r="D40" s="385"/>
      <c r="E40" s="383"/>
      <c r="F40" s="548">
        <v>459</v>
      </c>
      <c r="G40" s="548">
        <v>406</v>
      </c>
      <c r="H40" s="548">
        <v>625</v>
      </c>
      <c r="I40" s="548">
        <v>473</v>
      </c>
      <c r="J40" s="548">
        <v>562</v>
      </c>
      <c r="K40" s="549">
        <v>-103</v>
      </c>
      <c r="L40" s="380">
        <v>-18.327402135231317</v>
      </c>
    </row>
    <row r="41" spans="1:12" s="369" customFormat="1" ht="24" customHeight="1" x14ac:dyDescent="0.2">
      <c r="A41" s="381"/>
      <c r="B41" s="385"/>
      <c r="C41" s="382" t="s">
        <v>352</v>
      </c>
      <c r="D41" s="385"/>
      <c r="E41" s="383"/>
      <c r="F41" s="548">
        <v>175</v>
      </c>
      <c r="G41" s="548">
        <v>151</v>
      </c>
      <c r="H41" s="548">
        <v>239</v>
      </c>
      <c r="I41" s="548">
        <v>192</v>
      </c>
      <c r="J41" s="550">
        <v>219</v>
      </c>
      <c r="K41" s="549">
        <v>-44</v>
      </c>
      <c r="L41" s="380">
        <v>-20.091324200913242</v>
      </c>
    </row>
    <row r="42" spans="1:12" s="110" customFormat="1" ht="15" customHeight="1" x14ac:dyDescent="0.2">
      <c r="A42" s="381"/>
      <c r="B42" s="384" t="s">
        <v>113</v>
      </c>
      <c r="C42" s="384" t="s">
        <v>353</v>
      </c>
      <c r="D42" s="385"/>
      <c r="E42" s="383"/>
      <c r="F42" s="548">
        <v>196</v>
      </c>
      <c r="G42" s="548">
        <v>155</v>
      </c>
      <c r="H42" s="548">
        <v>242</v>
      </c>
      <c r="I42" s="548">
        <v>148</v>
      </c>
      <c r="J42" s="548">
        <v>178</v>
      </c>
      <c r="K42" s="549">
        <v>18</v>
      </c>
      <c r="L42" s="380">
        <v>10.112359550561798</v>
      </c>
    </row>
    <row r="43" spans="1:12" s="110" customFormat="1" ht="15" customHeight="1" x14ac:dyDescent="0.2">
      <c r="A43" s="381"/>
      <c r="B43" s="385"/>
      <c r="C43" s="382" t="s">
        <v>352</v>
      </c>
      <c r="D43" s="385"/>
      <c r="E43" s="383"/>
      <c r="F43" s="548">
        <v>110</v>
      </c>
      <c r="G43" s="548">
        <v>76</v>
      </c>
      <c r="H43" s="548">
        <v>127</v>
      </c>
      <c r="I43" s="548">
        <v>68</v>
      </c>
      <c r="J43" s="548">
        <v>93</v>
      </c>
      <c r="K43" s="549">
        <v>17</v>
      </c>
      <c r="L43" s="380">
        <v>18.27956989247312</v>
      </c>
    </row>
    <row r="44" spans="1:12" s="110" customFormat="1" ht="15" customHeight="1" x14ac:dyDescent="0.2">
      <c r="A44" s="381"/>
      <c r="B44" s="384"/>
      <c r="C44" s="366" t="s">
        <v>109</v>
      </c>
      <c r="D44" s="385"/>
      <c r="E44" s="383"/>
      <c r="F44" s="548">
        <v>646</v>
      </c>
      <c r="G44" s="548">
        <v>552</v>
      </c>
      <c r="H44" s="548">
        <v>788</v>
      </c>
      <c r="I44" s="548">
        <v>679</v>
      </c>
      <c r="J44" s="550">
        <v>784</v>
      </c>
      <c r="K44" s="549">
        <v>-138</v>
      </c>
      <c r="L44" s="380">
        <v>-17.602040816326532</v>
      </c>
    </row>
    <row r="45" spans="1:12" s="110" customFormat="1" ht="15" customHeight="1" x14ac:dyDescent="0.2">
      <c r="A45" s="381"/>
      <c r="B45" s="385"/>
      <c r="C45" s="382" t="s">
        <v>352</v>
      </c>
      <c r="D45" s="385"/>
      <c r="E45" s="383"/>
      <c r="F45" s="548">
        <v>237</v>
      </c>
      <c r="G45" s="548">
        <v>188</v>
      </c>
      <c r="H45" s="548">
        <v>233</v>
      </c>
      <c r="I45" s="548">
        <v>257</v>
      </c>
      <c r="J45" s="548">
        <v>272</v>
      </c>
      <c r="K45" s="549">
        <v>-35</v>
      </c>
      <c r="L45" s="380">
        <v>-12.867647058823529</v>
      </c>
    </row>
    <row r="46" spans="1:12" s="110" customFormat="1" ht="15" customHeight="1" x14ac:dyDescent="0.2">
      <c r="A46" s="381"/>
      <c r="B46" s="384"/>
      <c r="C46" s="366" t="s">
        <v>110</v>
      </c>
      <c r="D46" s="385"/>
      <c r="E46" s="383"/>
      <c r="F46" s="548">
        <v>127</v>
      </c>
      <c r="G46" s="548">
        <v>100</v>
      </c>
      <c r="H46" s="548">
        <v>176</v>
      </c>
      <c r="I46" s="548">
        <v>134</v>
      </c>
      <c r="J46" s="548">
        <v>173</v>
      </c>
      <c r="K46" s="549">
        <v>-46</v>
      </c>
      <c r="L46" s="380">
        <v>-26.589595375722542</v>
      </c>
    </row>
    <row r="47" spans="1:12" s="110" customFormat="1" ht="15" customHeight="1" x14ac:dyDescent="0.2">
      <c r="A47" s="381"/>
      <c r="B47" s="385"/>
      <c r="C47" s="382" t="s">
        <v>352</v>
      </c>
      <c r="D47" s="385"/>
      <c r="E47" s="383"/>
      <c r="F47" s="548">
        <v>46</v>
      </c>
      <c r="G47" s="548">
        <v>26</v>
      </c>
      <c r="H47" s="548">
        <v>54</v>
      </c>
      <c r="I47" s="548">
        <v>57</v>
      </c>
      <c r="J47" s="550">
        <v>48</v>
      </c>
      <c r="K47" s="549">
        <v>-2</v>
      </c>
      <c r="L47" s="380">
        <v>-4.166666666666667</v>
      </c>
    </row>
    <row r="48" spans="1:12" s="110" customFormat="1" ht="15" customHeight="1" x14ac:dyDescent="0.2">
      <c r="A48" s="381"/>
      <c r="B48" s="385"/>
      <c r="C48" s="366" t="s">
        <v>111</v>
      </c>
      <c r="D48" s="386"/>
      <c r="E48" s="387"/>
      <c r="F48" s="548">
        <v>19</v>
      </c>
      <c r="G48" s="548">
        <v>28</v>
      </c>
      <c r="H48" s="548">
        <v>21</v>
      </c>
      <c r="I48" s="548">
        <v>21</v>
      </c>
      <c r="J48" s="548">
        <v>27</v>
      </c>
      <c r="K48" s="549">
        <v>-8</v>
      </c>
      <c r="L48" s="380">
        <v>-29.62962962962963</v>
      </c>
    </row>
    <row r="49" spans="1:12" s="110" customFormat="1" ht="15" customHeight="1" x14ac:dyDescent="0.2">
      <c r="A49" s="381"/>
      <c r="B49" s="385"/>
      <c r="C49" s="382" t="s">
        <v>352</v>
      </c>
      <c r="D49" s="385"/>
      <c r="E49" s="383"/>
      <c r="F49" s="548">
        <v>5</v>
      </c>
      <c r="G49" s="548">
        <v>5</v>
      </c>
      <c r="H49" s="548">
        <v>11</v>
      </c>
      <c r="I49" s="548">
        <v>8</v>
      </c>
      <c r="J49" s="548">
        <v>3</v>
      </c>
      <c r="K49" s="549">
        <v>2</v>
      </c>
      <c r="L49" s="380">
        <v>66.666666666666671</v>
      </c>
    </row>
    <row r="50" spans="1:12" s="110" customFormat="1" ht="15" customHeight="1" x14ac:dyDescent="0.2">
      <c r="A50" s="381"/>
      <c r="B50" s="384" t="s">
        <v>113</v>
      </c>
      <c r="C50" s="382" t="s">
        <v>181</v>
      </c>
      <c r="D50" s="385"/>
      <c r="E50" s="383"/>
      <c r="F50" s="548">
        <v>640</v>
      </c>
      <c r="G50" s="548">
        <v>482</v>
      </c>
      <c r="H50" s="548">
        <v>830</v>
      </c>
      <c r="I50" s="548">
        <v>618</v>
      </c>
      <c r="J50" s="550">
        <v>738</v>
      </c>
      <c r="K50" s="549">
        <v>-98</v>
      </c>
      <c r="L50" s="380">
        <v>-13.279132791327914</v>
      </c>
    </row>
    <row r="51" spans="1:12" s="110" customFormat="1" ht="15" customHeight="1" x14ac:dyDescent="0.2">
      <c r="A51" s="381"/>
      <c r="B51" s="385"/>
      <c r="C51" s="382" t="s">
        <v>352</v>
      </c>
      <c r="D51" s="385"/>
      <c r="E51" s="383"/>
      <c r="F51" s="548">
        <v>249</v>
      </c>
      <c r="G51" s="548">
        <v>171</v>
      </c>
      <c r="H51" s="548">
        <v>250</v>
      </c>
      <c r="I51" s="548">
        <v>230</v>
      </c>
      <c r="J51" s="548">
        <v>253</v>
      </c>
      <c r="K51" s="549">
        <v>-4</v>
      </c>
      <c r="L51" s="380">
        <v>-1.5810276679841897</v>
      </c>
    </row>
    <row r="52" spans="1:12" s="110" customFormat="1" ht="15" customHeight="1" x14ac:dyDescent="0.2">
      <c r="A52" s="381"/>
      <c r="B52" s="384"/>
      <c r="C52" s="382" t="s">
        <v>182</v>
      </c>
      <c r="D52" s="385"/>
      <c r="E52" s="383"/>
      <c r="F52" s="548">
        <v>348</v>
      </c>
      <c r="G52" s="548">
        <v>353</v>
      </c>
      <c r="H52" s="548">
        <v>397</v>
      </c>
      <c r="I52" s="548">
        <v>364</v>
      </c>
      <c r="J52" s="548">
        <v>424</v>
      </c>
      <c r="K52" s="549">
        <v>-76</v>
      </c>
      <c r="L52" s="380">
        <v>-17.924528301886792</v>
      </c>
    </row>
    <row r="53" spans="1:12" s="269" customFormat="1" ht="11.25" customHeight="1" x14ac:dyDescent="0.2">
      <c r="A53" s="381"/>
      <c r="B53" s="385"/>
      <c r="C53" s="382" t="s">
        <v>352</v>
      </c>
      <c r="D53" s="385"/>
      <c r="E53" s="383"/>
      <c r="F53" s="548">
        <v>149</v>
      </c>
      <c r="G53" s="548">
        <v>124</v>
      </c>
      <c r="H53" s="548">
        <v>175</v>
      </c>
      <c r="I53" s="548">
        <v>160</v>
      </c>
      <c r="J53" s="550">
        <v>163</v>
      </c>
      <c r="K53" s="549">
        <v>-14</v>
      </c>
      <c r="L53" s="380">
        <v>-8.5889570552147241</v>
      </c>
    </row>
    <row r="54" spans="1:12" s="151" customFormat="1" ht="12.75" customHeight="1" x14ac:dyDescent="0.2">
      <c r="A54" s="381"/>
      <c r="B54" s="384" t="s">
        <v>113</v>
      </c>
      <c r="C54" s="384" t="s">
        <v>116</v>
      </c>
      <c r="D54" s="385"/>
      <c r="E54" s="383"/>
      <c r="F54" s="548">
        <v>766</v>
      </c>
      <c r="G54" s="548">
        <v>629</v>
      </c>
      <c r="H54" s="548">
        <v>994</v>
      </c>
      <c r="I54" s="548">
        <v>799</v>
      </c>
      <c r="J54" s="548">
        <v>944</v>
      </c>
      <c r="K54" s="549">
        <v>-178</v>
      </c>
      <c r="L54" s="380">
        <v>-18.85593220338983</v>
      </c>
    </row>
    <row r="55" spans="1:12" ht="11.25" x14ac:dyDescent="0.2">
      <c r="A55" s="381"/>
      <c r="B55" s="385"/>
      <c r="C55" s="382" t="s">
        <v>352</v>
      </c>
      <c r="D55" s="385"/>
      <c r="E55" s="383"/>
      <c r="F55" s="548">
        <v>251</v>
      </c>
      <c r="G55" s="548">
        <v>198</v>
      </c>
      <c r="H55" s="548">
        <v>310</v>
      </c>
      <c r="I55" s="548">
        <v>284</v>
      </c>
      <c r="J55" s="548">
        <v>294</v>
      </c>
      <c r="K55" s="549">
        <v>-43</v>
      </c>
      <c r="L55" s="380">
        <v>-14.625850340136054</v>
      </c>
    </row>
    <row r="56" spans="1:12" ht="14.25" customHeight="1" x14ac:dyDescent="0.2">
      <c r="A56" s="381"/>
      <c r="B56" s="385"/>
      <c r="C56" s="384" t="s">
        <v>117</v>
      </c>
      <c r="D56" s="385"/>
      <c r="E56" s="383"/>
      <c r="F56" s="548">
        <v>222</v>
      </c>
      <c r="G56" s="548">
        <v>205</v>
      </c>
      <c r="H56" s="548">
        <v>232</v>
      </c>
      <c r="I56" s="548">
        <v>182</v>
      </c>
      <c r="J56" s="548">
        <v>218</v>
      </c>
      <c r="K56" s="549">
        <v>4</v>
      </c>
      <c r="L56" s="380">
        <v>1.834862385321101</v>
      </c>
    </row>
    <row r="57" spans="1:12" ht="18.75" customHeight="1" x14ac:dyDescent="0.2">
      <c r="A57" s="388"/>
      <c r="B57" s="389"/>
      <c r="C57" s="390" t="s">
        <v>352</v>
      </c>
      <c r="D57" s="389"/>
      <c r="E57" s="391"/>
      <c r="F57" s="551">
        <v>147</v>
      </c>
      <c r="G57" s="552">
        <v>97</v>
      </c>
      <c r="H57" s="552">
        <v>115</v>
      </c>
      <c r="I57" s="552">
        <v>106</v>
      </c>
      <c r="J57" s="552">
        <v>122</v>
      </c>
      <c r="K57" s="553">
        <f t="shared" ref="K57" si="0">IF(OR(F57=".",J57=".")=TRUE,".",IF(OR(F57="*",J57="*")=TRUE,"*",IF(AND(F57="-",J57="-")=TRUE,"-",IF(AND(ISNUMBER(J57),ISNUMBER(F57))=TRUE,IF(F57-J57=0,0,F57-J57),IF(ISNUMBER(F57)=TRUE,F57,-J57)))))</f>
        <v>25</v>
      </c>
      <c r="L57" s="392">
        <f t="shared" ref="L57" si="1">IF(K57 =".",".",IF(K57 ="*","*",IF(K57="-","-",IF(K57=0,0,IF(OR(J57="-",J57=".",F57="-",F57=".")=TRUE,"X",IF(J57=0,"0,0",IF(ABS(K57*100/J57)&gt;250,".X",(K57*100/J57))))))))</f>
        <v>20.491803278688526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1022</v>
      </c>
      <c r="E11" s="114">
        <v>867</v>
      </c>
      <c r="F11" s="114">
        <v>1543</v>
      </c>
      <c r="G11" s="114">
        <v>994</v>
      </c>
      <c r="H11" s="140">
        <v>1188</v>
      </c>
      <c r="I11" s="115">
        <v>-166</v>
      </c>
      <c r="J11" s="116">
        <v>-13.973063973063972</v>
      </c>
    </row>
    <row r="12" spans="1:15" s="110" customFormat="1" ht="24.95" customHeight="1" x14ac:dyDescent="0.2">
      <c r="A12" s="193" t="s">
        <v>132</v>
      </c>
      <c r="B12" s="194" t="s">
        <v>133</v>
      </c>
      <c r="C12" s="113">
        <v>0</v>
      </c>
      <c r="D12" s="115">
        <v>0</v>
      </c>
      <c r="E12" s="114">
        <v>0</v>
      </c>
      <c r="F12" s="114">
        <v>0</v>
      </c>
      <c r="G12" s="114" t="s">
        <v>513</v>
      </c>
      <c r="H12" s="140" t="s">
        <v>513</v>
      </c>
      <c r="I12" s="115" t="s">
        <v>513</v>
      </c>
      <c r="J12" s="116" t="s">
        <v>513</v>
      </c>
    </row>
    <row r="13" spans="1:15" s="110" customFormat="1" ht="24.95" customHeight="1" x14ac:dyDescent="0.2">
      <c r="A13" s="193" t="s">
        <v>134</v>
      </c>
      <c r="B13" s="199" t="s">
        <v>214</v>
      </c>
      <c r="C13" s="113">
        <v>0.78277886497064575</v>
      </c>
      <c r="D13" s="115">
        <v>8</v>
      </c>
      <c r="E13" s="114">
        <v>6</v>
      </c>
      <c r="F13" s="114">
        <v>13</v>
      </c>
      <c r="G13" s="114" t="s">
        <v>513</v>
      </c>
      <c r="H13" s="140" t="s">
        <v>513</v>
      </c>
      <c r="I13" s="115" t="s">
        <v>513</v>
      </c>
      <c r="J13" s="116" t="s">
        <v>513</v>
      </c>
    </row>
    <row r="14" spans="1:15" s="287" customFormat="1" ht="24.95" customHeight="1" x14ac:dyDescent="0.2">
      <c r="A14" s="193" t="s">
        <v>215</v>
      </c>
      <c r="B14" s="199" t="s">
        <v>137</v>
      </c>
      <c r="C14" s="113">
        <v>7.5342465753424657</v>
      </c>
      <c r="D14" s="115">
        <v>77</v>
      </c>
      <c r="E14" s="114">
        <v>58</v>
      </c>
      <c r="F14" s="114">
        <v>296</v>
      </c>
      <c r="G14" s="114">
        <v>97</v>
      </c>
      <c r="H14" s="140">
        <v>116</v>
      </c>
      <c r="I14" s="115">
        <v>-39</v>
      </c>
      <c r="J14" s="116">
        <v>-33.620689655172413</v>
      </c>
      <c r="K14" s="110"/>
      <c r="L14" s="110"/>
      <c r="M14" s="110"/>
      <c r="N14" s="110"/>
      <c r="O14" s="110"/>
    </row>
    <row r="15" spans="1:15" s="110" customFormat="1" ht="24.95" customHeight="1" x14ac:dyDescent="0.2">
      <c r="A15" s="193" t="s">
        <v>216</v>
      </c>
      <c r="B15" s="199" t="s">
        <v>217</v>
      </c>
      <c r="C15" s="113">
        <v>0.68493150684931503</v>
      </c>
      <c r="D15" s="115">
        <v>7</v>
      </c>
      <c r="E15" s="114" t="s">
        <v>513</v>
      </c>
      <c r="F15" s="114" t="s">
        <v>513</v>
      </c>
      <c r="G15" s="114">
        <v>15</v>
      </c>
      <c r="H15" s="140">
        <v>11</v>
      </c>
      <c r="I15" s="115">
        <v>-4</v>
      </c>
      <c r="J15" s="116">
        <v>-36.363636363636367</v>
      </c>
    </row>
    <row r="16" spans="1:15" s="287" customFormat="1" ht="24.95" customHeight="1" x14ac:dyDescent="0.2">
      <c r="A16" s="193" t="s">
        <v>218</v>
      </c>
      <c r="B16" s="199" t="s">
        <v>141</v>
      </c>
      <c r="C16" s="113">
        <v>6.3600782778864975</v>
      </c>
      <c r="D16" s="115">
        <v>65</v>
      </c>
      <c r="E16" s="114">
        <v>47</v>
      </c>
      <c r="F16" s="114">
        <v>75</v>
      </c>
      <c r="G16" s="114">
        <v>77</v>
      </c>
      <c r="H16" s="140">
        <v>99</v>
      </c>
      <c r="I16" s="115">
        <v>-34</v>
      </c>
      <c r="J16" s="116">
        <v>-34.343434343434346</v>
      </c>
      <c r="K16" s="110"/>
      <c r="L16" s="110"/>
      <c r="M16" s="110"/>
      <c r="N16" s="110"/>
      <c r="O16" s="110"/>
    </row>
    <row r="17" spans="1:15" s="110" customFormat="1" ht="24.95" customHeight="1" x14ac:dyDescent="0.2">
      <c r="A17" s="193" t="s">
        <v>142</v>
      </c>
      <c r="B17" s="199" t="s">
        <v>220</v>
      </c>
      <c r="C17" s="113">
        <v>0.48923679060665359</v>
      </c>
      <c r="D17" s="115">
        <v>5</v>
      </c>
      <c r="E17" s="114" t="s">
        <v>513</v>
      </c>
      <c r="F17" s="114" t="s">
        <v>513</v>
      </c>
      <c r="G17" s="114">
        <v>5</v>
      </c>
      <c r="H17" s="140">
        <v>6</v>
      </c>
      <c r="I17" s="115">
        <v>-1</v>
      </c>
      <c r="J17" s="116">
        <v>-16.666666666666668</v>
      </c>
    </row>
    <row r="18" spans="1:15" s="287" customFormat="1" ht="24.95" customHeight="1" x14ac:dyDescent="0.2">
      <c r="A18" s="201" t="s">
        <v>144</v>
      </c>
      <c r="B18" s="202" t="s">
        <v>145</v>
      </c>
      <c r="C18" s="113">
        <v>4.5009784735812133</v>
      </c>
      <c r="D18" s="115">
        <v>46</v>
      </c>
      <c r="E18" s="114">
        <v>34</v>
      </c>
      <c r="F18" s="114">
        <v>77</v>
      </c>
      <c r="G18" s="114">
        <v>42</v>
      </c>
      <c r="H18" s="140" t="s">
        <v>513</v>
      </c>
      <c r="I18" s="115" t="s">
        <v>513</v>
      </c>
      <c r="J18" s="116" t="s">
        <v>513</v>
      </c>
      <c r="K18" s="110"/>
      <c r="L18" s="110"/>
      <c r="M18" s="110"/>
      <c r="N18" s="110"/>
      <c r="O18" s="110"/>
    </row>
    <row r="19" spans="1:15" s="110" customFormat="1" ht="24.95" customHeight="1" x14ac:dyDescent="0.2">
      <c r="A19" s="193" t="s">
        <v>146</v>
      </c>
      <c r="B19" s="199" t="s">
        <v>147</v>
      </c>
      <c r="C19" s="113">
        <v>11.154598825831702</v>
      </c>
      <c r="D19" s="115">
        <v>114</v>
      </c>
      <c r="E19" s="114">
        <v>76</v>
      </c>
      <c r="F19" s="114">
        <v>167</v>
      </c>
      <c r="G19" s="114">
        <v>119</v>
      </c>
      <c r="H19" s="140">
        <v>150</v>
      </c>
      <c r="I19" s="115">
        <v>-36</v>
      </c>
      <c r="J19" s="116">
        <v>-24</v>
      </c>
    </row>
    <row r="20" spans="1:15" s="287" customFormat="1" ht="24.95" customHeight="1" x14ac:dyDescent="0.2">
      <c r="A20" s="193" t="s">
        <v>148</v>
      </c>
      <c r="B20" s="199" t="s">
        <v>149</v>
      </c>
      <c r="C20" s="113">
        <v>2.9354207436399218</v>
      </c>
      <c r="D20" s="115">
        <v>30</v>
      </c>
      <c r="E20" s="114">
        <v>34</v>
      </c>
      <c r="F20" s="114">
        <v>42</v>
      </c>
      <c r="G20" s="114">
        <v>33</v>
      </c>
      <c r="H20" s="140">
        <v>31</v>
      </c>
      <c r="I20" s="115">
        <v>-1</v>
      </c>
      <c r="J20" s="116">
        <v>-3.225806451612903</v>
      </c>
      <c r="K20" s="110"/>
      <c r="L20" s="110"/>
      <c r="M20" s="110"/>
      <c r="N20" s="110"/>
      <c r="O20" s="110"/>
    </row>
    <row r="21" spans="1:15" s="110" customFormat="1" ht="24.95" customHeight="1" x14ac:dyDescent="0.2">
      <c r="A21" s="201" t="s">
        <v>150</v>
      </c>
      <c r="B21" s="202" t="s">
        <v>151</v>
      </c>
      <c r="C21" s="113">
        <v>7.6320939334637963</v>
      </c>
      <c r="D21" s="115">
        <v>78</v>
      </c>
      <c r="E21" s="114">
        <v>103</v>
      </c>
      <c r="F21" s="114">
        <v>115</v>
      </c>
      <c r="G21" s="114">
        <v>74</v>
      </c>
      <c r="H21" s="140">
        <v>81</v>
      </c>
      <c r="I21" s="115">
        <v>-3</v>
      </c>
      <c r="J21" s="116">
        <v>-3.7037037037037037</v>
      </c>
    </row>
    <row r="22" spans="1:15" s="110" customFormat="1" ht="24.95" customHeight="1" x14ac:dyDescent="0.2">
      <c r="A22" s="201" t="s">
        <v>152</v>
      </c>
      <c r="B22" s="199" t="s">
        <v>153</v>
      </c>
      <c r="C22" s="113">
        <v>0.68493150684931503</v>
      </c>
      <c r="D22" s="115">
        <v>7</v>
      </c>
      <c r="E22" s="114">
        <v>11</v>
      </c>
      <c r="F22" s="114">
        <v>9</v>
      </c>
      <c r="G22" s="114" t="s">
        <v>513</v>
      </c>
      <c r="H22" s="140">
        <v>17</v>
      </c>
      <c r="I22" s="115">
        <v>-10</v>
      </c>
      <c r="J22" s="116">
        <v>-58.823529411764703</v>
      </c>
    </row>
    <row r="23" spans="1:15" s="110" customFormat="1" ht="24.95" customHeight="1" x14ac:dyDescent="0.2">
      <c r="A23" s="193" t="s">
        <v>154</v>
      </c>
      <c r="B23" s="199" t="s">
        <v>155</v>
      </c>
      <c r="C23" s="113">
        <v>0.88062622309197647</v>
      </c>
      <c r="D23" s="115">
        <v>9</v>
      </c>
      <c r="E23" s="114">
        <v>5</v>
      </c>
      <c r="F23" s="114">
        <v>13</v>
      </c>
      <c r="G23" s="114" t="s">
        <v>513</v>
      </c>
      <c r="H23" s="140">
        <v>15</v>
      </c>
      <c r="I23" s="115">
        <v>-6</v>
      </c>
      <c r="J23" s="116">
        <v>-40</v>
      </c>
    </row>
    <row r="24" spans="1:15" s="110" customFormat="1" ht="24.95" customHeight="1" x14ac:dyDescent="0.2">
      <c r="A24" s="193" t="s">
        <v>156</v>
      </c>
      <c r="B24" s="199" t="s">
        <v>221</v>
      </c>
      <c r="C24" s="113">
        <v>4.7945205479452051</v>
      </c>
      <c r="D24" s="115">
        <v>49</v>
      </c>
      <c r="E24" s="114">
        <v>33</v>
      </c>
      <c r="F24" s="114">
        <v>57</v>
      </c>
      <c r="G24" s="114">
        <v>55</v>
      </c>
      <c r="H24" s="140">
        <v>49</v>
      </c>
      <c r="I24" s="115">
        <v>0</v>
      </c>
      <c r="J24" s="116">
        <v>0</v>
      </c>
    </row>
    <row r="25" spans="1:15" s="110" customFormat="1" ht="24.95" customHeight="1" x14ac:dyDescent="0.2">
      <c r="A25" s="193" t="s">
        <v>222</v>
      </c>
      <c r="B25" s="204" t="s">
        <v>159</v>
      </c>
      <c r="C25" s="113">
        <v>5.9686888454011742</v>
      </c>
      <c r="D25" s="115">
        <v>61</v>
      </c>
      <c r="E25" s="114">
        <v>50</v>
      </c>
      <c r="F25" s="114">
        <v>62</v>
      </c>
      <c r="G25" s="114">
        <v>54</v>
      </c>
      <c r="H25" s="140">
        <v>92</v>
      </c>
      <c r="I25" s="115">
        <v>-31</v>
      </c>
      <c r="J25" s="116">
        <v>-33.695652173913047</v>
      </c>
    </row>
    <row r="26" spans="1:15" s="110" customFormat="1" ht="24.95" customHeight="1" x14ac:dyDescent="0.2">
      <c r="A26" s="201">
        <v>782.78300000000002</v>
      </c>
      <c r="B26" s="203" t="s">
        <v>160</v>
      </c>
      <c r="C26" s="113">
        <v>22.407045009784735</v>
      </c>
      <c r="D26" s="115">
        <v>229</v>
      </c>
      <c r="E26" s="114">
        <v>165</v>
      </c>
      <c r="F26" s="114">
        <v>182</v>
      </c>
      <c r="G26" s="114">
        <v>186</v>
      </c>
      <c r="H26" s="140">
        <v>219</v>
      </c>
      <c r="I26" s="115">
        <v>10</v>
      </c>
      <c r="J26" s="116">
        <v>4.5662100456621006</v>
      </c>
    </row>
    <row r="27" spans="1:15" s="110" customFormat="1" ht="24.95" customHeight="1" x14ac:dyDescent="0.2">
      <c r="A27" s="193" t="s">
        <v>161</v>
      </c>
      <c r="B27" s="199" t="s">
        <v>162</v>
      </c>
      <c r="C27" s="113">
        <v>2.9354207436399218</v>
      </c>
      <c r="D27" s="115">
        <v>30</v>
      </c>
      <c r="E27" s="114">
        <v>21</v>
      </c>
      <c r="F27" s="114">
        <v>60</v>
      </c>
      <c r="G27" s="114">
        <v>41</v>
      </c>
      <c r="H27" s="140">
        <v>56</v>
      </c>
      <c r="I27" s="115">
        <v>-26</v>
      </c>
      <c r="J27" s="116">
        <v>-46.428571428571431</v>
      </c>
    </row>
    <row r="28" spans="1:15" s="110" customFormat="1" ht="24.95" customHeight="1" x14ac:dyDescent="0.2">
      <c r="A28" s="193" t="s">
        <v>163</v>
      </c>
      <c r="B28" s="199" t="s">
        <v>164</v>
      </c>
      <c r="C28" s="113">
        <v>3.131115459882583</v>
      </c>
      <c r="D28" s="115">
        <v>32</v>
      </c>
      <c r="E28" s="114">
        <v>19</v>
      </c>
      <c r="F28" s="114">
        <v>30</v>
      </c>
      <c r="G28" s="114">
        <v>14</v>
      </c>
      <c r="H28" s="140">
        <v>21</v>
      </c>
      <c r="I28" s="115">
        <v>11</v>
      </c>
      <c r="J28" s="116">
        <v>52.38095238095238</v>
      </c>
    </row>
    <row r="29" spans="1:15" s="110" customFormat="1" ht="24.95" customHeight="1" x14ac:dyDescent="0.2">
      <c r="A29" s="193">
        <v>86</v>
      </c>
      <c r="B29" s="199" t="s">
        <v>165</v>
      </c>
      <c r="C29" s="113">
        <v>12.622309197651663</v>
      </c>
      <c r="D29" s="115">
        <v>129</v>
      </c>
      <c r="E29" s="114">
        <v>102</v>
      </c>
      <c r="F29" s="114">
        <v>228</v>
      </c>
      <c r="G29" s="114">
        <v>90</v>
      </c>
      <c r="H29" s="140">
        <v>123</v>
      </c>
      <c r="I29" s="115">
        <v>6</v>
      </c>
      <c r="J29" s="116">
        <v>4.8780487804878048</v>
      </c>
    </row>
    <row r="30" spans="1:15" s="110" customFormat="1" ht="24.95" customHeight="1" x14ac:dyDescent="0.2">
      <c r="A30" s="193">
        <v>87.88</v>
      </c>
      <c r="B30" s="204" t="s">
        <v>166</v>
      </c>
      <c r="C30" s="113">
        <v>4.7945205479452051</v>
      </c>
      <c r="D30" s="115">
        <v>49</v>
      </c>
      <c r="E30" s="114">
        <v>68</v>
      </c>
      <c r="F30" s="114">
        <v>120</v>
      </c>
      <c r="G30" s="114">
        <v>104</v>
      </c>
      <c r="H30" s="140">
        <v>72</v>
      </c>
      <c r="I30" s="115">
        <v>-23</v>
      </c>
      <c r="J30" s="116">
        <v>-31.944444444444443</v>
      </c>
    </row>
    <row r="31" spans="1:15" s="110" customFormat="1" ht="24.95" customHeight="1" x14ac:dyDescent="0.2">
      <c r="A31" s="193" t="s">
        <v>167</v>
      </c>
      <c r="B31" s="199" t="s">
        <v>168</v>
      </c>
      <c r="C31" s="113">
        <v>7.2407045009784738</v>
      </c>
      <c r="D31" s="115">
        <v>74</v>
      </c>
      <c r="E31" s="114">
        <v>82</v>
      </c>
      <c r="F31" s="114">
        <v>72</v>
      </c>
      <c r="G31" s="114">
        <v>50</v>
      </c>
      <c r="H31" s="140">
        <v>70</v>
      </c>
      <c r="I31" s="115">
        <v>4</v>
      </c>
      <c r="J31" s="116">
        <v>5.7142857142857144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v>
      </c>
      <c r="D34" s="115">
        <v>0</v>
      </c>
      <c r="E34" s="114">
        <v>0</v>
      </c>
      <c r="F34" s="114">
        <v>0</v>
      </c>
      <c r="G34" s="114" t="s">
        <v>513</v>
      </c>
      <c r="H34" s="140" t="s">
        <v>513</v>
      </c>
      <c r="I34" s="115" t="s">
        <v>513</v>
      </c>
      <c r="J34" s="116" t="s">
        <v>513</v>
      </c>
    </row>
    <row r="35" spans="1:10" s="110" customFormat="1" ht="24.95" customHeight="1" x14ac:dyDescent="0.2">
      <c r="A35" s="292" t="s">
        <v>171</v>
      </c>
      <c r="B35" s="293" t="s">
        <v>172</v>
      </c>
      <c r="C35" s="113">
        <v>12.818003913894325</v>
      </c>
      <c r="D35" s="115">
        <v>131</v>
      </c>
      <c r="E35" s="114">
        <v>98</v>
      </c>
      <c r="F35" s="114">
        <v>386</v>
      </c>
      <c r="G35" s="114" t="s">
        <v>513</v>
      </c>
      <c r="H35" s="140" t="s">
        <v>513</v>
      </c>
      <c r="I35" s="115" t="s">
        <v>513</v>
      </c>
      <c r="J35" s="116" t="s">
        <v>513</v>
      </c>
    </row>
    <row r="36" spans="1:10" s="110" customFormat="1" ht="24.95" customHeight="1" x14ac:dyDescent="0.2">
      <c r="A36" s="294" t="s">
        <v>173</v>
      </c>
      <c r="B36" s="295" t="s">
        <v>174</v>
      </c>
      <c r="C36" s="125">
        <v>87.18199608610567</v>
      </c>
      <c r="D36" s="143">
        <v>891</v>
      </c>
      <c r="E36" s="144">
        <v>769</v>
      </c>
      <c r="F36" s="144">
        <v>1157</v>
      </c>
      <c r="G36" s="144">
        <v>842</v>
      </c>
      <c r="H36" s="145">
        <v>996</v>
      </c>
      <c r="I36" s="143">
        <v>-105</v>
      </c>
      <c r="J36" s="146">
        <v>-10.542168674698795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1022</v>
      </c>
      <c r="F11" s="264">
        <v>867</v>
      </c>
      <c r="G11" s="264">
        <v>1543</v>
      </c>
      <c r="H11" s="264">
        <v>994</v>
      </c>
      <c r="I11" s="265">
        <v>1188</v>
      </c>
      <c r="J11" s="263">
        <v>-166</v>
      </c>
      <c r="K11" s="266">
        <v>-13.973063973063972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35.909980430528378</v>
      </c>
      <c r="E13" s="115">
        <v>367</v>
      </c>
      <c r="F13" s="114">
        <v>360</v>
      </c>
      <c r="G13" s="114">
        <v>568</v>
      </c>
      <c r="H13" s="114">
        <v>372</v>
      </c>
      <c r="I13" s="140">
        <v>433</v>
      </c>
      <c r="J13" s="115">
        <v>-66</v>
      </c>
      <c r="K13" s="116">
        <v>-15.242494226327944</v>
      </c>
    </row>
    <row r="14" spans="1:15" ht="15.95" customHeight="1" x14ac:dyDescent="0.2">
      <c r="A14" s="306" t="s">
        <v>230</v>
      </c>
      <c r="B14" s="307"/>
      <c r="C14" s="308"/>
      <c r="D14" s="113">
        <v>48.043052837573384</v>
      </c>
      <c r="E14" s="115">
        <v>491</v>
      </c>
      <c r="F14" s="114">
        <v>379</v>
      </c>
      <c r="G14" s="114">
        <v>787</v>
      </c>
      <c r="H14" s="114">
        <v>464</v>
      </c>
      <c r="I14" s="140">
        <v>525</v>
      </c>
      <c r="J14" s="115">
        <v>-34</v>
      </c>
      <c r="K14" s="116">
        <v>-6.4761904761904763</v>
      </c>
    </row>
    <row r="15" spans="1:15" ht="15.95" customHeight="1" x14ac:dyDescent="0.2">
      <c r="A15" s="306" t="s">
        <v>231</v>
      </c>
      <c r="B15" s="307"/>
      <c r="C15" s="308"/>
      <c r="D15" s="113">
        <v>6.6536203522504893</v>
      </c>
      <c r="E15" s="115">
        <v>68</v>
      </c>
      <c r="F15" s="114">
        <v>61</v>
      </c>
      <c r="G15" s="114">
        <v>85</v>
      </c>
      <c r="H15" s="114">
        <v>72</v>
      </c>
      <c r="I15" s="140">
        <v>87</v>
      </c>
      <c r="J15" s="115">
        <v>-19</v>
      </c>
      <c r="K15" s="116">
        <v>-21.839080459770116</v>
      </c>
    </row>
    <row r="16" spans="1:15" ht="15.95" customHeight="1" x14ac:dyDescent="0.2">
      <c r="A16" s="306" t="s">
        <v>232</v>
      </c>
      <c r="B16" s="307"/>
      <c r="C16" s="308"/>
      <c r="D16" s="113">
        <v>9.2954990215264193</v>
      </c>
      <c r="E16" s="115">
        <v>95</v>
      </c>
      <c r="F16" s="114">
        <v>60</v>
      </c>
      <c r="G16" s="114">
        <v>96</v>
      </c>
      <c r="H16" s="114">
        <v>84</v>
      </c>
      <c r="I16" s="140">
        <v>138</v>
      </c>
      <c r="J16" s="115">
        <v>-43</v>
      </c>
      <c r="K16" s="116">
        <v>-31.159420289855074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3</v>
      </c>
      <c r="G18" s="114">
        <v>5</v>
      </c>
      <c r="H18" s="114">
        <v>4</v>
      </c>
      <c r="I18" s="140" t="s">
        <v>513</v>
      </c>
      <c r="J18" s="115" t="s">
        <v>513</v>
      </c>
      <c r="K18" s="116" t="s">
        <v>513</v>
      </c>
    </row>
    <row r="19" spans="1:11" ht="14.1" customHeight="1" x14ac:dyDescent="0.2">
      <c r="A19" s="306" t="s">
        <v>235</v>
      </c>
      <c r="B19" s="307" t="s">
        <v>236</v>
      </c>
      <c r="C19" s="308"/>
      <c r="D19" s="113">
        <v>0</v>
      </c>
      <c r="E19" s="115">
        <v>0</v>
      </c>
      <c r="F19" s="114">
        <v>0</v>
      </c>
      <c r="G19" s="114">
        <v>0</v>
      </c>
      <c r="H19" s="114" t="s">
        <v>513</v>
      </c>
      <c r="I19" s="140" t="s">
        <v>513</v>
      </c>
      <c r="J19" s="115" t="s">
        <v>513</v>
      </c>
      <c r="K19" s="116" t="s">
        <v>513</v>
      </c>
    </row>
    <row r="20" spans="1:11" ht="14.1" customHeight="1" x14ac:dyDescent="0.2">
      <c r="A20" s="306">
        <v>12</v>
      </c>
      <c r="B20" s="307" t="s">
        <v>237</v>
      </c>
      <c r="C20" s="308"/>
      <c r="D20" s="113">
        <v>0.58708414872798431</v>
      </c>
      <c r="E20" s="115">
        <v>6</v>
      </c>
      <c r="F20" s="114">
        <v>4</v>
      </c>
      <c r="G20" s="114">
        <v>3</v>
      </c>
      <c r="H20" s="114">
        <v>16</v>
      </c>
      <c r="I20" s="140">
        <v>6</v>
      </c>
      <c r="J20" s="115">
        <v>0</v>
      </c>
      <c r="K20" s="116">
        <v>0</v>
      </c>
    </row>
    <row r="21" spans="1:11" ht="14.1" customHeight="1" x14ac:dyDescent="0.2">
      <c r="A21" s="306">
        <v>21</v>
      </c>
      <c r="B21" s="307" t="s">
        <v>238</v>
      </c>
      <c r="C21" s="308"/>
      <c r="D21" s="113">
        <v>0.58708414872798431</v>
      </c>
      <c r="E21" s="115">
        <v>6</v>
      </c>
      <c r="F21" s="114">
        <v>0</v>
      </c>
      <c r="G21" s="114">
        <v>3</v>
      </c>
      <c r="H21" s="114">
        <v>4</v>
      </c>
      <c r="I21" s="140" t="s">
        <v>513</v>
      </c>
      <c r="J21" s="115" t="s">
        <v>513</v>
      </c>
      <c r="K21" s="116" t="s">
        <v>513</v>
      </c>
    </row>
    <row r="22" spans="1:11" ht="14.1" customHeight="1" x14ac:dyDescent="0.2">
      <c r="A22" s="306">
        <v>22</v>
      </c>
      <c r="B22" s="307" t="s">
        <v>239</v>
      </c>
      <c r="C22" s="308"/>
      <c r="D22" s="113">
        <v>1.5655577299412915</v>
      </c>
      <c r="E22" s="115">
        <v>16</v>
      </c>
      <c r="F22" s="114">
        <v>10</v>
      </c>
      <c r="G22" s="114">
        <v>20</v>
      </c>
      <c r="H22" s="114">
        <v>8</v>
      </c>
      <c r="I22" s="140">
        <v>13</v>
      </c>
      <c r="J22" s="115">
        <v>3</v>
      </c>
      <c r="K22" s="116">
        <v>23.076923076923077</v>
      </c>
    </row>
    <row r="23" spans="1:11" ht="14.1" customHeight="1" x14ac:dyDescent="0.2">
      <c r="A23" s="306">
        <v>23</v>
      </c>
      <c r="B23" s="307" t="s">
        <v>240</v>
      </c>
      <c r="C23" s="308"/>
      <c r="D23" s="113" t="s">
        <v>513</v>
      </c>
      <c r="E23" s="115" t="s">
        <v>513</v>
      </c>
      <c r="F23" s="114" t="s">
        <v>513</v>
      </c>
      <c r="G23" s="114" t="s">
        <v>513</v>
      </c>
      <c r="H23" s="114" t="s">
        <v>513</v>
      </c>
      <c r="I23" s="140">
        <v>0</v>
      </c>
      <c r="J23" s="115" t="s">
        <v>513</v>
      </c>
      <c r="K23" s="116" t="s">
        <v>513</v>
      </c>
    </row>
    <row r="24" spans="1:11" ht="14.1" customHeight="1" x14ac:dyDescent="0.2">
      <c r="A24" s="306">
        <v>24</v>
      </c>
      <c r="B24" s="307" t="s">
        <v>241</v>
      </c>
      <c r="C24" s="308"/>
      <c r="D24" s="113">
        <v>7.8277886497064575</v>
      </c>
      <c r="E24" s="115">
        <v>80</v>
      </c>
      <c r="F24" s="114">
        <v>70</v>
      </c>
      <c r="G24" s="114">
        <v>88</v>
      </c>
      <c r="H24" s="114">
        <v>45</v>
      </c>
      <c r="I24" s="140">
        <v>49</v>
      </c>
      <c r="J24" s="115">
        <v>31</v>
      </c>
      <c r="K24" s="116">
        <v>63.265306122448976</v>
      </c>
    </row>
    <row r="25" spans="1:11" ht="14.1" customHeight="1" x14ac:dyDescent="0.2">
      <c r="A25" s="306">
        <v>25</v>
      </c>
      <c r="B25" s="307" t="s">
        <v>242</v>
      </c>
      <c r="C25" s="308"/>
      <c r="D25" s="113">
        <v>5.4794520547945202</v>
      </c>
      <c r="E25" s="115">
        <v>56</v>
      </c>
      <c r="F25" s="114">
        <v>32</v>
      </c>
      <c r="G25" s="114">
        <v>70</v>
      </c>
      <c r="H25" s="114">
        <v>45</v>
      </c>
      <c r="I25" s="140">
        <v>62</v>
      </c>
      <c r="J25" s="115">
        <v>-6</v>
      </c>
      <c r="K25" s="116">
        <v>-9.67741935483871</v>
      </c>
    </row>
    <row r="26" spans="1:11" ht="14.1" customHeight="1" x14ac:dyDescent="0.2">
      <c r="A26" s="306">
        <v>26</v>
      </c>
      <c r="B26" s="307" t="s">
        <v>243</v>
      </c>
      <c r="C26" s="308"/>
      <c r="D26" s="113">
        <v>2.152641878669276</v>
      </c>
      <c r="E26" s="115">
        <v>22</v>
      </c>
      <c r="F26" s="114">
        <v>21</v>
      </c>
      <c r="G26" s="114">
        <v>38</v>
      </c>
      <c r="H26" s="114">
        <v>17</v>
      </c>
      <c r="I26" s="140">
        <v>24</v>
      </c>
      <c r="J26" s="115">
        <v>-2</v>
      </c>
      <c r="K26" s="116">
        <v>-8.3333333333333339</v>
      </c>
    </row>
    <row r="27" spans="1:11" ht="14.1" customHeight="1" x14ac:dyDescent="0.2">
      <c r="A27" s="306">
        <v>27</v>
      </c>
      <c r="B27" s="307" t="s">
        <v>244</v>
      </c>
      <c r="C27" s="308"/>
      <c r="D27" s="113">
        <v>0.88062622309197647</v>
      </c>
      <c r="E27" s="115">
        <v>9</v>
      </c>
      <c r="F27" s="114">
        <v>8</v>
      </c>
      <c r="G27" s="114">
        <v>26</v>
      </c>
      <c r="H27" s="114">
        <v>21</v>
      </c>
      <c r="I27" s="140">
        <v>15</v>
      </c>
      <c r="J27" s="115">
        <v>-6</v>
      </c>
      <c r="K27" s="116">
        <v>-40</v>
      </c>
    </row>
    <row r="28" spans="1:11" ht="14.1" customHeight="1" x14ac:dyDescent="0.2">
      <c r="A28" s="306">
        <v>28</v>
      </c>
      <c r="B28" s="307" t="s">
        <v>245</v>
      </c>
      <c r="C28" s="308"/>
      <c r="D28" s="113" t="s">
        <v>513</v>
      </c>
      <c r="E28" s="115" t="s">
        <v>513</v>
      </c>
      <c r="F28" s="114">
        <v>4</v>
      </c>
      <c r="G28" s="114">
        <v>3</v>
      </c>
      <c r="H28" s="114" t="s">
        <v>513</v>
      </c>
      <c r="I28" s="140">
        <v>0</v>
      </c>
      <c r="J28" s="115" t="s">
        <v>513</v>
      </c>
      <c r="K28" s="116" t="s">
        <v>513</v>
      </c>
    </row>
    <row r="29" spans="1:11" ht="14.1" customHeight="1" x14ac:dyDescent="0.2">
      <c r="A29" s="306">
        <v>29</v>
      </c>
      <c r="B29" s="307" t="s">
        <v>246</v>
      </c>
      <c r="C29" s="308"/>
      <c r="D29" s="113">
        <v>3.7181996086105675</v>
      </c>
      <c r="E29" s="115">
        <v>38</v>
      </c>
      <c r="F29" s="114">
        <v>54</v>
      </c>
      <c r="G29" s="114">
        <v>113</v>
      </c>
      <c r="H29" s="114">
        <v>56</v>
      </c>
      <c r="I29" s="140">
        <v>44</v>
      </c>
      <c r="J29" s="115">
        <v>-6</v>
      </c>
      <c r="K29" s="116">
        <v>-13.636363636363637</v>
      </c>
    </row>
    <row r="30" spans="1:11" ht="14.1" customHeight="1" x14ac:dyDescent="0.2">
      <c r="A30" s="306" t="s">
        <v>247</v>
      </c>
      <c r="B30" s="307" t="s">
        <v>248</v>
      </c>
      <c r="C30" s="308"/>
      <c r="D30" s="113">
        <v>0.88062622309197647</v>
      </c>
      <c r="E30" s="115">
        <v>9</v>
      </c>
      <c r="F30" s="114">
        <v>13</v>
      </c>
      <c r="G30" s="114">
        <v>69</v>
      </c>
      <c r="H30" s="114">
        <v>21</v>
      </c>
      <c r="I30" s="140">
        <v>14</v>
      </c>
      <c r="J30" s="115">
        <v>-5</v>
      </c>
      <c r="K30" s="116">
        <v>-35.714285714285715</v>
      </c>
    </row>
    <row r="31" spans="1:11" ht="14.1" customHeight="1" x14ac:dyDescent="0.2">
      <c r="A31" s="306" t="s">
        <v>249</v>
      </c>
      <c r="B31" s="307" t="s">
        <v>250</v>
      </c>
      <c r="C31" s="308"/>
      <c r="D31" s="113">
        <v>2.8375733855185912</v>
      </c>
      <c r="E31" s="115">
        <v>29</v>
      </c>
      <c r="F31" s="114">
        <v>41</v>
      </c>
      <c r="G31" s="114">
        <v>44</v>
      </c>
      <c r="H31" s="114">
        <v>35</v>
      </c>
      <c r="I31" s="140">
        <v>30</v>
      </c>
      <c r="J31" s="115">
        <v>-1</v>
      </c>
      <c r="K31" s="116">
        <v>-3.3333333333333335</v>
      </c>
    </row>
    <row r="32" spans="1:11" ht="14.1" customHeight="1" x14ac:dyDescent="0.2">
      <c r="A32" s="306">
        <v>31</v>
      </c>
      <c r="B32" s="307" t="s">
        <v>251</v>
      </c>
      <c r="C32" s="308"/>
      <c r="D32" s="113">
        <v>0.58708414872798431</v>
      </c>
      <c r="E32" s="115">
        <v>6</v>
      </c>
      <c r="F32" s="114">
        <v>5</v>
      </c>
      <c r="G32" s="114">
        <v>12</v>
      </c>
      <c r="H32" s="114">
        <v>6</v>
      </c>
      <c r="I32" s="140">
        <v>9</v>
      </c>
      <c r="J32" s="115">
        <v>-3</v>
      </c>
      <c r="K32" s="116">
        <v>-33.333333333333336</v>
      </c>
    </row>
    <row r="33" spans="1:11" ht="14.1" customHeight="1" x14ac:dyDescent="0.2">
      <c r="A33" s="306">
        <v>32</v>
      </c>
      <c r="B33" s="307" t="s">
        <v>252</v>
      </c>
      <c r="C33" s="308"/>
      <c r="D33" s="113">
        <v>1.2720156555772995</v>
      </c>
      <c r="E33" s="115">
        <v>13</v>
      </c>
      <c r="F33" s="114">
        <v>13</v>
      </c>
      <c r="G33" s="114">
        <v>15</v>
      </c>
      <c r="H33" s="114">
        <v>15</v>
      </c>
      <c r="I33" s="140">
        <v>15</v>
      </c>
      <c r="J33" s="115">
        <v>-2</v>
      </c>
      <c r="K33" s="116">
        <v>-13.333333333333334</v>
      </c>
    </row>
    <row r="34" spans="1:11" ht="14.1" customHeight="1" x14ac:dyDescent="0.2">
      <c r="A34" s="306">
        <v>33</v>
      </c>
      <c r="B34" s="307" t="s">
        <v>253</v>
      </c>
      <c r="C34" s="308"/>
      <c r="D34" s="113">
        <v>2.3483365949119372</v>
      </c>
      <c r="E34" s="115">
        <v>24</v>
      </c>
      <c r="F34" s="114">
        <v>8</v>
      </c>
      <c r="G34" s="114">
        <v>14</v>
      </c>
      <c r="H34" s="114">
        <v>17</v>
      </c>
      <c r="I34" s="140">
        <v>28</v>
      </c>
      <c r="J34" s="115">
        <v>-4</v>
      </c>
      <c r="K34" s="116">
        <v>-14.285714285714286</v>
      </c>
    </row>
    <row r="35" spans="1:11" ht="14.1" customHeight="1" x14ac:dyDescent="0.2">
      <c r="A35" s="306">
        <v>34</v>
      </c>
      <c r="B35" s="307" t="s">
        <v>254</v>
      </c>
      <c r="C35" s="308"/>
      <c r="D35" s="113">
        <v>1.4677103718199609</v>
      </c>
      <c r="E35" s="115">
        <v>15</v>
      </c>
      <c r="F35" s="114">
        <v>18</v>
      </c>
      <c r="G35" s="114">
        <v>26</v>
      </c>
      <c r="H35" s="114">
        <v>25</v>
      </c>
      <c r="I35" s="140">
        <v>19</v>
      </c>
      <c r="J35" s="115">
        <v>-4</v>
      </c>
      <c r="K35" s="116">
        <v>-21.05263157894737</v>
      </c>
    </row>
    <row r="36" spans="1:11" ht="14.1" customHeight="1" x14ac:dyDescent="0.2">
      <c r="A36" s="306">
        <v>41</v>
      </c>
      <c r="B36" s="307" t="s">
        <v>255</v>
      </c>
      <c r="C36" s="308"/>
      <c r="D36" s="113">
        <v>0.39138943248532287</v>
      </c>
      <c r="E36" s="115">
        <v>4</v>
      </c>
      <c r="F36" s="114">
        <v>3</v>
      </c>
      <c r="G36" s="114" t="s">
        <v>513</v>
      </c>
      <c r="H36" s="114">
        <v>8</v>
      </c>
      <c r="I36" s="140">
        <v>5</v>
      </c>
      <c r="J36" s="115">
        <v>-1</v>
      </c>
      <c r="K36" s="116">
        <v>-20</v>
      </c>
    </row>
    <row r="37" spans="1:11" ht="14.1" customHeight="1" x14ac:dyDescent="0.2">
      <c r="A37" s="306">
        <v>42</v>
      </c>
      <c r="B37" s="307" t="s">
        <v>256</v>
      </c>
      <c r="C37" s="308"/>
      <c r="D37" s="113" t="s">
        <v>513</v>
      </c>
      <c r="E37" s="115" t="s">
        <v>513</v>
      </c>
      <c r="F37" s="114">
        <v>0</v>
      </c>
      <c r="G37" s="114">
        <v>3</v>
      </c>
      <c r="H37" s="114">
        <v>6</v>
      </c>
      <c r="I37" s="140" t="s">
        <v>513</v>
      </c>
      <c r="J37" s="115" t="s">
        <v>513</v>
      </c>
      <c r="K37" s="116" t="s">
        <v>513</v>
      </c>
    </row>
    <row r="38" spans="1:11" ht="14.1" customHeight="1" x14ac:dyDescent="0.2">
      <c r="A38" s="306">
        <v>43</v>
      </c>
      <c r="B38" s="307" t="s">
        <v>257</v>
      </c>
      <c r="C38" s="308"/>
      <c r="D38" s="113">
        <v>0.68493150684931503</v>
      </c>
      <c r="E38" s="115">
        <v>7</v>
      </c>
      <c r="F38" s="114">
        <v>6</v>
      </c>
      <c r="G38" s="114">
        <v>10</v>
      </c>
      <c r="H38" s="114">
        <v>3</v>
      </c>
      <c r="I38" s="140">
        <v>10</v>
      </c>
      <c r="J38" s="115">
        <v>-3</v>
      </c>
      <c r="K38" s="116">
        <v>-30</v>
      </c>
    </row>
    <row r="39" spans="1:11" ht="14.1" customHeight="1" x14ac:dyDescent="0.2">
      <c r="A39" s="306">
        <v>51</v>
      </c>
      <c r="B39" s="307" t="s">
        <v>258</v>
      </c>
      <c r="C39" s="308"/>
      <c r="D39" s="113">
        <v>17.025440313111545</v>
      </c>
      <c r="E39" s="115">
        <v>174</v>
      </c>
      <c r="F39" s="114">
        <v>135</v>
      </c>
      <c r="G39" s="114">
        <v>271</v>
      </c>
      <c r="H39" s="114">
        <v>148</v>
      </c>
      <c r="I39" s="140">
        <v>187</v>
      </c>
      <c r="J39" s="115">
        <v>-13</v>
      </c>
      <c r="K39" s="116">
        <v>-6.9518716577540109</v>
      </c>
    </row>
    <row r="40" spans="1:11" ht="14.1" customHeight="1" x14ac:dyDescent="0.2">
      <c r="A40" s="306" t="s">
        <v>259</v>
      </c>
      <c r="B40" s="307" t="s">
        <v>260</v>
      </c>
      <c r="C40" s="308"/>
      <c r="D40" s="113">
        <v>16.536203522504891</v>
      </c>
      <c r="E40" s="115">
        <v>169</v>
      </c>
      <c r="F40" s="114">
        <v>134</v>
      </c>
      <c r="G40" s="114">
        <v>267</v>
      </c>
      <c r="H40" s="114">
        <v>144</v>
      </c>
      <c r="I40" s="140">
        <v>177</v>
      </c>
      <c r="J40" s="115">
        <v>-8</v>
      </c>
      <c r="K40" s="116">
        <v>-4.5197740112994351</v>
      </c>
    </row>
    <row r="41" spans="1:11" ht="14.1" customHeight="1" x14ac:dyDescent="0.2">
      <c r="A41" s="306"/>
      <c r="B41" s="307" t="s">
        <v>261</v>
      </c>
      <c r="C41" s="308"/>
      <c r="D41" s="113">
        <v>12.524461839530332</v>
      </c>
      <c r="E41" s="115">
        <v>128</v>
      </c>
      <c r="F41" s="114">
        <v>66</v>
      </c>
      <c r="G41" s="114">
        <v>216</v>
      </c>
      <c r="H41" s="114">
        <v>111</v>
      </c>
      <c r="I41" s="140">
        <v>122</v>
      </c>
      <c r="J41" s="115">
        <v>6</v>
      </c>
      <c r="K41" s="116">
        <v>4.918032786885246</v>
      </c>
    </row>
    <row r="42" spans="1:11" ht="14.1" customHeight="1" x14ac:dyDescent="0.2">
      <c r="A42" s="306">
        <v>52</v>
      </c>
      <c r="B42" s="307" t="s">
        <v>262</v>
      </c>
      <c r="C42" s="308"/>
      <c r="D42" s="113">
        <v>4.2074363992172215</v>
      </c>
      <c r="E42" s="115">
        <v>43</v>
      </c>
      <c r="F42" s="114">
        <v>22</v>
      </c>
      <c r="G42" s="114">
        <v>36</v>
      </c>
      <c r="H42" s="114">
        <v>32</v>
      </c>
      <c r="I42" s="140">
        <v>34</v>
      </c>
      <c r="J42" s="115">
        <v>9</v>
      </c>
      <c r="K42" s="116">
        <v>26.470588235294116</v>
      </c>
    </row>
    <row r="43" spans="1:11" ht="14.1" customHeight="1" x14ac:dyDescent="0.2">
      <c r="A43" s="306" t="s">
        <v>263</v>
      </c>
      <c r="B43" s="307" t="s">
        <v>264</v>
      </c>
      <c r="C43" s="308"/>
      <c r="D43" s="113">
        <v>4.0117416829745594</v>
      </c>
      <c r="E43" s="115">
        <v>41</v>
      </c>
      <c r="F43" s="114">
        <v>22</v>
      </c>
      <c r="G43" s="114">
        <v>35</v>
      </c>
      <c r="H43" s="114">
        <v>26</v>
      </c>
      <c r="I43" s="140">
        <v>29</v>
      </c>
      <c r="J43" s="115">
        <v>12</v>
      </c>
      <c r="K43" s="116">
        <v>41.379310344827587</v>
      </c>
    </row>
    <row r="44" spans="1:11" ht="14.1" customHeight="1" x14ac:dyDescent="0.2">
      <c r="A44" s="306">
        <v>53</v>
      </c>
      <c r="B44" s="307" t="s">
        <v>265</v>
      </c>
      <c r="C44" s="308"/>
      <c r="D44" s="113">
        <v>0.78277886497064575</v>
      </c>
      <c r="E44" s="115">
        <v>8</v>
      </c>
      <c r="F44" s="114">
        <v>6</v>
      </c>
      <c r="G44" s="114">
        <v>5</v>
      </c>
      <c r="H44" s="114">
        <v>11</v>
      </c>
      <c r="I44" s="140">
        <v>3</v>
      </c>
      <c r="J44" s="115">
        <v>5</v>
      </c>
      <c r="K44" s="116">
        <v>166.66666666666666</v>
      </c>
    </row>
    <row r="45" spans="1:11" ht="14.1" customHeight="1" x14ac:dyDescent="0.2">
      <c r="A45" s="306" t="s">
        <v>266</v>
      </c>
      <c r="B45" s="307" t="s">
        <v>267</v>
      </c>
      <c r="C45" s="308"/>
      <c r="D45" s="113">
        <v>0.78277886497064575</v>
      </c>
      <c r="E45" s="115">
        <v>8</v>
      </c>
      <c r="F45" s="114">
        <v>5</v>
      </c>
      <c r="G45" s="114">
        <v>4</v>
      </c>
      <c r="H45" s="114">
        <v>10</v>
      </c>
      <c r="I45" s="140">
        <v>3</v>
      </c>
      <c r="J45" s="115">
        <v>5</v>
      </c>
      <c r="K45" s="116">
        <v>166.66666666666666</v>
      </c>
    </row>
    <row r="46" spans="1:11" ht="14.1" customHeight="1" x14ac:dyDescent="0.2">
      <c r="A46" s="306">
        <v>54</v>
      </c>
      <c r="B46" s="307" t="s">
        <v>268</v>
      </c>
      <c r="C46" s="308"/>
      <c r="D46" s="113">
        <v>4.6966731898238745</v>
      </c>
      <c r="E46" s="115">
        <v>48</v>
      </c>
      <c r="F46" s="114">
        <v>40</v>
      </c>
      <c r="G46" s="114">
        <v>51</v>
      </c>
      <c r="H46" s="114">
        <v>49</v>
      </c>
      <c r="I46" s="140">
        <v>99</v>
      </c>
      <c r="J46" s="115">
        <v>-51</v>
      </c>
      <c r="K46" s="116">
        <v>-51.515151515151516</v>
      </c>
    </row>
    <row r="47" spans="1:11" ht="14.1" customHeight="1" x14ac:dyDescent="0.2">
      <c r="A47" s="306">
        <v>61</v>
      </c>
      <c r="B47" s="307" t="s">
        <v>269</v>
      </c>
      <c r="C47" s="308"/>
      <c r="D47" s="113">
        <v>2.2504892367906066</v>
      </c>
      <c r="E47" s="115">
        <v>23</v>
      </c>
      <c r="F47" s="114">
        <v>11</v>
      </c>
      <c r="G47" s="114">
        <v>25</v>
      </c>
      <c r="H47" s="114">
        <v>22</v>
      </c>
      <c r="I47" s="140">
        <v>26</v>
      </c>
      <c r="J47" s="115">
        <v>-3</v>
      </c>
      <c r="K47" s="116">
        <v>-11.538461538461538</v>
      </c>
    </row>
    <row r="48" spans="1:11" ht="14.1" customHeight="1" x14ac:dyDescent="0.2">
      <c r="A48" s="306">
        <v>62</v>
      </c>
      <c r="B48" s="307" t="s">
        <v>270</v>
      </c>
      <c r="C48" s="308"/>
      <c r="D48" s="113">
        <v>6.0665362035225048</v>
      </c>
      <c r="E48" s="115">
        <v>62</v>
      </c>
      <c r="F48" s="114">
        <v>57</v>
      </c>
      <c r="G48" s="114">
        <v>79</v>
      </c>
      <c r="H48" s="114">
        <v>67</v>
      </c>
      <c r="I48" s="140">
        <v>77</v>
      </c>
      <c r="J48" s="115">
        <v>-15</v>
      </c>
      <c r="K48" s="116">
        <v>-19.480519480519479</v>
      </c>
    </row>
    <row r="49" spans="1:11" ht="14.1" customHeight="1" x14ac:dyDescent="0.2">
      <c r="A49" s="306">
        <v>63</v>
      </c>
      <c r="B49" s="307" t="s">
        <v>271</v>
      </c>
      <c r="C49" s="308"/>
      <c r="D49" s="113">
        <v>5.0880626223091978</v>
      </c>
      <c r="E49" s="115">
        <v>52</v>
      </c>
      <c r="F49" s="114">
        <v>64</v>
      </c>
      <c r="G49" s="114">
        <v>72</v>
      </c>
      <c r="H49" s="114">
        <v>48</v>
      </c>
      <c r="I49" s="140">
        <v>76</v>
      </c>
      <c r="J49" s="115">
        <v>-24</v>
      </c>
      <c r="K49" s="116">
        <v>-31.578947368421051</v>
      </c>
    </row>
    <row r="50" spans="1:11" ht="14.1" customHeight="1" x14ac:dyDescent="0.2">
      <c r="A50" s="306" t="s">
        <v>272</v>
      </c>
      <c r="B50" s="307" t="s">
        <v>273</v>
      </c>
      <c r="C50" s="308"/>
      <c r="D50" s="113">
        <v>1.2720156555772995</v>
      </c>
      <c r="E50" s="115">
        <v>13</v>
      </c>
      <c r="F50" s="114">
        <v>18</v>
      </c>
      <c r="G50" s="114">
        <v>25</v>
      </c>
      <c r="H50" s="114">
        <v>22</v>
      </c>
      <c r="I50" s="140">
        <v>25</v>
      </c>
      <c r="J50" s="115">
        <v>-12</v>
      </c>
      <c r="K50" s="116">
        <v>-48</v>
      </c>
    </row>
    <row r="51" spans="1:11" ht="14.1" customHeight="1" x14ac:dyDescent="0.2">
      <c r="A51" s="306" t="s">
        <v>274</v>
      </c>
      <c r="B51" s="307" t="s">
        <v>275</v>
      </c>
      <c r="C51" s="308"/>
      <c r="D51" s="113">
        <v>3.3268101761252447</v>
      </c>
      <c r="E51" s="115">
        <v>34</v>
      </c>
      <c r="F51" s="114">
        <v>43</v>
      </c>
      <c r="G51" s="114">
        <v>45</v>
      </c>
      <c r="H51" s="114">
        <v>25</v>
      </c>
      <c r="I51" s="140">
        <v>41</v>
      </c>
      <c r="J51" s="115">
        <v>-7</v>
      </c>
      <c r="K51" s="116">
        <v>-17.073170731707318</v>
      </c>
    </row>
    <row r="52" spans="1:11" ht="14.1" customHeight="1" x14ac:dyDescent="0.2">
      <c r="A52" s="306">
        <v>71</v>
      </c>
      <c r="B52" s="307" t="s">
        <v>276</v>
      </c>
      <c r="C52" s="308"/>
      <c r="D52" s="113">
        <v>8.1213307240704502</v>
      </c>
      <c r="E52" s="115">
        <v>83</v>
      </c>
      <c r="F52" s="114">
        <v>55</v>
      </c>
      <c r="G52" s="114">
        <v>103</v>
      </c>
      <c r="H52" s="114">
        <v>78</v>
      </c>
      <c r="I52" s="140">
        <v>97</v>
      </c>
      <c r="J52" s="115">
        <v>-14</v>
      </c>
      <c r="K52" s="116">
        <v>-14.43298969072165</v>
      </c>
    </row>
    <row r="53" spans="1:11" ht="14.1" customHeight="1" x14ac:dyDescent="0.2">
      <c r="A53" s="306" t="s">
        <v>277</v>
      </c>
      <c r="B53" s="307" t="s">
        <v>278</v>
      </c>
      <c r="C53" s="308"/>
      <c r="D53" s="113">
        <v>3.0332681017612524</v>
      </c>
      <c r="E53" s="115">
        <v>31</v>
      </c>
      <c r="F53" s="114">
        <v>26</v>
      </c>
      <c r="G53" s="114">
        <v>42</v>
      </c>
      <c r="H53" s="114">
        <v>38</v>
      </c>
      <c r="I53" s="140">
        <v>38</v>
      </c>
      <c r="J53" s="115">
        <v>-7</v>
      </c>
      <c r="K53" s="116">
        <v>-18.421052631578949</v>
      </c>
    </row>
    <row r="54" spans="1:11" ht="14.1" customHeight="1" x14ac:dyDescent="0.2">
      <c r="A54" s="306" t="s">
        <v>279</v>
      </c>
      <c r="B54" s="307" t="s">
        <v>280</v>
      </c>
      <c r="C54" s="308"/>
      <c r="D54" s="113">
        <v>4.0117416829745594</v>
      </c>
      <c r="E54" s="115">
        <v>41</v>
      </c>
      <c r="F54" s="114">
        <v>21</v>
      </c>
      <c r="G54" s="114">
        <v>49</v>
      </c>
      <c r="H54" s="114">
        <v>36</v>
      </c>
      <c r="I54" s="140">
        <v>55</v>
      </c>
      <c r="J54" s="115">
        <v>-14</v>
      </c>
      <c r="K54" s="116">
        <v>-25.454545454545453</v>
      </c>
    </row>
    <row r="55" spans="1:11" ht="14.1" customHeight="1" x14ac:dyDescent="0.2">
      <c r="A55" s="306">
        <v>72</v>
      </c>
      <c r="B55" s="307" t="s">
        <v>281</v>
      </c>
      <c r="C55" s="308"/>
      <c r="D55" s="113">
        <v>1.4677103718199609</v>
      </c>
      <c r="E55" s="115">
        <v>15</v>
      </c>
      <c r="F55" s="114">
        <v>9</v>
      </c>
      <c r="G55" s="114">
        <v>23</v>
      </c>
      <c r="H55" s="114">
        <v>15</v>
      </c>
      <c r="I55" s="140">
        <v>20</v>
      </c>
      <c r="J55" s="115">
        <v>-5</v>
      </c>
      <c r="K55" s="116">
        <v>-25</v>
      </c>
    </row>
    <row r="56" spans="1:11" ht="14.1" customHeight="1" x14ac:dyDescent="0.2">
      <c r="A56" s="306" t="s">
        <v>282</v>
      </c>
      <c r="B56" s="307" t="s">
        <v>283</v>
      </c>
      <c r="C56" s="308"/>
      <c r="D56" s="113">
        <v>0.48923679060665359</v>
      </c>
      <c r="E56" s="115">
        <v>5</v>
      </c>
      <c r="F56" s="114">
        <v>4</v>
      </c>
      <c r="G56" s="114">
        <v>10</v>
      </c>
      <c r="H56" s="114" t="s">
        <v>513</v>
      </c>
      <c r="I56" s="140">
        <v>6</v>
      </c>
      <c r="J56" s="115">
        <v>-1</v>
      </c>
      <c r="K56" s="116">
        <v>-16.666666666666668</v>
      </c>
    </row>
    <row r="57" spans="1:11" ht="14.1" customHeight="1" x14ac:dyDescent="0.2">
      <c r="A57" s="306" t="s">
        <v>284</v>
      </c>
      <c r="B57" s="307" t="s">
        <v>285</v>
      </c>
      <c r="C57" s="308"/>
      <c r="D57" s="113">
        <v>0.58708414872798431</v>
      </c>
      <c r="E57" s="115">
        <v>6</v>
      </c>
      <c r="F57" s="114">
        <v>5</v>
      </c>
      <c r="G57" s="114">
        <v>8</v>
      </c>
      <c r="H57" s="114">
        <v>7</v>
      </c>
      <c r="I57" s="140">
        <v>9</v>
      </c>
      <c r="J57" s="115">
        <v>-3</v>
      </c>
      <c r="K57" s="116">
        <v>-33.333333333333336</v>
      </c>
    </row>
    <row r="58" spans="1:11" ht="14.1" customHeight="1" x14ac:dyDescent="0.2">
      <c r="A58" s="306">
        <v>73</v>
      </c>
      <c r="B58" s="307" t="s">
        <v>286</v>
      </c>
      <c r="C58" s="308"/>
      <c r="D58" s="113">
        <v>1.4677103718199609</v>
      </c>
      <c r="E58" s="115">
        <v>15</v>
      </c>
      <c r="F58" s="114">
        <v>12</v>
      </c>
      <c r="G58" s="114">
        <v>25</v>
      </c>
      <c r="H58" s="114">
        <v>12</v>
      </c>
      <c r="I58" s="140">
        <v>19</v>
      </c>
      <c r="J58" s="115">
        <v>-4</v>
      </c>
      <c r="K58" s="116">
        <v>-21.05263157894737</v>
      </c>
    </row>
    <row r="59" spans="1:11" ht="14.1" customHeight="1" x14ac:dyDescent="0.2">
      <c r="A59" s="306" t="s">
        <v>287</v>
      </c>
      <c r="B59" s="307" t="s">
        <v>288</v>
      </c>
      <c r="C59" s="308"/>
      <c r="D59" s="113">
        <v>1.1741682974559686</v>
      </c>
      <c r="E59" s="115">
        <v>12</v>
      </c>
      <c r="F59" s="114">
        <v>8</v>
      </c>
      <c r="G59" s="114">
        <v>21</v>
      </c>
      <c r="H59" s="114">
        <v>10</v>
      </c>
      <c r="I59" s="140">
        <v>16</v>
      </c>
      <c r="J59" s="115">
        <v>-4</v>
      </c>
      <c r="K59" s="116">
        <v>-25</v>
      </c>
    </row>
    <row r="60" spans="1:11" ht="14.1" customHeight="1" x14ac:dyDescent="0.2">
      <c r="A60" s="306">
        <v>81</v>
      </c>
      <c r="B60" s="307" t="s">
        <v>289</v>
      </c>
      <c r="C60" s="308"/>
      <c r="D60" s="113">
        <v>9.1976516634050878</v>
      </c>
      <c r="E60" s="115">
        <v>94</v>
      </c>
      <c r="F60" s="114">
        <v>91</v>
      </c>
      <c r="G60" s="114">
        <v>202</v>
      </c>
      <c r="H60" s="114">
        <v>86</v>
      </c>
      <c r="I60" s="140">
        <v>118</v>
      </c>
      <c r="J60" s="115">
        <v>-24</v>
      </c>
      <c r="K60" s="116">
        <v>-20.338983050847457</v>
      </c>
    </row>
    <row r="61" spans="1:11" ht="14.1" customHeight="1" x14ac:dyDescent="0.2">
      <c r="A61" s="306" t="s">
        <v>290</v>
      </c>
      <c r="B61" s="307" t="s">
        <v>291</v>
      </c>
      <c r="C61" s="308"/>
      <c r="D61" s="113">
        <v>2.3483365949119372</v>
      </c>
      <c r="E61" s="115">
        <v>24</v>
      </c>
      <c r="F61" s="114">
        <v>16</v>
      </c>
      <c r="G61" s="114">
        <v>44</v>
      </c>
      <c r="H61" s="114">
        <v>32</v>
      </c>
      <c r="I61" s="140">
        <v>26</v>
      </c>
      <c r="J61" s="115">
        <v>-2</v>
      </c>
      <c r="K61" s="116">
        <v>-7.6923076923076925</v>
      </c>
    </row>
    <row r="62" spans="1:11" ht="14.1" customHeight="1" x14ac:dyDescent="0.2">
      <c r="A62" s="306" t="s">
        <v>292</v>
      </c>
      <c r="B62" s="307" t="s">
        <v>293</v>
      </c>
      <c r="C62" s="308"/>
      <c r="D62" s="113">
        <v>2.5440313111545989</v>
      </c>
      <c r="E62" s="115">
        <v>26</v>
      </c>
      <c r="F62" s="114">
        <v>45</v>
      </c>
      <c r="G62" s="114">
        <v>122</v>
      </c>
      <c r="H62" s="114">
        <v>24</v>
      </c>
      <c r="I62" s="140">
        <v>38</v>
      </c>
      <c r="J62" s="115">
        <v>-12</v>
      </c>
      <c r="K62" s="116">
        <v>-31.578947368421051</v>
      </c>
    </row>
    <row r="63" spans="1:11" ht="14.1" customHeight="1" x14ac:dyDescent="0.2">
      <c r="A63" s="306"/>
      <c r="B63" s="307" t="s">
        <v>294</v>
      </c>
      <c r="C63" s="308"/>
      <c r="D63" s="113">
        <v>2.3483365949119372</v>
      </c>
      <c r="E63" s="115">
        <v>24</v>
      </c>
      <c r="F63" s="114">
        <v>41</v>
      </c>
      <c r="G63" s="114">
        <v>114</v>
      </c>
      <c r="H63" s="114">
        <v>21</v>
      </c>
      <c r="I63" s="140">
        <v>37</v>
      </c>
      <c r="J63" s="115">
        <v>-13</v>
      </c>
      <c r="K63" s="116">
        <v>-35.135135135135137</v>
      </c>
    </row>
    <row r="64" spans="1:11" ht="14.1" customHeight="1" x14ac:dyDescent="0.2">
      <c r="A64" s="306" t="s">
        <v>295</v>
      </c>
      <c r="B64" s="307" t="s">
        <v>296</v>
      </c>
      <c r="C64" s="308"/>
      <c r="D64" s="113">
        <v>2.3483365949119372</v>
      </c>
      <c r="E64" s="115">
        <v>24</v>
      </c>
      <c r="F64" s="114">
        <v>9</v>
      </c>
      <c r="G64" s="114">
        <v>19</v>
      </c>
      <c r="H64" s="114">
        <v>16</v>
      </c>
      <c r="I64" s="140">
        <v>32</v>
      </c>
      <c r="J64" s="115">
        <v>-8</v>
      </c>
      <c r="K64" s="116">
        <v>-25</v>
      </c>
    </row>
    <row r="65" spans="1:11" ht="14.1" customHeight="1" x14ac:dyDescent="0.2">
      <c r="A65" s="306" t="s">
        <v>297</v>
      </c>
      <c r="B65" s="307" t="s">
        <v>298</v>
      </c>
      <c r="C65" s="308"/>
      <c r="D65" s="113">
        <v>0.39138943248532287</v>
      </c>
      <c r="E65" s="115">
        <v>4</v>
      </c>
      <c r="F65" s="114">
        <v>6</v>
      </c>
      <c r="G65" s="114">
        <v>9</v>
      </c>
      <c r="H65" s="114">
        <v>5</v>
      </c>
      <c r="I65" s="140">
        <v>8</v>
      </c>
      <c r="J65" s="115">
        <v>-4</v>
      </c>
      <c r="K65" s="116">
        <v>-50</v>
      </c>
    </row>
    <row r="66" spans="1:11" ht="14.1" customHeight="1" x14ac:dyDescent="0.2">
      <c r="A66" s="306">
        <v>82</v>
      </c>
      <c r="B66" s="307" t="s">
        <v>299</v>
      </c>
      <c r="C66" s="308"/>
      <c r="D66" s="113">
        <v>4.0117416829745594</v>
      </c>
      <c r="E66" s="115">
        <v>41</v>
      </c>
      <c r="F66" s="114">
        <v>51</v>
      </c>
      <c r="G66" s="114">
        <v>92</v>
      </c>
      <c r="H66" s="114">
        <v>67</v>
      </c>
      <c r="I66" s="140">
        <v>38</v>
      </c>
      <c r="J66" s="115">
        <v>3</v>
      </c>
      <c r="K66" s="116">
        <v>7.8947368421052628</v>
      </c>
    </row>
    <row r="67" spans="1:11" ht="14.1" customHeight="1" x14ac:dyDescent="0.2">
      <c r="A67" s="306" t="s">
        <v>300</v>
      </c>
      <c r="B67" s="307" t="s">
        <v>301</v>
      </c>
      <c r="C67" s="308"/>
      <c r="D67" s="113">
        <v>2.8375733855185912</v>
      </c>
      <c r="E67" s="115">
        <v>29</v>
      </c>
      <c r="F67" s="114">
        <v>43</v>
      </c>
      <c r="G67" s="114">
        <v>78</v>
      </c>
      <c r="H67" s="114">
        <v>56</v>
      </c>
      <c r="I67" s="140">
        <v>32</v>
      </c>
      <c r="J67" s="115">
        <v>-3</v>
      </c>
      <c r="K67" s="116">
        <v>-9.375</v>
      </c>
    </row>
    <row r="68" spans="1:11" ht="14.1" customHeight="1" x14ac:dyDescent="0.2">
      <c r="A68" s="306" t="s">
        <v>302</v>
      </c>
      <c r="B68" s="307" t="s">
        <v>303</v>
      </c>
      <c r="C68" s="308"/>
      <c r="D68" s="113">
        <v>0.29354207436399216</v>
      </c>
      <c r="E68" s="115">
        <v>3</v>
      </c>
      <c r="F68" s="114">
        <v>4</v>
      </c>
      <c r="G68" s="114">
        <v>7</v>
      </c>
      <c r="H68" s="114">
        <v>6</v>
      </c>
      <c r="I68" s="140">
        <v>0</v>
      </c>
      <c r="J68" s="115">
        <v>3</v>
      </c>
      <c r="K68" s="116" t="s">
        <v>514</v>
      </c>
    </row>
    <row r="69" spans="1:11" ht="14.1" customHeight="1" x14ac:dyDescent="0.2">
      <c r="A69" s="306">
        <v>83</v>
      </c>
      <c r="B69" s="307" t="s">
        <v>304</v>
      </c>
      <c r="C69" s="308"/>
      <c r="D69" s="113">
        <v>3.7181996086105675</v>
      </c>
      <c r="E69" s="115">
        <v>38</v>
      </c>
      <c r="F69" s="114">
        <v>26</v>
      </c>
      <c r="G69" s="114">
        <v>68</v>
      </c>
      <c r="H69" s="114">
        <v>43</v>
      </c>
      <c r="I69" s="140">
        <v>67</v>
      </c>
      <c r="J69" s="115">
        <v>-29</v>
      </c>
      <c r="K69" s="116">
        <v>-43.28358208955224</v>
      </c>
    </row>
    <row r="70" spans="1:11" ht="14.1" customHeight="1" x14ac:dyDescent="0.2">
      <c r="A70" s="306" t="s">
        <v>305</v>
      </c>
      <c r="B70" s="307" t="s">
        <v>306</v>
      </c>
      <c r="C70" s="308"/>
      <c r="D70" s="113">
        <v>3.3268101761252447</v>
      </c>
      <c r="E70" s="115">
        <v>34</v>
      </c>
      <c r="F70" s="114">
        <v>19</v>
      </c>
      <c r="G70" s="114">
        <v>59</v>
      </c>
      <c r="H70" s="114">
        <v>31</v>
      </c>
      <c r="I70" s="140">
        <v>60</v>
      </c>
      <c r="J70" s="115">
        <v>-26</v>
      </c>
      <c r="K70" s="116">
        <v>-43.333333333333336</v>
      </c>
    </row>
    <row r="71" spans="1:11" ht="14.1" customHeight="1" x14ac:dyDescent="0.2">
      <c r="A71" s="306"/>
      <c r="B71" s="307" t="s">
        <v>307</v>
      </c>
      <c r="C71" s="308"/>
      <c r="D71" s="113">
        <v>1.7612524461839529</v>
      </c>
      <c r="E71" s="115">
        <v>18</v>
      </c>
      <c r="F71" s="114">
        <v>7</v>
      </c>
      <c r="G71" s="114">
        <v>24</v>
      </c>
      <c r="H71" s="114">
        <v>6</v>
      </c>
      <c r="I71" s="140">
        <v>24</v>
      </c>
      <c r="J71" s="115">
        <v>-6</v>
      </c>
      <c r="K71" s="116">
        <v>-25</v>
      </c>
    </row>
    <row r="72" spans="1:11" ht="14.1" customHeight="1" x14ac:dyDescent="0.2">
      <c r="A72" s="306">
        <v>84</v>
      </c>
      <c r="B72" s="307" t="s">
        <v>308</v>
      </c>
      <c r="C72" s="308"/>
      <c r="D72" s="113">
        <v>1.2720156555772995</v>
      </c>
      <c r="E72" s="115">
        <v>13</v>
      </c>
      <c r="F72" s="114">
        <v>11</v>
      </c>
      <c r="G72" s="114">
        <v>17</v>
      </c>
      <c r="H72" s="114" t="s">
        <v>513</v>
      </c>
      <c r="I72" s="140">
        <v>12</v>
      </c>
      <c r="J72" s="115">
        <v>1</v>
      </c>
      <c r="K72" s="116">
        <v>8.3333333333333339</v>
      </c>
    </row>
    <row r="73" spans="1:11" ht="14.1" customHeight="1" x14ac:dyDescent="0.2">
      <c r="A73" s="306" t="s">
        <v>309</v>
      </c>
      <c r="B73" s="307" t="s">
        <v>310</v>
      </c>
      <c r="C73" s="308"/>
      <c r="D73" s="113" t="s">
        <v>513</v>
      </c>
      <c r="E73" s="115" t="s">
        <v>513</v>
      </c>
      <c r="F73" s="114">
        <v>0</v>
      </c>
      <c r="G73" s="114">
        <v>6</v>
      </c>
      <c r="H73" s="114">
        <v>0</v>
      </c>
      <c r="I73" s="140">
        <v>7</v>
      </c>
      <c r="J73" s="115" t="s">
        <v>513</v>
      </c>
      <c r="K73" s="116" t="s">
        <v>513</v>
      </c>
    </row>
    <row r="74" spans="1:11" ht="14.1" customHeight="1" x14ac:dyDescent="0.2">
      <c r="A74" s="306" t="s">
        <v>311</v>
      </c>
      <c r="B74" s="307" t="s">
        <v>312</v>
      </c>
      <c r="C74" s="308"/>
      <c r="D74" s="113">
        <v>0.48923679060665359</v>
      </c>
      <c r="E74" s="115">
        <v>5</v>
      </c>
      <c r="F74" s="114">
        <v>6</v>
      </c>
      <c r="G74" s="114">
        <v>6</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0</v>
      </c>
      <c r="H76" s="114">
        <v>0</v>
      </c>
      <c r="I76" s="140">
        <v>0</v>
      </c>
      <c r="J76" s="115" t="s">
        <v>513</v>
      </c>
      <c r="K76" s="116" t="s">
        <v>513</v>
      </c>
    </row>
    <row r="77" spans="1:11" ht="14.1" customHeight="1" x14ac:dyDescent="0.2">
      <c r="A77" s="306">
        <v>92</v>
      </c>
      <c r="B77" s="307" t="s">
        <v>316</v>
      </c>
      <c r="C77" s="308"/>
      <c r="D77" s="113">
        <v>0.39138943248532287</v>
      </c>
      <c r="E77" s="115">
        <v>4</v>
      </c>
      <c r="F77" s="114">
        <v>8</v>
      </c>
      <c r="G77" s="114">
        <v>5</v>
      </c>
      <c r="H77" s="114">
        <v>11</v>
      </c>
      <c r="I77" s="140">
        <v>3</v>
      </c>
      <c r="J77" s="115">
        <v>1</v>
      </c>
      <c r="K77" s="116">
        <v>33.333333333333336</v>
      </c>
    </row>
    <row r="78" spans="1:11" ht="14.1" customHeight="1" x14ac:dyDescent="0.2">
      <c r="A78" s="306">
        <v>93</v>
      </c>
      <c r="B78" s="307" t="s">
        <v>317</v>
      </c>
      <c r="C78" s="308"/>
      <c r="D78" s="113">
        <v>0</v>
      </c>
      <c r="E78" s="115">
        <v>0</v>
      </c>
      <c r="F78" s="114">
        <v>0</v>
      </c>
      <c r="G78" s="114">
        <v>0</v>
      </c>
      <c r="H78" s="114">
        <v>0</v>
      </c>
      <c r="I78" s="140">
        <v>0</v>
      </c>
      <c r="J78" s="115">
        <v>0</v>
      </c>
      <c r="K78" s="116">
        <v>0</v>
      </c>
    </row>
    <row r="79" spans="1:11" ht="14.1" customHeight="1" x14ac:dyDescent="0.2">
      <c r="A79" s="306">
        <v>94</v>
      </c>
      <c r="B79" s="307" t="s">
        <v>318</v>
      </c>
      <c r="C79" s="308"/>
      <c r="D79" s="113">
        <v>0</v>
      </c>
      <c r="E79" s="115">
        <v>0</v>
      </c>
      <c r="F79" s="114">
        <v>0</v>
      </c>
      <c r="G79" s="114">
        <v>8</v>
      </c>
      <c r="H79" s="114" t="s">
        <v>513</v>
      </c>
      <c r="I79" s="140">
        <v>3</v>
      </c>
      <c r="J79" s="115">
        <v>-3</v>
      </c>
      <c r="K79" s="116">
        <v>-100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7</v>
      </c>
      <c r="G81" s="144">
        <v>7</v>
      </c>
      <c r="H81" s="144" t="s">
        <v>513</v>
      </c>
      <c r="I81" s="145">
        <v>5</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1195</v>
      </c>
      <c r="E11" s="114">
        <v>1023</v>
      </c>
      <c r="F11" s="114">
        <v>1445</v>
      </c>
      <c r="G11" s="114">
        <v>1034</v>
      </c>
      <c r="H11" s="140">
        <v>1358</v>
      </c>
      <c r="I11" s="115">
        <v>-163</v>
      </c>
      <c r="J11" s="116">
        <v>-12.002945508100147</v>
      </c>
    </row>
    <row r="12" spans="1:15" s="110" customFormat="1" ht="24.95" customHeight="1" x14ac:dyDescent="0.2">
      <c r="A12" s="193" t="s">
        <v>132</v>
      </c>
      <c r="B12" s="194" t="s">
        <v>133</v>
      </c>
      <c r="C12" s="113">
        <v>0</v>
      </c>
      <c r="D12" s="115">
        <v>0</v>
      </c>
      <c r="E12" s="114">
        <v>0</v>
      </c>
      <c r="F12" s="114">
        <v>0</v>
      </c>
      <c r="G12" s="114">
        <v>0</v>
      </c>
      <c r="H12" s="140" t="s">
        <v>513</v>
      </c>
      <c r="I12" s="115" t="s">
        <v>513</v>
      </c>
      <c r="J12" s="116" t="s">
        <v>513</v>
      </c>
    </row>
    <row r="13" spans="1:15" s="110" customFormat="1" ht="24.95" customHeight="1" x14ac:dyDescent="0.2">
      <c r="A13" s="193" t="s">
        <v>134</v>
      </c>
      <c r="B13" s="199" t="s">
        <v>214</v>
      </c>
      <c r="C13" s="113">
        <v>0.58577405857740583</v>
      </c>
      <c r="D13" s="115">
        <v>7</v>
      </c>
      <c r="E13" s="114">
        <v>4</v>
      </c>
      <c r="F13" s="114">
        <v>3</v>
      </c>
      <c r="G13" s="114">
        <v>7</v>
      </c>
      <c r="H13" s="140" t="s">
        <v>513</v>
      </c>
      <c r="I13" s="115" t="s">
        <v>513</v>
      </c>
      <c r="J13" s="116" t="s">
        <v>513</v>
      </c>
    </row>
    <row r="14" spans="1:15" s="287" customFormat="1" ht="24.95" customHeight="1" x14ac:dyDescent="0.2">
      <c r="A14" s="193" t="s">
        <v>215</v>
      </c>
      <c r="B14" s="199" t="s">
        <v>137</v>
      </c>
      <c r="C14" s="113">
        <v>10.125523012552302</v>
      </c>
      <c r="D14" s="115">
        <v>121</v>
      </c>
      <c r="E14" s="114">
        <v>98</v>
      </c>
      <c r="F14" s="114">
        <v>322</v>
      </c>
      <c r="G14" s="114">
        <v>108</v>
      </c>
      <c r="H14" s="140">
        <v>123</v>
      </c>
      <c r="I14" s="115">
        <v>-2</v>
      </c>
      <c r="J14" s="116">
        <v>-1.6260162601626016</v>
      </c>
      <c r="K14" s="110"/>
      <c r="L14" s="110"/>
      <c r="M14" s="110"/>
      <c r="N14" s="110"/>
      <c r="O14" s="110"/>
    </row>
    <row r="15" spans="1:15" s="110" customFormat="1" ht="24.95" customHeight="1" x14ac:dyDescent="0.2">
      <c r="A15" s="193" t="s">
        <v>216</v>
      </c>
      <c r="B15" s="199" t="s">
        <v>217</v>
      </c>
      <c r="C15" s="113">
        <v>1.0878661087866108</v>
      </c>
      <c r="D15" s="115">
        <v>13</v>
      </c>
      <c r="E15" s="114" t="s">
        <v>513</v>
      </c>
      <c r="F15" s="114" t="s">
        <v>513</v>
      </c>
      <c r="G15" s="114">
        <v>10</v>
      </c>
      <c r="H15" s="140">
        <v>19</v>
      </c>
      <c r="I15" s="115">
        <v>-6</v>
      </c>
      <c r="J15" s="116">
        <v>-31.578947368421051</v>
      </c>
    </row>
    <row r="16" spans="1:15" s="287" customFormat="1" ht="24.95" customHeight="1" x14ac:dyDescent="0.2">
      <c r="A16" s="193" t="s">
        <v>218</v>
      </c>
      <c r="B16" s="199" t="s">
        <v>141</v>
      </c>
      <c r="C16" s="113">
        <v>8.535564853556485</v>
      </c>
      <c r="D16" s="115">
        <v>102</v>
      </c>
      <c r="E16" s="114">
        <v>74</v>
      </c>
      <c r="F16" s="114">
        <v>86</v>
      </c>
      <c r="G16" s="114">
        <v>94</v>
      </c>
      <c r="H16" s="140">
        <v>101</v>
      </c>
      <c r="I16" s="115">
        <v>1</v>
      </c>
      <c r="J16" s="116">
        <v>0.99009900990099009</v>
      </c>
      <c r="K16" s="110"/>
      <c r="L16" s="110"/>
      <c r="M16" s="110"/>
      <c r="N16" s="110"/>
      <c r="O16" s="110"/>
    </row>
    <row r="17" spans="1:15" s="110" customFormat="1" ht="24.95" customHeight="1" x14ac:dyDescent="0.2">
      <c r="A17" s="193" t="s">
        <v>142</v>
      </c>
      <c r="B17" s="199" t="s">
        <v>220</v>
      </c>
      <c r="C17" s="113">
        <v>0.502092050209205</v>
      </c>
      <c r="D17" s="115">
        <v>6</v>
      </c>
      <c r="E17" s="114" t="s">
        <v>513</v>
      </c>
      <c r="F17" s="114" t="s">
        <v>513</v>
      </c>
      <c r="G17" s="114">
        <v>4</v>
      </c>
      <c r="H17" s="140">
        <v>3</v>
      </c>
      <c r="I17" s="115">
        <v>3</v>
      </c>
      <c r="J17" s="116">
        <v>100</v>
      </c>
    </row>
    <row r="18" spans="1:15" s="287" customFormat="1" ht="24.95" customHeight="1" x14ac:dyDescent="0.2">
      <c r="A18" s="201" t="s">
        <v>144</v>
      </c>
      <c r="B18" s="202" t="s">
        <v>145</v>
      </c>
      <c r="C18" s="113">
        <v>4.4351464435146442</v>
      </c>
      <c r="D18" s="115">
        <v>53</v>
      </c>
      <c r="E18" s="114">
        <v>62</v>
      </c>
      <c r="F18" s="114">
        <v>58</v>
      </c>
      <c r="G18" s="114">
        <v>27</v>
      </c>
      <c r="H18" s="140" t="s">
        <v>513</v>
      </c>
      <c r="I18" s="115" t="s">
        <v>513</v>
      </c>
      <c r="J18" s="116" t="s">
        <v>513</v>
      </c>
      <c r="K18" s="110"/>
      <c r="L18" s="110"/>
      <c r="M18" s="110"/>
      <c r="N18" s="110"/>
      <c r="O18" s="110"/>
    </row>
    <row r="19" spans="1:15" s="110" customFormat="1" ht="24.95" customHeight="1" x14ac:dyDescent="0.2">
      <c r="A19" s="193" t="s">
        <v>146</v>
      </c>
      <c r="B19" s="199" t="s">
        <v>147</v>
      </c>
      <c r="C19" s="113">
        <v>11.548117154811715</v>
      </c>
      <c r="D19" s="115">
        <v>138</v>
      </c>
      <c r="E19" s="114">
        <v>114</v>
      </c>
      <c r="F19" s="114">
        <v>144</v>
      </c>
      <c r="G19" s="114">
        <v>125</v>
      </c>
      <c r="H19" s="140">
        <v>164</v>
      </c>
      <c r="I19" s="115">
        <v>-26</v>
      </c>
      <c r="J19" s="116">
        <v>-15.853658536585366</v>
      </c>
    </row>
    <row r="20" spans="1:15" s="287" customFormat="1" ht="24.95" customHeight="1" x14ac:dyDescent="0.2">
      <c r="A20" s="193" t="s">
        <v>148</v>
      </c>
      <c r="B20" s="199" t="s">
        <v>149</v>
      </c>
      <c r="C20" s="113">
        <v>3.7656903765690375</v>
      </c>
      <c r="D20" s="115">
        <v>45</v>
      </c>
      <c r="E20" s="114">
        <v>33</v>
      </c>
      <c r="F20" s="114">
        <v>33</v>
      </c>
      <c r="G20" s="114">
        <v>39</v>
      </c>
      <c r="H20" s="140">
        <v>51</v>
      </c>
      <c r="I20" s="115">
        <v>-6</v>
      </c>
      <c r="J20" s="116">
        <v>-11.764705882352942</v>
      </c>
      <c r="K20" s="110"/>
      <c r="L20" s="110"/>
      <c r="M20" s="110"/>
      <c r="N20" s="110"/>
      <c r="O20" s="110"/>
    </row>
    <row r="21" spans="1:15" s="110" customFormat="1" ht="24.95" customHeight="1" x14ac:dyDescent="0.2">
      <c r="A21" s="201" t="s">
        <v>150</v>
      </c>
      <c r="B21" s="202" t="s">
        <v>151</v>
      </c>
      <c r="C21" s="113">
        <v>7.3640167364016733</v>
      </c>
      <c r="D21" s="115">
        <v>88</v>
      </c>
      <c r="E21" s="114">
        <v>89</v>
      </c>
      <c r="F21" s="114">
        <v>99</v>
      </c>
      <c r="G21" s="114">
        <v>65</v>
      </c>
      <c r="H21" s="140">
        <v>100</v>
      </c>
      <c r="I21" s="115">
        <v>-12</v>
      </c>
      <c r="J21" s="116">
        <v>-12</v>
      </c>
    </row>
    <row r="22" spans="1:15" s="110" customFormat="1" ht="24.95" customHeight="1" x14ac:dyDescent="0.2">
      <c r="A22" s="201" t="s">
        <v>152</v>
      </c>
      <c r="B22" s="199" t="s">
        <v>153</v>
      </c>
      <c r="C22" s="113">
        <v>0.92050209205020916</v>
      </c>
      <c r="D22" s="115">
        <v>11</v>
      </c>
      <c r="E22" s="114">
        <v>28</v>
      </c>
      <c r="F22" s="114">
        <v>9</v>
      </c>
      <c r="G22" s="114">
        <v>25</v>
      </c>
      <c r="H22" s="140">
        <v>32</v>
      </c>
      <c r="I22" s="115">
        <v>-21</v>
      </c>
      <c r="J22" s="116">
        <v>-65.625</v>
      </c>
    </row>
    <row r="23" spans="1:15" s="110" customFormat="1" ht="24.95" customHeight="1" x14ac:dyDescent="0.2">
      <c r="A23" s="193" t="s">
        <v>154</v>
      </c>
      <c r="B23" s="199" t="s">
        <v>155</v>
      </c>
      <c r="C23" s="113">
        <v>0.83682008368200833</v>
      </c>
      <c r="D23" s="115">
        <v>10</v>
      </c>
      <c r="E23" s="114">
        <v>11</v>
      </c>
      <c r="F23" s="114">
        <v>13</v>
      </c>
      <c r="G23" s="114">
        <v>20</v>
      </c>
      <c r="H23" s="140">
        <v>19</v>
      </c>
      <c r="I23" s="115">
        <v>-9</v>
      </c>
      <c r="J23" s="116">
        <v>-47.368421052631582</v>
      </c>
    </row>
    <row r="24" spans="1:15" s="110" customFormat="1" ht="24.95" customHeight="1" x14ac:dyDescent="0.2">
      <c r="A24" s="193" t="s">
        <v>156</v>
      </c>
      <c r="B24" s="199" t="s">
        <v>221</v>
      </c>
      <c r="C24" s="113">
        <v>6.4435146443514641</v>
      </c>
      <c r="D24" s="115">
        <v>77</v>
      </c>
      <c r="E24" s="114">
        <v>51</v>
      </c>
      <c r="F24" s="114">
        <v>61</v>
      </c>
      <c r="G24" s="114">
        <v>59</v>
      </c>
      <c r="H24" s="140">
        <v>61</v>
      </c>
      <c r="I24" s="115">
        <v>16</v>
      </c>
      <c r="J24" s="116">
        <v>26.229508196721312</v>
      </c>
    </row>
    <row r="25" spans="1:15" s="110" customFormat="1" ht="24.95" customHeight="1" x14ac:dyDescent="0.2">
      <c r="A25" s="193" t="s">
        <v>222</v>
      </c>
      <c r="B25" s="204" t="s">
        <v>159</v>
      </c>
      <c r="C25" s="113">
        <v>5.2719665271966525</v>
      </c>
      <c r="D25" s="115">
        <v>63</v>
      </c>
      <c r="E25" s="114">
        <v>67</v>
      </c>
      <c r="F25" s="114">
        <v>101</v>
      </c>
      <c r="G25" s="114">
        <v>54</v>
      </c>
      <c r="H25" s="140">
        <v>53</v>
      </c>
      <c r="I25" s="115">
        <v>10</v>
      </c>
      <c r="J25" s="116">
        <v>18.867924528301888</v>
      </c>
    </row>
    <row r="26" spans="1:15" s="110" customFormat="1" ht="24.95" customHeight="1" x14ac:dyDescent="0.2">
      <c r="A26" s="201">
        <v>782.78300000000002</v>
      </c>
      <c r="B26" s="203" t="s">
        <v>160</v>
      </c>
      <c r="C26" s="113">
        <v>15.230125523012552</v>
      </c>
      <c r="D26" s="115">
        <v>182</v>
      </c>
      <c r="E26" s="114">
        <v>205</v>
      </c>
      <c r="F26" s="114">
        <v>206</v>
      </c>
      <c r="G26" s="114">
        <v>196</v>
      </c>
      <c r="H26" s="140">
        <v>214</v>
      </c>
      <c r="I26" s="115">
        <v>-32</v>
      </c>
      <c r="J26" s="116">
        <v>-14.953271028037383</v>
      </c>
    </row>
    <row r="27" spans="1:15" s="110" customFormat="1" ht="24.95" customHeight="1" x14ac:dyDescent="0.2">
      <c r="A27" s="193" t="s">
        <v>161</v>
      </c>
      <c r="B27" s="199" t="s">
        <v>162</v>
      </c>
      <c r="C27" s="113">
        <v>4.6861924686192467</v>
      </c>
      <c r="D27" s="115">
        <v>56</v>
      </c>
      <c r="E27" s="114">
        <v>28</v>
      </c>
      <c r="F27" s="114">
        <v>41</v>
      </c>
      <c r="G27" s="114">
        <v>47</v>
      </c>
      <c r="H27" s="140">
        <v>165</v>
      </c>
      <c r="I27" s="115">
        <v>-109</v>
      </c>
      <c r="J27" s="116">
        <v>-66.060606060606062</v>
      </c>
    </row>
    <row r="28" spans="1:15" s="110" customFormat="1" ht="24.95" customHeight="1" x14ac:dyDescent="0.2">
      <c r="A28" s="193" t="s">
        <v>163</v>
      </c>
      <c r="B28" s="199" t="s">
        <v>164</v>
      </c>
      <c r="C28" s="113">
        <v>2.1757322175732217</v>
      </c>
      <c r="D28" s="115">
        <v>26</v>
      </c>
      <c r="E28" s="114">
        <v>26</v>
      </c>
      <c r="F28" s="114">
        <v>42</v>
      </c>
      <c r="G28" s="114">
        <v>17</v>
      </c>
      <c r="H28" s="140">
        <v>12</v>
      </c>
      <c r="I28" s="115">
        <v>14</v>
      </c>
      <c r="J28" s="116">
        <v>116.66666666666667</v>
      </c>
    </row>
    <row r="29" spans="1:15" s="110" customFormat="1" ht="24.95" customHeight="1" x14ac:dyDescent="0.2">
      <c r="A29" s="193">
        <v>86</v>
      </c>
      <c r="B29" s="199" t="s">
        <v>165</v>
      </c>
      <c r="C29" s="113">
        <v>9.2887029288702934</v>
      </c>
      <c r="D29" s="115">
        <v>111</v>
      </c>
      <c r="E29" s="114">
        <v>88</v>
      </c>
      <c r="F29" s="114">
        <v>133</v>
      </c>
      <c r="G29" s="114">
        <v>87</v>
      </c>
      <c r="H29" s="140">
        <v>120</v>
      </c>
      <c r="I29" s="115">
        <v>-9</v>
      </c>
      <c r="J29" s="116">
        <v>-7.5</v>
      </c>
    </row>
    <row r="30" spans="1:15" s="110" customFormat="1" ht="24.95" customHeight="1" x14ac:dyDescent="0.2">
      <c r="A30" s="193">
        <v>87.88</v>
      </c>
      <c r="B30" s="204" t="s">
        <v>166</v>
      </c>
      <c r="C30" s="113">
        <v>10.292887029288703</v>
      </c>
      <c r="D30" s="115">
        <v>123</v>
      </c>
      <c r="E30" s="114">
        <v>62</v>
      </c>
      <c r="F30" s="114">
        <v>116</v>
      </c>
      <c r="G30" s="114">
        <v>94</v>
      </c>
      <c r="H30" s="140">
        <v>97</v>
      </c>
      <c r="I30" s="115">
        <v>26</v>
      </c>
      <c r="J30" s="116">
        <v>26.804123711340207</v>
      </c>
    </row>
    <row r="31" spans="1:15" s="110" customFormat="1" ht="24.95" customHeight="1" x14ac:dyDescent="0.2">
      <c r="A31" s="193" t="s">
        <v>167</v>
      </c>
      <c r="B31" s="199" t="s">
        <v>168</v>
      </c>
      <c r="C31" s="113">
        <v>7.02928870292887</v>
      </c>
      <c r="D31" s="115">
        <v>84</v>
      </c>
      <c r="E31" s="114">
        <v>57</v>
      </c>
      <c r="F31" s="114">
        <v>64</v>
      </c>
      <c r="G31" s="114">
        <v>64</v>
      </c>
      <c r="H31" s="140">
        <v>79</v>
      </c>
      <c r="I31" s="115">
        <v>5</v>
      </c>
      <c r="J31" s="116">
        <v>6.3291139240506329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v>
      </c>
      <c r="D34" s="115">
        <v>0</v>
      </c>
      <c r="E34" s="114">
        <v>0</v>
      </c>
      <c r="F34" s="114">
        <v>0</v>
      </c>
      <c r="G34" s="114">
        <v>0</v>
      </c>
      <c r="H34" s="140" t="s">
        <v>513</v>
      </c>
      <c r="I34" s="115" t="s">
        <v>513</v>
      </c>
      <c r="J34" s="116" t="s">
        <v>513</v>
      </c>
    </row>
    <row r="35" spans="1:10" s="110" customFormat="1" ht="24.95" customHeight="1" x14ac:dyDescent="0.2">
      <c r="A35" s="292" t="s">
        <v>171</v>
      </c>
      <c r="B35" s="293" t="s">
        <v>172</v>
      </c>
      <c r="C35" s="113">
        <v>15.146443514644352</v>
      </c>
      <c r="D35" s="115">
        <v>181</v>
      </c>
      <c r="E35" s="114">
        <v>164</v>
      </c>
      <c r="F35" s="114">
        <v>383</v>
      </c>
      <c r="G35" s="114">
        <v>142</v>
      </c>
      <c r="H35" s="140" t="s">
        <v>513</v>
      </c>
      <c r="I35" s="115" t="s">
        <v>513</v>
      </c>
      <c r="J35" s="116" t="s">
        <v>513</v>
      </c>
    </row>
    <row r="36" spans="1:10" s="110" customFormat="1" ht="24.95" customHeight="1" x14ac:dyDescent="0.2">
      <c r="A36" s="294" t="s">
        <v>173</v>
      </c>
      <c r="B36" s="295" t="s">
        <v>174</v>
      </c>
      <c r="C36" s="125">
        <v>84.853556485355654</v>
      </c>
      <c r="D36" s="143">
        <v>1014</v>
      </c>
      <c r="E36" s="144">
        <v>859</v>
      </c>
      <c r="F36" s="144">
        <v>1062</v>
      </c>
      <c r="G36" s="144">
        <v>892</v>
      </c>
      <c r="H36" s="145">
        <v>1167</v>
      </c>
      <c r="I36" s="143">
        <v>-153</v>
      </c>
      <c r="J36" s="146">
        <v>-13.110539845758355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1195</v>
      </c>
      <c r="F11" s="264">
        <v>1023</v>
      </c>
      <c r="G11" s="264">
        <v>1445</v>
      </c>
      <c r="H11" s="264">
        <v>1034</v>
      </c>
      <c r="I11" s="265">
        <v>1358</v>
      </c>
      <c r="J11" s="263">
        <v>-163</v>
      </c>
      <c r="K11" s="266">
        <v>-12.002945508100147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29.790794979079497</v>
      </c>
      <c r="E13" s="115">
        <v>356</v>
      </c>
      <c r="F13" s="114">
        <v>364</v>
      </c>
      <c r="G13" s="114">
        <v>568</v>
      </c>
      <c r="H13" s="114">
        <v>324</v>
      </c>
      <c r="I13" s="140">
        <v>398</v>
      </c>
      <c r="J13" s="115">
        <v>-42</v>
      </c>
      <c r="K13" s="116">
        <v>-10.552763819095478</v>
      </c>
    </row>
    <row r="14" spans="1:17" ht="15.95" customHeight="1" x14ac:dyDescent="0.2">
      <c r="A14" s="306" t="s">
        <v>230</v>
      </c>
      <c r="B14" s="307"/>
      <c r="C14" s="308"/>
      <c r="D14" s="113">
        <v>51.129707112970713</v>
      </c>
      <c r="E14" s="115">
        <v>611</v>
      </c>
      <c r="F14" s="114">
        <v>501</v>
      </c>
      <c r="G14" s="114">
        <v>645</v>
      </c>
      <c r="H14" s="114">
        <v>507</v>
      </c>
      <c r="I14" s="140">
        <v>720</v>
      </c>
      <c r="J14" s="115">
        <v>-109</v>
      </c>
      <c r="K14" s="116">
        <v>-15.138888888888889</v>
      </c>
    </row>
    <row r="15" spans="1:17" ht="15.95" customHeight="1" x14ac:dyDescent="0.2">
      <c r="A15" s="306" t="s">
        <v>231</v>
      </c>
      <c r="B15" s="307"/>
      <c r="C15" s="308"/>
      <c r="D15" s="113">
        <v>7.3640167364016733</v>
      </c>
      <c r="E15" s="115">
        <v>88</v>
      </c>
      <c r="F15" s="114">
        <v>85</v>
      </c>
      <c r="G15" s="114">
        <v>107</v>
      </c>
      <c r="H15" s="114">
        <v>93</v>
      </c>
      <c r="I15" s="140">
        <v>100</v>
      </c>
      <c r="J15" s="115">
        <v>-12</v>
      </c>
      <c r="K15" s="116">
        <v>-12</v>
      </c>
    </row>
    <row r="16" spans="1:17" ht="15.95" customHeight="1" x14ac:dyDescent="0.2">
      <c r="A16" s="306" t="s">
        <v>232</v>
      </c>
      <c r="B16" s="307"/>
      <c r="C16" s="308"/>
      <c r="D16" s="113">
        <v>10.292887029288703</v>
      </c>
      <c r="E16" s="115">
        <v>123</v>
      </c>
      <c r="F16" s="114">
        <v>69</v>
      </c>
      <c r="G16" s="114">
        <v>119</v>
      </c>
      <c r="H16" s="114">
        <v>103</v>
      </c>
      <c r="I16" s="140">
        <v>135</v>
      </c>
      <c r="J16" s="115">
        <v>-12</v>
      </c>
      <c r="K16" s="116">
        <v>-8.8888888888888893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v>
      </c>
      <c r="E18" s="115">
        <v>0</v>
      </c>
      <c r="F18" s="114" t="s">
        <v>513</v>
      </c>
      <c r="G18" s="114" t="s">
        <v>513</v>
      </c>
      <c r="H18" s="114">
        <v>4</v>
      </c>
      <c r="I18" s="140">
        <v>4</v>
      </c>
      <c r="J18" s="115">
        <v>-4</v>
      </c>
      <c r="K18" s="116">
        <v>-100</v>
      </c>
    </row>
    <row r="19" spans="1:11" ht="14.1" customHeight="1" x14ac:dyDescent="0.2">
      <c r="A19" s="306" t="s">
        <v>235</v>
      </c>
      <c r="B19" s="307" t="s">
        <v>236</v>
      </c>
      <c r="C19" s="308"/>
      <c r="D19" s="113">
        <v>0</v>
      </c>
      <c r="E19" s="115">
        <v>0</v>
      </c>
      <c r="F19" s="114">
        <v>0</v>
      </c>
      <c r="G19" s="114" t="s">
        <v>513</v>
      </c>
      <c r="H19" s="114">
        <v>3</v>
      </c>
      <c r="I19" s="140">
        <v>0</v>
      </c>
      <c r="J19" s="115">
        <v>0</v>
      </c>
      <c r="K19" s="116">
        <v>0</v>
      </c>
    </row>
    <row r="20" spans="1:11" ht="14.1" customHeight="1" x14ac:dyDescent="0.2">
      <c r="A20" s="306">
        <v>12</v>
      </c>
      <c r="B20" s="307" t="s">
        <v>237</v>
      </c>
      <c r="C20" s="308"/>
      <c r="D20" s="113">
        <v>0.502092050209205</v>
      </c>
      <c r="E20" s="115">
        <v>6</v>
      </c>
      <c r="F20" s="114">
        <v>3</v>
      </c>
      <c r="G20" s="114">
        <v>3</v>
      </c>
      <c r="H20" s="114" t="s">
        <v>513</v>
      </c>
      <c r="I20" s="140">
        <v>33</v>
      </c>
      <c r="J20" s="115">
        <v>-27</v>
      </c>
      <c r="K20" s="116">
        <v>-81.818181818181813</v>
      </c>
    </row>
    <row r="21" spans="1:11" ht="14.1" customHeight="1" x14ac:dyDescent="0.2">
      <c r="A21" s="306">
        <v>21</v>
      </c>
      <c r="B21" s="307" t="s">
        <v>238</v>
      </c>
      <c r="C21" s="308"/>
      <c r="D21" s="113">
        <v>0</v>
      </c>
      <c r="E21" s="115">
        <v>0</v>
      </c>
      <c r="F21" s="114">
        <v>4</v>
      </c>
      <c r="G21" s="114">
        <v>3</v>
      </c>
      <c r="H21" s="114" t="s">
        <v>513</v>
      </c>
      <c r="I21" s="140">
        <v>0</v>
      </c>
      <c r="J21" s="115">
        <v>0</v>
      </c>
      <c r="K21" s="116">
        <v>0</v>
      </c>
    </row>
    <row r="22" spans="1:11" ht="14.1" customHeight="1" x14ac:dyDescent="0.2">
      <c r="A22" s="306">
        <v>22</v>
      </c>
      <c r="B22" s="307" t="s">
        <v>239</v>
      </c>
      <c r="C22" s="308"/>
      <c r="D22" s="113">
        <v>1.5899581589958158</v>
      </c>
      <c r="E22" s="115">
        <v>19</v>
      </c>
      <c r="F22" s="114">
        <v>15</v>
      </c>
      <c r="G22" s="114">
        <v>17</v>
      </c>
      <c r="H22" s="114">
        <v>13</v>
      </c>
      <c r="I22" s="140">
        <v>12</v>
      </c>
      <c r="J22" s="115">
        <v>7</v>
      </c>
      <c r="K22" s="116">
        <v>58.333333333333336</v>
      </c>
    </row>
    <row r="23" spans="1:11" ht="14.1" customHeight="1" x14ac:dyDescent="0.2">
      <c r="A23" s="306">
        <v>23</v>
      </c>
      <c r="B23" s="307" t="s">
        <v>240</v>
      </c>
      <c r="C23" s="308"/>
      <c r="D23" s="113" t="s">
        <v>513</v>
      </c>
      <c r="E23" s="115" t="s">
        <v>513</v>
      </c>
      <c r="F23" s="114" t="s">
        <v>513</v>
      </c>
      <c r="G23" s="114">
        <v>7</v>
      </c>
      <c r="H23" s="114">
        <v>4</v>
      </c>
      <c r="I23" s="140">
        <v>3</v>
      </c>
      <c r="J23" s="115" t="s">
        <v>513</v>
      </c>
      <c r="K23" s="116" t="s">
        <v>513</v>
      </c>
    </row>
    <row r="24" spans="1:11" ht="14.1" customHeight="1" x14ac:dyDescent="0.2">
      <c r="A24" s="306">
        <v>24</v>
      </c>
      <c r="B24" s="307" t="s">
        <v>241</v>
      </c>
      <c r="C24" s="308"/>
      <c r="D24" s="113">
        <v>6.02510460251046</v>
      </c>
      <c r="E24" s="115">
        <v>72</v>
      </c>
      <c r="F24" s="114">
        <v>66</v>
      </c>
      <c r="G24" s="114">
        <v>69</v>
      </c>
      <c r="H24" s="114">
        <v>30</v>
      </c>
      <c r="I24" s="140">
        <v>51</v>
      </c>
      <c r="J24" s="115">
        <v>21</v>
      </c>
      <c r="K24" s="116">
        <v>41.176470588235297</v>
      </c>
    </row>
    <row r="25" spans="1:11" ht="14.1" customHeight="1" x14ac:dyDescent="0.2">
      <c r="A25" s="306">
        <v>25</v>
      </c>
      <c r="B25" s="307" t="s">
        <v>242</v>
      </c>
      <c r="C25" s="308"/>
      <c r="D25" s="113">
        <v>4.518828451882845</v>
      </c>
      <c r="E25" s="115">
        <v>54</v>
      </c>
      <c r="F25" s="114">
        <v>52</v>
      </c>
      <c r="G25" s="114">
        <v>59</v>
      </c>
      <c r="H25" s="114">
        <v>56</v>
      </c>
      <c r="I25" s="140">
        <v>66</v>
      </c>
      <c r="J25" s="115">
        <v>-12</v>
      </c>
      <c r="K25" s="116">
        <v>-18.181818181818183</v>
      </c>
    </row>
    <row r="26" spans="1:11" ht="14.1" customHeight="1" x14ac:dyDescent="0.2">
      <c r="A26" s="306">
        <v>26</v>
      </c>
      <c r="B26" s="307" t="s">
        <v>243</v>
      </c>
      <c r="C26" s="308"/>
      <c r="D26" s="113">
        <v>1.8410041841004183</v>
      </c>
      <c r="E26" s="115">
        <v>22</v>
      </c>
      <c r="F26" s="114">
        <v>21</v>
      </c>
      <c r="G26" s="114">
        <v>31</v>
      </c>
      <c r="H26" s="114">
        <v>25</v>
      </c>
      <c r="I26" s="140">
        <v>36</v>
      </c>
      <c r="J26" s="115">
        <v>-14</v>
      </c>
      <c r="K26" s="116">
        <v>-38.888888888888886</v>
      </c>
    </row>
    <row r="27" spans="1:11" ht="14.1" customHeight="1" x14ac:dyDescent="0.2">
      <c r="A27" s="306">
        <v>27</v>
      </c>
      <c r="B27" s="307" t="s">
        <v>244</v>
      </c>
      <c r="C27" s="308"/>
      <c r="D27" s="113">
        <v>1.6736401673640167</v>
      </c>
      <c r="E27" s="115">
        <v>20</v>
      </c>
      <c r="F27" s="114">
        <v>14</v>
      </c>
      <c r="G27" s="114">
        <v>24</v>
      </c>
      <c r="H27" s="114">
        <v>7</v>
      </c>
      <c r="I27" s="140">
        <v>14</v>
      </c>
      <c r="J27" s="115">
        <v>6</v>
      </c>
      <c r="K27" s="116">
        <v>42.857142857142854</v>
      </c>
    </row>
    <row r="28" spans="1:11" ht="14.1" customHeight="1" x14ac:dyDescent="0.2">
      <c r="A28" s="306">
        <v>28</v>
      </c>
      <c r="B28" s="307" t="s">
        <v>245</v>
      </c>
      <c r="C28" s="308"/>
      <c r="D28" s="113" t="s">
        <v>513</v>
      </c>
      <c r="E28" s="115" t="s">
        <v>513</v>
      </c>
      <c r="F28" s="114" t="s">
        <v>513</v>
      </c>
      <c r="G28" s="114">
        <v>6</v>
      </c>
      <c r="H28" s="114" t="s">
        <v>513</v>
      </c>
      <c r="I28" s="140">
        <v>3</v>
      </c>
      <c r="J28" s="115" t="s">
        <v>513</v>
      </c>
      <c r="K28" s="116" t="s">
        <v>513</v>
      </c>
    </row>
    <row r="29" spans="1:11" ht="14.1" customHeight="1" x14ac:dyDescent="0.2">
      <c r="A29" s="306">
        <v>29</v>
      </c>
      <c r="B29" s="307" t="s">
        <v>246</v>
      </c>
      <c r="C29" s="308"/>
      <c r="D29" s="113">
        <v>3.7656903765690375</v>
      </c>
      <c r="E29" s="115">
        <v>45</v>
      </c>
      <c r="F29" s="114">
        <v>48</v>
      </c>
      <c r="G29" s="114">
        <v>112</v>
      </c>
      <c r="H29" s="114">
        <v>40</v>
      </c>
      <c r="I29" s="140">
        <v>53</v>
      </c>
      <c r="J29" s="115">
        <v>-8</v>
      </c>
      <c r="K29" s="116">
        <v>-15.09433962264151</v>
      </c>
    </row>
    <row r="30" spans="1:11" ht="14.1" customHeight="1" x14ac:dyDescent="0.2">
      <c r="A30" s="306" t="s">
        <v>247</v>
      </c>
      <c r="B30" s="307" t="s">
        <v>248</v>
      </c>
      <c r="C30" s="308"/>
      <c r="D30" s="113">
        <v>0.92050209205020916</v>
      </c>
      <c r="E30" s="115">
        <v>11</v>
      </c>
      <c r="F30" s="114">
        <v>9</v>
      </c>
      <c r="G30" s="114">
        <v>73</v>
      </c>
      <c r="H30" s="114">
        <v>13</v>
      </c>
      <c r="I30" s="140">
        <v>15</v>
      </c>
      <c r="J30" s="115">
        <v>-4</v>
      </c>
      <c r="K30" s="116">
        <v>-26.666666666666668</v>
      </c>
    </row>
    <row r="31" spans="1:11" ht="14.1" customHeight="1" x14ac:dyDescent="0.2">
      <c r="A31" s="306" t="s">
        <v>249</v>
      </c>
      <c r="B31" s="307" t="s">
        <v>250</v>
      </c>
      <c r="C31" s="308"/>
      <c r="D31" s="113">
        <v>2.8451882845188283</v>
      </c>
      <c r="E31" s="115">
        <v>34</v>
      </c>
      <c r="F31" s="114">
        <v>39</v>
      </c>
      <c r="G31" s="114">
        <v>39</v>
      </c>
      <c r="H31" s="114">
        <v>27</v>
      </c>
      <c r="I31" s="140">
        <v>38</v>
      </c>
      <c r="J31" s="115">
        <v>-4</v>
      </c>
      <c r="K31" s="116">
        <v>-10.526315789473685</v>
      </c>
    </row>
    <row r="32" spans="1:11" ht="14.1" customHeight="1" x14ac:dyDescent="0.2">
      <c r="A32" s="306">
        <v>31</v>
      </c>
      <c r="B32" s="307" t="s">
        <v>251</v>
      </c>
      <c r="C32" s="308"/>
      <c r="D32" s="113">
        <v>0.7531380753138075</v>
      </c>
      <c r="E32" s="115">
        <v>9</v>
      </c>
      <c r="F32" s="114">
        <v>3</v>
      </c>
      <c r="G32" s="114">
        <v>8</v>
      </c>
      <c r="H32" s="114">
        <v>11</v>
      </c>
      <c r="I32" s="140">
        <v>12</v>
      </c>
      <c r="J32" s="115">
        <v>-3</v>
      </c>
      <c r="K32" s="116">
        <v>-25</v>
      </c>
    </row>
    <row r="33" spans="1:11" ht="14.1" customHeight="1" x14ac:dyDescent="0.2">
      <c r="A33" s="306">
        <v>32</v>
      </c>
      <c r="B33" s="307" t="s">
        <v>252</v>
      </c>
      <c r="C33" s="308"/>
      <c r="D33" s="113">
        <v>1.5899581589958158</v>
      </c>
      <c r="E33" s="115">
        <v>19</v>
      </c>
      <c r="F33" s="114">
        <v>14</v>
      </c>
      <c r="G33" s="114">
        <v>24</v>
      </c>
      <c r="H33" s="114">
        <v>17</v>
      </c>
      <c r="I33" s="140">
        <v>23</v>
      </c>
      <c r="J33" s="115">
        <v>-4</v>
      </c>
      <c r="K33" s="116">
        <v>-17.391304347826086</v>
      </c>
    </row>
    <row r="34" spans="1:11" ht="14.1" customHeight="1" x14ac:dyDescent="0.2">
      <c r="A34" s="306">
        <v>33</v>
      </c>
      <c r="B34" s="307" t="s">
        <v>253</v>
      </c>
      <c r="C34" s="308"/>
      <c r="D34" s="113">
        <v>1.8410041841004183</v>
      </c>
      <c r="E34" s="115">
        <v>22</v>
      </c>
      <c r="F34" s="114">
        <v>27</v>
      </c>
      <c r="G34" s="114">
        <v>13</v>
      </c>
      <c r="H34" s="114">
        <v>7</v>
      </c>
      <c r="I34" s="140">
        <v>21</v>
      </c>
      <c r="J34" s="115">
        <v>1</v>
      </c>
      <c r="K34" s="116">
        <v>4.7619047619047619</v>
      </c>
    </row>
    <row r="35" spans="1:11" ht="14.1" customHeight="1" x14ac:dyDescent="0.2">
      <c r="A35" s="306">
        <v>34</v>
      </c>
      <c r="B35" s="307" t="s">
        <v>254</v>
      </c>
      <c r="C35" s="308"/>
      <c r="D35" s="113">
        <v>1.1715481171548117</v>
      </c>
      <c r="E35" s="115">
        <v>14</v>
      </c>
      <c r="F35" s="114">
        <v>22</v>
      </c>
      <c r="G35" s="114">
        <v>19</v>
      </c>
      <c r="H35" s="114">
        <v>19</v>
      </c>
      <c r="I35" s="140">
        <v>40</v>
      </c>
      <c r="J35" s="115">
        <v>-26</v>
      </c>
      <c r="K35" s="116">
        <v>-65</v>
      </c>
    </row>
    <row r="36" spans="1:11" ht="14.1" customHeight="1" x14ac:dyDescent="0.2">
      <c r="A36" s="306">
        <v>41</v>
      </c>
      <c r="B36" s="307" t="s">
        <v>255</v>
      </c>
      <c r="C36" s="308"/>
      <c r="D36" s="113">
        <v>0.502092050209205</v>
      </c>
      <c r="E36" s="115">
        <v>6</v>
      </c>
      <c r="F36" s="114">
        <v>5</v>
      </c>
      <c r="G36" s="114">
        <v>3</v>
      </c>
      <c r="H36" s="114">
        <v>5</v>
      </c>
      <c r="I36" s="140" t="s">
        <v>513</v>
      </c>
      <c r="J36" s="115" t="s">
        <v>513</v>
      </c>
      <c r="K36" s="116" t="s">
        <v>513</v>
      </c>
    </row>
    <row r="37" spans="1:11" ht="14.1" customHeight="1" x14ac:dyDescent="0.2">
      <c r="A37" s="306">
        <v>42</v>
      </c>
      <c r="B37" s="307" t="s">
        <v>256</v>
      </c>
      <c r="C37" s="308"/>
      <c r="D37" s="113" t="s">
        <v>513</v>
      </c>
      <c r="E37" s="115" t="s">
        <v>513</v>
      </c>
      <c r="F37" s="114">
        <v>0</v>
      </c>
      <c r="G37" s="114">
        <v>5</v>
      </c>
      <c r="H37" s="114" t="s">
        <v>513</v>
      </c>
      <c r="I37" s="140" t="s">
        <v>513</v>
      </c>
      <c r="J37" s="115" t="s">
        <v>513</v>
      </c>
      <c r="K37" s="116" t="s">
        <v>513</v>
      </c>
    </row>
    <row r="38" spans="1:11" ht="14.1" customHeight="1" x14ac:dyDescent="0.2">
      <c r="A38" s="306">
        <v>43</v>
      </c>
      <c r="B38" s="307" t="s">
        <v>257</v>
      </c>
      <c r="C38" s="308"/>
      <c r="D38" s="113">
        <v>0.502092050209205</v>
      </c>
      <c r="E38" s="115">
        <v>6</v>
      </c>
      <c r="F38" s="114">
        <v>5</v>
      </c>
      <c r="G38" s="114">
        <v>4</v>
      </c>
      <c r="H38" s="114">
        <v>5</v>
      </c>
      <c r="I38" s="140">
        <v>14</v>
      </c>
      <c r="J38" s="115">
        <v>-8</v>
      </c>
      <c r="K38" s="116">
        <v>-57.142857142857146</v>
      </c>
    </row>
    <row r="39" spans="1:11" ht="14.1" customHeight="1" x14ac:dyDescent="0.2">
      <c r="A39" s="306">
        <v>51</v>
      </c>
      <c r="B39" s="307" t="s">
        <v>258</v>
      </c>
      <c r="C39" s="308"/>
      <c r="D39" s="113">
        <v>14.728033472803347</v>
      </c>
      <c r="E39" s="115">
        <v>176</v>
      </c>
      <c r="F39" s="114">
        <v>162</v>
      </c>
      <c r="G39" s="114">
        <v>282</v>
      </c>
      <c r="H39" s="114">
        <v>161</v>
      </c>
      <c r="I39" s="140">
        <v>189</v>
      </c>
      <c r="J39" s="115">
        <v>-13</v>
      </c>
      <c r="K39" s="116">
        <v>-6.8783068783068781</v>
      </c>
    </row>
    <row r="40" spans="1:11" ht="14.1" customHeight="1" x14ac:dyDescent="0.2">
      <c r="A40" s="306" t="s">
        <v>259</v>
      </c>
      <c r="B40" s="307" t="s">
        <v>260</v>
      </c>
      <c r="C40" s="308"/>
      <c r="D40" s="113">
        <v>14.309623430962343</v>
      </c>
      <c r="E40" s="115">
        <v>171</v>
      </c>
      <c r="F40" s="114">
        <v>157</v>
      </c>
      <c r="G40" s="114">
        <v>279</v>
      </c>
      <c r="H40" s="114">
        <v>156</v>
      </c>
      <c r="I40" s="140">
        <v>183</v>
      </c>
      <c r="J40" s="115">
        <v>-12</v>
      </c>
      <c r="K40" s="116">
        <v>-6.557377049180328</v>
      </c>
    </row>
    <row r="41" spans="1:11" ht="14.1" customHeight="1" x14ac:dyDescent="0.2">
      <c r="A41" s="306"/>
      <c r="B41" s="307" t="s">
        <v>261</v>
      </c>
      <c r="C41" s="308"/>
      <c r="D41" s="113">
        <v>8.3682008368200833</v>
      </c>
      <c r="E41" s="115">
        <v>100</v>
      </c>
      <c r="F41" s="114">
        <v>118</v>
      </c>
      <c r="G41" s="114">
        <v>236</v>
      </c>
      <c r="H41" s="114">
        <v>123</v>
      </c>
      <c r="I41" s="140">
        <v>110</v>
      </c>
      <c r="J41" s="115">
        <v>-10</v>
      </c>
      <c r="K41" s="116">
        <v>-9.0909090909090917</v>
      </c>
    </row>
    <row r="42" spans="1:11" ht="14.1" customHeight="1" x14ac:dyDescent="0.2">
      <c r="A42" s="306">
        <v>52</v>
      </c>
      <c r="B42" s="307" t="s">
        <v>262</v>
      </c>
      <c r="C42" s="308"/>
      <c r="D42" s="113">
        <v>4.4351464435146442</v>
      </c>
      <c r="E42" s="115">
        <v>53</v>
      </c>
      <c r="F42" s="114">
        <v>30</v>
      </c>
      <c r="G42" s="114">
        <v>20</v>
      </c>
      <c r="H42" s="114">
        <v>34</v>
      </c>
      <c r="I42" s="140">
        <v>29</v>
      </c>
      <c r="J42" s="115">
        <v>24</v>
      </c>
      <c r="K42" s="116">
        <v>82.758620689655174</v>
      </c>
    </row>
    <row r="43" spans="1:11" ht="14.1" customHeight="1" x14ac:dyDescent="0.2">
      <c r="A43" s="306" t="s">
        <v>263</v>
      </c>
      <c r="B43" s="307" t="s">
        <v>264</v>
      </c>
      <c r="C43" s="308"/>
      <c r="D43" s="113">
        <v>4.3514644351464433</v>
      </c>
      <c r="E43" s="115">
        <v>52</v>
      </c>
      <c r="F43" s="114">
        <v>27</v>
      </c>
      <c r="G43" s="114">
        <v>18</v>
      </c>
      <c r="H43" s="114">
        <v>27</v>
      </c>
      <c r="I43" s="140">
        <v>24</v>
      </c>
      <c r="J43" s="115">
        <v>28</v>
      </c>
      <c r="K43" s="116">
        <v>116.66666666666667</v>
      </c>
    </row>
    <row r="44" spans="1:11" ht="14.1" customHeight="1" x14ac:dyDescent="0.2">
      <c r="A44" s="306">
        <v>53</v>
      </c>
      <c r="B44" s="307" t="s">
        <v>265</v>
      </c>
      <c r="C44" s="308"/>
      <c r="D44" s="113">
        <v>0.33472803347280333</v>
      </c>
      <c r="E44" s="115">
        <v>4</v>
      </c>
      <c r="F44" s="114">
        <v>7</v>
      </c>
      <c r="G44" s="114">
        <v>8</v>
      </c>
      <c r="H44" s="114">
        <v>7</v>
      </c>
      <c r="I44" s="140">
        <v>13</v>
      </c>
      <c r="J44" s="115">
        <v>-9</v>
      </c>
      <c r="K44" s="116">
        <v>-69.230769230769226</v>
      </c>
    </row>
    <row r="45" spans="1:11" ht="14.1" customHeight="1" x14ac:dyDescent="0.2">
      <c r="A45" s="306" t="s">
        <v>266</v>
      </c>
      <c r="B45" s="307" t="s">
        <v>267</v>
      </c>
      <c r="C45" s="308"/>
      <c r="D45" s="113" t="s">
        <v>513</v>
      </c>
      <c r="E45" s="115" t="s">
        <v>513</v>
      </c>
      <c r="F45" s="114">
        <v>7</v>
      </c>
      <c r="G45" s="114">
        <v>8</v>
      </c>
      <c r="H45" s="114">
        <v>6</v>
      </c>
      <c r="I45" s="140">
        <v>13</v>
      </c>
      <c r="J45" s="115" t="s">
        <v>513</v>
      </c>
      <c r="K45" s="116" t="s">
        <v>513</v>
      </c>
    </row>
    <row r="46" spans="1:11" ht="14.1" customHeight="1" x14ac:dyDescent="0.2">
      <c r="A46" s="306">
        <v>54</v>
      </c>
      <c r="B46" s="307" t="s">
        <v>268</v>
      </c>
      <c r="C46" s="308"/>
      <c r="D46" s="113">
        <v>4.4351464435146442</v>
      </c>
      <c r="E46" s="115">
        <v>53</v>
      </c>
      <c r="F46" s="114">
        <v>55</v>
      </c>
      <c r="G46" s="114">
        <v>60</v>
      </c>
      <c r="H46" s="114">
        <v>58</v>
      </c>
      <c r="I46" s="140">
        <v>53</v>
      </c>
      <c r="J46" s="115">
        <v>0</v>
      </c>
      <c r="K46" s="116">
        <v>0</v>
      </c>
    </row>
    <row r="47" spans="1:11" ht="14.1" customHeight="1" x14ac:dyDescent="0.2">
      <c r="A47" s="306">
        <v>61</v>
      </c>
      <c r="B47" s="307" t="s">
        <v>269</v>
      </c>
      <c r="C47" s="308"/>
      <c r="D47" s="113">
        <v>1.6736401673640167</v>
      </c>
      <c r="E47" s="115">
        <v>20</v>
      </c>
      <c r="F47" s="114">
        <v>24</v>
      </c>
      <c r="G47" s="114">
        <v>26</v>
      </c>
      <c r="H47" s="114">
        <v>42</v>
      </c>
      <c r="I47" s="140">
        <v>26</v>
      </c>
      <c r="J47" s="115">
        <v>-6</v>
      </c>
      <c r="K47" s="116">
        <v>-23.076923076923077</v>
      </c>
    </row>
    <row r="48" spans="1:11" ht="14.1" customHeight="1" x14ac:dyDescent="0.2">
      <c r="A48" s="306">
        <v>62</v>
      </c>
      <c r="B48" s="307" t="s">
        <v>270</v>
      </c>
      <c r="C48" s="308"/>
      <c r="D48" s="113">
        <v>7.1966527196652716</v>
      </c>
      <c r="E48" s="115">
        <v>86</v>
      </c>
      <c r="F48" s="114">
        <v>61</v>
      </c>
      <c r="G48" s="114">
        <v>81</v>
      </c>
      <c r="H48" s="114">
        <v>69</v>
      </c>
      <c r="I48" s="140">
        <v>94</v>
      </c>
      <c r="J48" s="115">
        <v>-8</v>
      </c>
      <c r="K48" s="116">
        <v>-8.5106382978723403</v>
      </c>
    </row>
    <row r="49" spans="1:11" ht="14.1" customHeight="1" x14ac:dyDescent="0.2">
      <c r="A49" s="306">
        <v>63</v>
      </c>
      <c r="B49" s="307" t="s">
        <v>271</v>
      </c>
      <c r="C49" s="308"/>
      <c r="D49" s="113">
        <v>5.1882845188284517</v>
      </c>
      <c r="E49" s="115">
        <v>62</v>
      </c>
      <c r="F49" s="114">
        <v>55</v>
      </c>
      <c r="G49" s="114">
        <v>64</v>
      </c>
      <c r="H49" s="114">
        <v>49</v>
      </c>
      <c r="I49" s="140">
        <v>84</v>
      </c>
      <c r="J49" s="115">
        <v>-22</v>
      </c>
      <c r="K49" s="116">
        <v>-26.19047619047619</v>
      </c>
    </row>
    <row r="50" spans="1:11" ht="14.1" customHeight="1" x14ac:dyDescent="0.2">
      <c r="A50" s="306" t="s">
        <v>272</v>
      </c>
      <c r="B50" s="307" t="s">
        <v>273</v>
      </c>
      <c r="C50" s="308"/>
      <c r="D50" s="113">
        <v>1.506276150627615</v>
      </c>
      <c r="E50" s="115">
        <v>18</v>
      </c>
      <c r="F50" s="114">
        <v>18</v>
      </c>
      <c r="G50" s="114">
        <v>16</v>
      </c>
      <c r="H50" s="114">
        <v>24</v>
      </c>
      <c r="I50" s="140">
        <v>24</v>
      </c>
      <c r="J50" s="115">
        <v>-6</v>
      </c>
      <c r="K50" s="116">
        <v>-25</v>
      </c>
    </row>
    <row r="51" spans="1:11" ht="14.1" customHeight="1" x14ac:dyDescent="0.2">
      <c r="A51" s="306" t="s">
        <v>274</v>
      </c>
      <c r="B51" s="307" t="s">
        <v>275</v>
      </c>
      <c r="C51" s="308"/>
      <c r="D51" s="113">
        <v>2.9288702928870292</v>
      </c>
      <c r="E51" s="115">
        <v>35</v>
      </c>
      <c r="F51" s="114">
        <v>35</v>
      </c>
      <c r="G51" s="114">
        <v>44</v>
      </c>
      <c r="H51" s="114">
        <v>21</v>
      </c>
      <c r="I51" s="140">
        <v>49</v>
      </c>
      <c r="J51" s="115">
        <v>-14</v>
      </c>
      <c r="K51" s="116">
        <v>-28.571428571428573</v>
      </c>
    </row>
    <row r="52" spans="1:11" ht="14.1" customHeight="1" x14ac:dyDescent="0.2">
      <c r="A52" s="306">
        <v>71</v>
      </c>
      <c r="B52" s="307" t="s">
        <v>276</v>
      </c>
      <c r="C52" s="308"/>
      <c r="D52" s="113">
        <v>9.7071129707112966</v>
      </c>
      <c r="E52" s="115">
        <v>116</v>
      </c>
      <c r="F52" s="114">
        <v>83</v>
      </c>
      <c r="G52" s="114">
        <v>96</v>
      </c>
      <c r="H52" s="114">
        <v>92</v>
      </c>
      <c r="I52" s="140">
        <v>114</v>
      </c>
      <c r="J52" s="115">
        <v>2</v>
      </c>
      <c r="K52" s="116">
        <v>1.7543859649122806</v>
      </c>
    </row>
    <row r="53" spans="1:11" ht="14.1" customHeight="1" x14ac:dyDescent="0.2">
      <c r="A53" s="306" t="s">
        <v>277</v>
      </c>
      <c r="B53" s="307" t="s">
        <v>278</v>
      </c>
      <c r="C53" s="308"/>
      <c r="D53" s="113">
        <v>3.9330543933054392</v>
      </c>
      <c r="E53" s="115">
        <v>47</v>
      </c>
      <c r="F53" s="114">
        <v>38</v>
      </c>
      <c r="G53" s="114">
        <v>35</v>
      </c>
      <c r="H53" s="114">
        <v>47</v>
      </c>
      <c r="I53" s="140">
        <v>47</v>
      </c>
      <c r="J53" s="115">
        <v>0</v>
      </c>
      <c r="K53" s="116">
        <v>0</v>
      </c>
    </row>
    <row r="54" spans="1:11" ht="14.1" customHeight="1" x14ac:dyDescent="0.2">
      <c r="A54" s="306" t="s">
        <v>279</v>
      </c>
      <c r="B54" s="307" t="s">
        <v>280</v>
      </c>
      <c r="C54" s="308"/>
      <c r="D54" s="113">
        <v>4.518828451882845</v>
      </c>
      <c r="E54" s="115">
        <v>54</v>
      </c>
      <c r="F54" s="114">
        <v>37</v>
      </c>
      <c r="G54" s="114">
        <v>47</v>
      </c>
      <c r="H54" s="114">
        <v>39</v>
      </c>
      <c r="I54" s="140">
        <v>58</v>
      </c>
      <c r="J54" s="115">
        <v>-4</v>
      </c>
      <c r="K54" s="116">
        <v>-6.8965517241379306</v>
      </c>
    </row>
    <row r="55" spans="1:11" ht="14.1" customHeight="1" x14ac:dyDescent="0.2">
      <c r="A55" s="306">
        <v>72</v>
      </c>
      <c r="B55" s="307" t="s">
        <v>281</v>
      </c>
      <c r="C55" s="308"/>
      <c r="D55" s="113">
        <v>1.5899581589958158</v>
      </c>
      <c r="E55" s="115">
        <v>19</v>
      </c>
      <c r="F55" s="114">
        <v>19</v>
      </c>
      <c r="G55" s="114">
        <v>22</v>
      </c>
      <c r="H55" s="114">
        <v>29</v>
      </c>
      <c r="I55" s="140">
        <v>24</v>
      </c>
      <c r="J55" s="115">
        <v>-5</v>
      </c>
      <c r="K55" s="116">
        <v>-20.833333333333332</v>
      </c>
    </row>
    <row r="56" spans="1:11" ht="14.1" customHeight="1" x14ac:dyDescent="0.2">
      <c r="A56" s="306" t="s">
        <v>282</v>
      </c>
      <c r="B56" s="307" t="s">
        <v>283</v>
      </c>
      <c r="C56" s="308"/>
      <c r="D56" s="113">
        <v>0.66945606694560666</v>
      </c>
      <c r="E56" s="115">
        <v>8</v>
      </c>
      <c r="F56" s="114">
        <v>9</v>
      </c>
      <c r="G56" s="114">
        <v>9</v>
      </c>
      <c r="H56" s="114">
        <v>13</v>
      </c>
      <c r="I56" s="140">
        <v>11</v>
      </c>
      <c r="J56" s="115">
        <v>-3</v>
      </c>
      <c r="K56" s="116">
        <v>-27.272727272727273</v>
      </c>
    </row>
    <row r="57" spans="1:11" ht="14.1" customHeight="1" x14ac:dyDescent="0.2">
      <c r="A57" s="306" t="s">
        <v>284</v>
      </c>
      <c r="B57" s="307" t="s">
        <v>285</v>
      </c>
      <c r="C57" s="308"/>
      <c r="D57" s="113">
        <v>0.66945606694560666</v>
      </c>
      <c r="E57" s="115">
        <v>8</v>
      </c>
      <c r="F57" s="114">
        <v>6</v>
      </c>
      <c r="G57" s="114">
        <v>9</v>
      </c>
      <c r="H57" s="114">
        <v>11</v>
      </c>
      <c r="I57" s="140">
        <v>7</v>
      </c>
      <c r="J57" s="115">
        <v>1</v>
      </c>
      <c r="K57" s="116">
        <v>14.285714285714286</v>
      </c>
    </row>
    <row r="58" spans="1:11" ht="14.1" customHeight="1" x14ac:dyDescent="0.2">
      <c r="A58" s="306">
        <v>73</v>
      </c>
      <c r="B58" s="307" t="s">
        <v>286</v>
      </c>
      <c r="C58" s="308"/>
      <c r="D58" s="113">
        <v>2.0920502092050208</v>
      </c>
      <c r="E58" s="115">
        <v>25</v>
      </c>
      <c r="F58" s="114">
        <v>18</v>
      </c>
      <c r="G58" s="114">
        <v>18</v>
      </c>
      <c r="H58" s="114">
        <v>23</v>
      </c>
      <c r="I58" s="140">
        <v>47</v>
      </c>
      <c r="J58" s="115">
        <v>-22</v>
      </c>
      <c r="K58" s="116">
        <v>-46.808510638297875</v>
      </c>
    </row>
    <row r="59" spans="1:11" ht="14.1" customHeight="1" x14ac:dyDescent="0.2">
      <c r="A59" s="306" t="s">
        <v>287</v>
      </c>
      <c r="B59" s="307" t="s">
        <v>288</v>
      </c>
      <c r="C59" s="308"/>
      <c r="D59" s="113">
        <v>1.4225941422594142</v>
      </c>
      <c r="E59" s="115">
        <v>17</v>
      </c>
      <c r="F59" s="114">
        <v>10</v>
      </c>
      <c r="G59" s="114">
        <v>17</v>
      </c>
      <c r="H59" s="114">
        <v>21</v>
      </c>
      <c r="I59" s="140">
        <v>39</v>
      </c>
      <c r="J59" s="115">
        <v>-22</v>
      </c>
      <c r="K59" s="116">
        <v>-56.410256410256409</v>
      </c>
    </row>
    <row r="60" spans="1:11" ht="14.1" customHeight="1" x14ac:dyDescent="0.2">
      <c r="A60" s="306">
        <v>81</v>
      </c>
      <c r="B60" s="307" t="s">
        <v>289</v>
      </c>
      <c r="C60" s="308"/>
      <c r="D60" s="113">
        <v>9.456066945606695</v>
      </c>
      <c r="E60" s="115">
        <v>113</v>
      </c>
      <c r="F60" s="114">
        <v>91</v>
      </c>
      <c r="G60" s="114">
        <v>136</v>
      </c>
      <c r="H60" s="114">
        <v>92</v>
      </c>
      <c r="I60" s="140">
        <v>134</v>
      </c>
      <c r="J60" s="115">
        <v>-21</v>
      </c>
      <c r="K60" s="116">
        <v>-15.671641791044776</v>
      </c>
    </row>
    <row r="61" spans="1:11" ht="14.1" customHeight="1" x14ac:dyDescent="0.2">
      <c r="A61" s="306" t="s">
        <v>290</v>
      </c>
      <c r="B61" s="307" t="s">
        <v>291</v>
      </c>
      <c r="C61" s="308"/>
      <c r="D61" s="113">
        <v>2.3430962343096233</v>
      </c>
      <c r="E61" s="115">
        <v>28</v>
      </c>
      <c r="F61" s="114">
        <v>19</v>
      </c>
      <c r="G61" s="114">
        <v>25</v>
      </c>
      <c r="H61" s="114">
        <v>25</v>
      </c>
      <c r="I61" s="140">
        <v>37</v>
      </c>
      <c r="J61" s="115">
        <v>-9</v>
      </c>
      <c r="K61" s="116">
        <v>-24.324324324324323</v>
      </c>
    </row>
    <row r="62" spans="1:11" ht="14.1" customHeight="1" x14ac:dyDescent="0.2">
      <c r="A62" s="306" t="s">
        <v>292</v>
      </c>
      <c r="B62" s="307" t="s">
        <v>293</v>
      </c>
      <c r="C62" s="308"/>
      <c r="D62" s="113">
        <v>3.0962343096234308</v>
      </c>
      <c r="E62" s="115">
        <v>37</v>
      </c>
      <c r="F62" s="114">
        <v>48</v>
      </c>
      <c r="G62" s="114">
        <v>84</v>
      </c>
      <c r="H62" s="114">
        <v>27</v>
      </c>
      <c r="I62" s="140">
        <v>46</v>
      </c>
      <c r="J62" s="115">
        <v>-9</v>
      </c>
      <c r="K62" s="116">
        <v>-19.565217391304348</v>
      </c>
    </row>
    <row r="63" spans="1:11" ht="14.1" customHeight="1" x14ac:dyDescent="0.2">
      <c r="A63" s="306"/>
      <c r="B63" s="307" t="s">
        <v>294</v>
      </c>
      <c r="C63" s="308"/>
      <c r="D63" s="113">
        <v>2.7615062761506275</v>
      </c>
      <c r="E63" s="115">
        <v>33</v>
      </c>
      <c r="F63" s="114">
        <v>43</v>
      </c>
      <c r="G63" s="114">
        <v>81</v>
      </c>
      <c r="H63" s="114">
        <v>27</v>
      </c>
      <c r="I63" s="140">
        <v>41</v>
      </c>
      <c r="J63" s="115">
        <v>-8</v>
      </c>
      <c r="K63" s="116">
        <v>-19.512195121951219</v>
      </c>
    </row>
    <row r="64" spans="1:11" ht="14.1" customHeight="1" x14ac:dyDescent="0.2">
      <c r="A64" s="306" t="s">
        <v>295</v>
      </c>
      <c r="B64" s="307" t="s">
        <v>296</v>
      </c>
      <c r="C64" s="308"/>
      <c r="D64" s="113">
        <v>2.1757322175732217</v>
      </c>
      <c r="E64" s="115">
        <v>26</v>
      </c>
      <c r="F64" s="114">
        <v>8</v>
      </c>
      <c r="G64" s="114">
        <v>16</v>
      </c>
      <c r="H64" s="114">
        <v>17</v>
      </c>
      <c r="I64" s="140">
        <v>27</v>
      </c>
      <c r="J64" s="115">
        <v>-1</v>
      </c>
      <c r="K64" s="116">
        <v>-3.7037037037037037</v>
      </c>
    </row>
    <row r="65" spans="1:11" ht="14.1" customHeight="1" x14ac:dyDescent="0.2">
      <c r="A65" s="306" t="s">
        <v>297</v>
      </c>
      <c r="B65" s="307" t="s">
        <v>298</v>
      </c>
      <c r="C65" s="308"/>
      <c r="D65" s="113">
        <v>0.7531380753138075</v>
      </c>
      <c r="E65" s="115">
        <v>9</v>
      </c>
      <c r="F65" s="114">
        <v>7</v>
      </c>
      <c r="G65" s="114" t="s">
        <v>513</v>
      </c>
      <c r="H65" s="114">
        <v>8</v>
      </c>
      <c r="I65" s="140">
        <v>8</v>
      </c>
      <c r="J65" s="115">
        <v>1</v>
      </c>
      <c r="K65" s="116">
        <v>12.5</v>
      </c>
    </row>
    <row r="66" spans="1:11" ht="14.1" customHeight="1" x14ac:dyDescent="0.2">
      <c r="A66" s="306">
        <v>82</v>
      </c>
      <c r="B66" s="307" t="s">
        <v>299</v>
      </c>
      <c r="C66" s="308"/>
      <c r="D66" s="113">
        <v>4.1004184100418408</v>
      </c>
      <c r="E66" s="115">
        <v>49</v>
      </c>
      <c r="F66" s="114">
        <v>46</v>
      </c>
      <c r="G66" s="114">
        <v>68</v>
      </c>
      <c r="H66" s="114">
        <v>45</v>
      </c>
      <c r="I66" s="140">
        <v>40</v>
      </c>
      <c r="J66" s="115">
        <v>9</v>
      </c>
      <c r="K66" s="116">
        <v>22.5</v>
      </c>
    </row>
    <row r="67" spans="1:11" ht="14.1" customHeight="1" x14ac:dyDescent="0.2">
      <c r="A67" s="306" t="s">
        <v>300</v>
      </c>
      <c r="B67" s="307" t="s">
        <v>301</v>
      </c>
      <c r="C67" s="308"/>
      <c r="D67" s="113">
        <v>2.7615062761506275</v>
      </c>
      <c r="E67" s="115">
        <v>33</v>
      </c>
      <c r="F67" s="114">
        <v>35</v>
      </c>
      <c r="G67" s="114">
        <v>57</v>
      </c>
      <c r="H67" s="114">
        <v>39</v>
      </c>
      <c r="I67" s="140">
        <v>32</v>
      </c>
      <c r="J67" s="115">
        <v>1</v>
      </c>
      <c r="K67" s="116">
        <v>3.125</v>
      </c>
    </row>
    <row r="68" spans="1:11" ht="14.1" customHeight="1" x14ac:dyDescent="0.2">
      <c r="A68" s="306" t="s">
        <v>302</v>
      </c>
      <c r="B68" s="307" t="s">
        <v>303</v>
      </c>
      <c r="C68" s="308"/>
      <c r="D68" s="113">
        <v>0.502092050209205</v>
      </c>
      <c r="E68" s="115">
        <v>6</v>
      </c>
      <c r="F68" s="114">
        <v>7</v>
      </c>
      <c r="G68" s="114">
        <v>9</v>
      </c>
      <c r="H68" s="114">
        <v>4</v>
      </c>
      <c r="I68" s="140">
        <v>3</v>
      </c>
      <c r="J68" s="115">
        <v>3</v>
      </c>
      <c r="K68" s="116">
        <v>100</v>
      </c>
    </row>
    <row r="69" spans="1:11" ht="14.1" customHeight="1" x14ac:dyDescent="0.2">
      <c r="A69" s="306">
        <v>83</v>
      </c>
      <c r="B69" s="307" t="s">
        <v>304</v>
      </c>
      <c r="C69" s="308"/>
      <c r="D69" s="113">
        <v>5.1046025104602508</v>
      </c>
      <c r="E69" s="115">
        <v>61</v>
      </c>
      <c r="F69" s="114">
        <v>30</v>
      </c>
      <c r="G69" s="114">
        <v>82</v>
      </c>
      <c r="H69" s="114">
        <v>44</v>
      </c>
      <c r="I69" s="140">
        <v>95</v>
      </c>
      <c r="J69" s="115">
        <v>-34</v>
      </c>
      <c r="K69" s="116">
        <v>-35.789473684210527</v>
      </c>
    </row>
    <row r="70" spans="1:11" ht="14.1" customHeight="1" x14ac:dyDescent="0.2">
      <c r="A70" s="306" t="s">
        <v>305</v>
      </c>
      <c r="B70" s="307" t="s">
        <v>306</v>
      </c>
      <c r="C70" s="308"/>
      <c r="D70" s="113">
        <v>4.6861924686192467</v>
      </c>
      <c r="E70" s="115">
        <v>56</v>
      </c>
      <c r="F70" s="114">
        <v>28</v>
      </c>
      <c r="G70" s="114">
        <v>74</v>
      </c>
      <c r="H70" s="114">
        <v>36</v>
      </c>
      <c r="I70" s="140">
        <v>88</v>
      </c>
      <c r="J70" s="115">
        <v>-32</v>
      </c>
      <c r="K70" s="116">
        <v>-36.363636363636367</v>
      </c>
    </row>
    <row r="71" spans="1:11" ht="14.1" customHeight="1" x14ac:dyDescent="0.2">
      <c r="A71" s="306"/>
      <c r="B71" s="307" t="s">
        <v>307</v>
      </c>
      <c r="C71" s="308"/>
      <c r="D71" s="113">
        <v>0.83682008368200833</v>
      </c>
      <c r="E71" s="115">
        <v>10</v>
      </c>
      <c r="F71" s="114">
        <v>7</v>
      </c>
      <c r="G71" s="114">
        <v>27</v>
      </c>
      <c r="H71" s="114">
        <v>11</v>
      </c>
      <c r="I71" s="140">
        <v>42</v>
      </c>
      <c r="J71" s="115">
        <v>-32</v>
      </c>
      <c r="K71" s="116">
        <v>-76.19047619047619</v>
      </c>
    </row>
    <row r="72" spans="1:11" ht="14.1" customHeight="1" x14ac:dyDescent="0.2">
      <c r="A72" s="306">
        <v>84</v>
      </c>
      <c r="B72" s="307" t="s">
        <v>308</v>
      </c>
      <c r="C72" s="308"/>
      <c r="D72" s="113">
        <v>0.92050209205020916</v>
      </c>
      <c r="E72" s="115">
        <v>11</v>
      </c>
      <c r="F72" s="114">
        <v>13</v>
      </c>
      <c r="G72" s="114">
        <v>26</v>
      </c>
      <c r="H72" s="114">
        <v>11</v>
      </c>
      <c r="I72" s="140">
        <v>7</v>
      </c>
      <c r="J72" s="115">
        <v>4</v>
      </c>
      <c r="K72" s="116">
        <v>57.142857142857146</v>
      </c>
    </row>
    <row r="73" spans="1:11" ht="14.1" customHeight="1" x14ac:dyDescent="0.2">
      <c r="A73" s="306" t="s">
        <v>309</v>
      </c>
      <c r="B73" s="307" t="s">
        <v>310</v>
      </c>
      <c r="C73" s="308"/>
      <c r="D73" s="113">
        <v>0.33472803347280333</v>
      </c>
      <c r="E73" s="115">
        <v>4</v>
      </c>
      <c r="F73" s="114" t="s">
        <v>513</v>
      </c>
      <c r="G73" s="114">
        <v>8</v>
      </c>
      <c r="H73" s="114" t="s">
        <v>513</v>
      </c>
      <c r="I73" s="140" t="s">
        <v>513</v>
      </c>
      <c r="J73" s="115" t="s">
        <v>513</v>
      </c>
      <c r="K73" s="116" t="s">
        <v>513</v>
      </c>
    </row>
    <row r="74" spans="1:11" ht="14.1" customHeight="1" x14ac:dyDescent="0.2">
      <c r="A74" s="306" t="s">
        <v>311</v>
      </c>
      <c r="B74" s="307" t="s">
        <v>312</v>
      </c>
      <c r="C74" s="308"/>
      <c r="D74" s="113">
        <v>0.2510460251046025</v>
      </c>
      <c r="E74" s="115">
        <v>3</v>
      </c>
      <c r="F74" s="114">
        <v>7</v>
      </c>
      <c r="G74" s="114">
        <v>7</v>
      </c>
      <c r="H74" s="114">
        <v>6</v>
      </c>
      <c r="I74" s="140" t="s">
        <v>513</v>
      </c>
      <c r="J74" s="115" t="s">
        <v>513</v>
      </c>
      <c r="K74" s="116" t="s">
        <v>513</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v>0.2510460251046025</v>
      </c>
      <c r="E76" s="115">
        <v>3</v>
      </c>
      <c r="F76" s="114">
        <v>0</v>
      </c>
      <c r="G76" s="114" t="s">
        <v>513</v>
      </c>
      <c r="H76" s="114">
        <v>4</v>
      </c>
      <c r="I76" s="140">
        <v>3</v>
      </c>
      <c r="J76" s="115">
        <v>0</v>
      </c>
      <c r="K76" s="116">
        <v>0</v>
      </c>
    </row>
    <row r="77" spans="1:11" ht="14.1" customHeight="1" x14ac:dyDescent="0.2">
      <c r="A77" s="306">
        <v>92</v>
      </c>
      <c r="B77" s="307" t="s">
        <v>316</v>
      </c>
      <c r="C77" s="308"/>
      <c r="D77" s="113">
        <v>0.58577405857740583</v>
      </c>
      <c r="E77" s="115">
        <v>7</v>
      </c>
      <c r="F77" s="114">
        <v>19</v>
      </c>
      <c r="G77" s="114">
        <v>37</v>
      </c>
      <c r="H77" s="114">
        <v>7</v>
      </c>
      <c r="I77" s="140">
        <v>9</v>
      </c>
      <c r="J77" s="115">
        <v>-2</v>
      </c>
      <c r="K77" s="116">
        <v>-22.222222222222221</v>
      </c>
    </row>
    <row r="78" spans="1:11" ht="14.1" customHeight="1" x14ac:dyDescent="0.2">
      <c r="A78" s="306">
        <v>93</v>
      </c>
      <c r="B78" s="307" t="s">
        <v>317</v>
      </c>
      <c r="C78" s="308"/>
      <c r="D78" s="113" t="s">
        <v>513</v>
      </c>
      <c r="E78" s="115" t="s">
        <v>513</v>
      </c>
      <c r="F78" s="114">
        <v>0</v>
      </c>
      <c r="G78" s="114" t="s">
        <v>513</v>
      </c>
      <c r="H78" s="114">
        <v>0</v>
      </c>
      <c r="I78" s="140" t="s">
        <v>513</v>
      </c>
      <c r="J78" s="115" t="s">
        <v>513</v>
      </c>
      <c r="K78" s="116" t="s">
        <v>513</v>
      </c>
    </row>
    <row r="79" spans="1:11" ht="14.1" customHeight="1" x14ac:dyDescent="0.2">
      <c r="A79" s="306">
        <v>94</v>
      </c>
      <c r="B79" s="307" t="s">
        <v>318</v>
      </c>
      <c r="C79" s="308"/>
      <c r="D79" s="113">
        <v>0</v>
      </c>
      <c r="E79" s="115">
        <v>0</v>
      </c>
      <c r="F79" s="114" t="s">
        <v>513</v>
      </c>
      <c r="G79" s="114" t="s">
        <v>513</v>
      </c>
      <c r="H79" s="114">
        <v>9</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1.4225941422594142</v>
      </c>
      <c r="E81" s="143">
        <v>17</v>
      </c>
      <c r="F81" s="144">
        <v>4</v>
      </c>
      <c r="G81" s="144">
        <v>6</v>
      </c>
      <c r="H81" s="144">
        <v>7</v>
      </c>
      <c r="I81" s="145">
        <v>5</v>
      </c>
      <c r="J81" s="143">
        <v>12</v>
      </c>
      <c r="K81" s="146">
        <v>240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15870</v>
      </c>
      <c r="C10" s="114">
        <v>6886</v>
      </c>
      <c r="D10" s="114">
        <v>8984</v>
      </c>
      <c r="E10" s="114">
        <v>12380</v>
      </c>
      <c r="F10" s="114">
        <v>3266</v>
      </c>
      <c r="G10" s="114">
        <v>1754</v>
      </c>
      <c r="H10" s="114">
        <v>5112</v>
      </c>
      <c r="I10" s="115">
        <v>2679</v>
      </c>
      <c r="J10" s="114">
        <v>2112</v>
      </c>
      <c r="K10" s="114">
        <v>567</v>
      </c>
      <c r="L10" s="423">
        <v>1614</v>
      </c>
      <c r="M10" s="424">
        <v>1744</v>
      </c>
    </row>
    <row r="11" spans="1:13" ht="11.1" customHeight="1" x14ac:dyDescent="0.2">
      <c r="A11" s="422" t="s">
        <v>387</v>
      </c>
      <c r="B11" s="115">
        <v>16079</v>
      </c>
      <c r="C11" s="114">
        <v>7098</v>
      </c>
      <c r="D11" s="114">
        <v>8981</v>
      </c>
      <c r="E11" s="114">
        <v>12500</v>
      </c>
      <c r="F11" s="114">
        <v>3300</v>
      </c>
      <c r="G11" s="114">
        <v>1685</v>
      </c>
      <c r="H11" s="114">
        <v>5229</v>
      </c>
      <c r="I11" s="115">
        <v>2582</v>
      </c>
      <c r="J11" s="114">
        <v>2015</v>
      </c>
      <c r="K11" s="114">
        <v>567</v>
      </c>
      <c r="L11" s="423">
        <v>1348</v>
      </c>
      <c r="M11" s="424">
        <v>1153</v>
      </c>
    </row>
    <row r="12" spans="1:13" ht="11.1" customHeight="1" x14ac:dyDescent="0.2">
      <c r="A12" s="422" t="s">
        <v>388</v>
      </c>
      <c r="B12" s="115">
        <v>16470</v>
      </c>
      <c r="C12" s="114">
        <v>7258</v>
      </c>
      <c r="D12" s="114">
        <v>9212</v>
      </c>
      <c r="E12" s="114">
        <v>12797</v>
      </c>
      <c r="F12" s="114">
        <v>3393</v>
      </c>
      <c r="G12" s="114">
        <v>1876</v>
      </c>
      <c r="H12" s="114">
        <v>5347</v>
      </c>
      <c r="I12" s="115">
        <v>2538</v>
      </c>
      <c r="J12" s="114">
        <v>1957</v>
      </c>
      <c r="K12" s="114">
        <v>581</v>
      </c>
      <c r="L12" s="423">
        <v>1793</v>
      </c>
      <c r="M12" s="424">
        <v>1489</v>
      </c>
    </row>
    <row r="13" spans="1:13" s="110" customFormat="1" ht="11.1" customHeight="1" x14ac:dyDescent="0.2">
      <c r="A13" s="422" t="s">
        <v>389</v>
      </c>
      <c r="B13" s="115">
        <v>16246</v>
      </c>
      <c r="C13" s="114">
        <v>7090</v>
      </c>
      <c r="D13" s="114">
        <v>9156</v>
      </c>
      <c r="E13" s="114">
        <v>12642</v>
      </c>
      <c r="F13" s="114">
        <v>3340</v>
      </c>
      <c r="G13" s="114">
        <v>1783</v>
      </c>
      <c r="H13" s="114">
        <v>5328</v>
      </c>
      <c r="I13" s="115">
        <v>2452</v>
      </c>
      <c r="J13" s="114">
        <v>1843</v>
      </c>
      <c r="K13" s="114">
        <v>609</v>
      </c>
      <c r="L13" s="423">
        <v>999</v>
      </c>
      <c r="M13" s="424">
        <v>1234</v>
      </c>
    </row>
    <row r="14" spans="1:13" ht="15" customHeight="1" x14ac:dyDescent="0.2">
      <c r="A14" s="422" t="s">
        <v>390</v>
      </c>
      <c r="B14" s="115">
        <v>16277</v>
      </c>
      <c r="C14" s="114">
        <v>7144</v>
      </c>
      <c r="D14" s="114">
        <v>9133</v>
      </c>
      <c r="E14" s="114">
        <v>12496</v>
      </c>
      <c r="F14" s="114">
        <v>3578</v>
      </c>
      <c r="G14" s="114">
        <v>1699</v>
      </c>
      <c r="H14" s="114">
        <v>5415</v>
      </c>
      <c r="I14" s="115">
        <v>2761</v>
      </c>
      <c r="J14" s="114">
        <v>2093</v>
      </c>
      <c r="K14" s="114">
        <v>668</v>
      </c>
      <c r="L14" s="423">
        <v>1282</v>
      </c>
      <c r="M14" s="424">
        <v>1348</v>
      </c>
    </row>
    <row r="15" spans="1:13" ht="11.1" customHeight="1" x14ac:dyDescent="0.2">
      <c r="A15" s="422" t="s">
        <v>387</v>
      </c>
      <c r="B15" s="115">
        <v>16327</v>
      </c>
      <c r="C15" s="114">
        <v>7220</v>
      </c>
      <c r="D15" s="114">
        <v>9107</v>
      </c>
      <c r="E15" s="114">
        <v>12460</v>
      </c>
      <c r="F15" s="114">
        <v>3666</v>
      </c>
      <c r="G15" s="114">
        <v>1643</v>
      </c>
      <c r="H15" s="114">
        <v>5510</v>
      </c>
      <c r="I15" s="115">
        <v>2761</v>
      </c>
      <c r="J15" s="114">
        <v>2092</v>
      </c>
      <c r="K15" s="114">
        <v>669</v>
      </c>
      <c r="L15" s="423">
        <v>1250</v>
      </c>
      <c r="M15" s="424">
        <v>1196</v>
      </c>
    </row>
    <row r="16" spans="1:13" ht="11.1" customHeight="1" x14ac:dyDescent="0.2">
      <c r="A16" s="422" t="s">
        <v>388</v>
      </c>
      <c r="B16" s="115">
        <v>16613</v>
      </c>
      <c r="C16" s="114">
        <v>7348</v>
      </c>
      <c r="D16" s="114">
        <v>9265</v>
      </c>
      <c r="E16" s="114">
        <v>12793</v>
      </c>
      <c r="F16" s="114">
        <v>3780</v>
      </c>
      <c r="G16" s="114">
        <v>1742</v>
      </c>
      <c r="H16" s="114">
        <v>5604</v>
      </c>
      <c r="I16" s="115">
        <v>2690</v>
      </c>
      <c r="J16" s="114">
        <v>2013</v>
      </c>
      <c r="K16" s="114">
        <v>677</v>
      </c>
      <c r="L16" s="423">
        <v>1489</v>
      </c>
      <c r="M16" s="424">
        <v>1252</v>
      </c>
    </row>
    <row r="17" spans="1:13" s="110" customFormat="1" ht="11.1" customHeight="1" x14ac:dyDescent="0.2">
      <c r="A17" s="422" t="s">
        <v>389</v>
      </c>
      <c r="B17" s="115">
        <v>16287</v>
      </c>
      <c r="C17" s="114">
        <v>7176</v>
      </c>
      <c r="D17" s="114">
        <v>9111</v>
      </c>
      <c r="E17" s="114">
        <v>12501</v>
      </c>
      <c r="F17" s="114">
        <v>3740</v>
      </c>
      <c r="G17" s="114">
        <v>1650</v>
      </c>
      <c r="H17" s="114">
        <v>5583</v>
      </c>
      <c r="I17" s="115">
        <v>2757</v>
      </c>
      <c r="J17" s="114">
        <v>2044</v>
      </c>
      <c r="K17" s="114">
        <v>713</v>
      </c>
      <c r="L17" s="423">
        <v>1059</v>
      </c>
      <c r="M17" s="424">
        <v>1250</v>
      </c>
    </row>
    <row r="18" spans="1:13" ht="15" customHeight="1" x14ac:dyDescent="0.2">
      <c r="A18" s="422" t="s">
        <v>391</v>
      </c>
      <c r="B18" s="115">
        <v>16180</v>
      </c>
      <c r="C18" s="114">
        <v>7149</v>
      </c>
      <c r="D18" s="114">
        <v>9031</v>
      </c>
      <c r="E18" s="114">
        <v>12301</v>
      </c>
      <c r="F18" s="114">
        <v>3829</v>
      </c>
      <c r="G18" s="114">
        <v>1571</v>
      </c>
      <c r="H18" s="114">
        <v>5587</v>
      </c>
      <c r="I18" s="115">
        <v>2854</v>
      </c>
      <c r="J18" s="114">
        <v>2099</v>
      </c>
      <c r="K18" s="114">
        <v>755</v>
      </c>
      <c r="L18" s="423">
        <v>1426</v>
      </c>
      <c r="M18" s="424">
        <v>1510</v>
      </c>
    </row>
    <row r="19" spans="1:13" ht="11.1" customHeight="1" x14ac:dyDescent="0.2">
      <c r="A19" s="422" t="s">
        <v>387</v>
      </c>
      <c r="B19" s="115">
        <v>16132</v>
      </c>
      <c r="C19" s="114">
        <v>7184</v>
      </c>
      <c r="D19" s="114">
        <v>8948</v>
      </c>
      <c r="E19" s="114">
        <v>12230</v>
      </c>
      <c r="F19" s="114">
        <v>3850</v>
      </c>
      <c r="G19" s="114">
        <v>1469</v>
      </c>
      <c r="H19" s="114">
        <v>5691</v>
      </c>
      <c r="I19" s="115">
        <v>3298</v>
      </c>
      <c r="J19" s="114">
        <v>2422</v>
      </c>
      <c r="K19" s="114">
        <v>876</v>
      </c>
      <c r="L19" s="423">
        <v>1061</v>
      </c>
      <c r="M19" s="424">
        <v>1045</v>
      </c>
    </row>
    <row r="20" spans="1:13" ht="11.1" customHeight="1" x14ac:dyDescent="0.2">
      <c r="A20" s="422" t="s">
        <v>388</v>
      </c>
      <c r="B20" s="115">
        <v>16271</v>
      </c>
      <c r="C20" s="114">
        <v>7225</v>
      </c>
      <c r="D20" s="114">
        <v>9046</v>
      </c>
      <c r="E20" s="114">
        <v>12390</v>
      </c>
      <c r="F20" s="114">
        <v>3828</v>
      </c>
      <c r="G20" s="114">
        <v>1558</v>
      </c>
      <c r="H20" s="114">
        <v>5732</v>
      </c>
      <c r="I20" s="115">
        <v>3340</v>
      </c>
      <c r="J20" s="114">
        <v>2409</v>
      </c>
      <c r="K20" s="114">
        <v>931</v>
      </c>
      <c r="L20" s="423">
        <v>1532</v>
      </c>
      <c r="M20" s="424">
        <v>1420</v>
      </c>
    </row>
    <row r="21" spans="1:13" s="110" customFormat="1" ht="11.1" customHeight="1" x14ac:dyDescent="0.2">
      <c r="A21" s="422" t="s">
        <v>389</v>
      </c>
      <c r="B21" s="115">
        <v>15959</v>
      </c>
      <c r="C21" s="114">
        <v>7062</v>
      </c>
      <c r="D21" s="114">
        <v>8897</v>
      </c>
      <c r="E21" s="114">
        <v>12159</v>
      </c>
      <c r="F21" s="114">
        <v>3769</v>
      </c>
      <c r="G21" s="114">
        <v>1469</v>
      </c>
      <c r="H21" s="114">
        <v>5723</v>
      </c>
      <c r="I21" s="115">
        <v>3406</v>
      </c>
      <c r="J21" s="114">
        <v>2434</v>
      </c>
      <c r="K21" s="114">
        <v>972</v>
      </c>
      <c r="L21" s="423">
        <v>845</v>
      </c>
      <c r="M21" s="424">
        <v>1117</v>
      </c>
    </row>
    <row r="22" spans="1:13" ht="15" customHeight="1" x14ac:dyDescent="0.2">
      <c r="A22" s="422" t="s">
        <v>392</v>
      </c>
      <c r="B22" s="115">
        <v>15932</v>
      </c>
      <c r="C22" s="114">
        <v>7061</v>
      </c>
      <c r="D22" s="114">
        <v>8871</v>
      </c>
      <c r="E22" s="114">
        <v>12130</v>
      </c>
      <c r="F22" s="114">
        <v>3750</v>
      </c>
      <c r="G22" s="114">
        <v>1412</v>
      </c>
      <c r="H22" s="114">
        <v>5832</v>
      </c>
      <c r="I22" s="115">
        <v>3351</v>
      </c>
      <c r="J22" s="114">
        <v>2426</v>
      </c>
      <c r="K22" s="114">
        <v>925</v>
      </c>
      <c r="L22" s="423">
        <v>1120</v>
      </c>
      <c r="M22" s="424">
        <v>1175</v>
      </c>
    </row>
    <row r="23" spans="1:13" ht="11.1" customHeight="1" x14ac:dyDescent="0.2">
      <c r="A23" s="422" t="s">
        <v>387</v>
      </c>
      <c r="B23" s="115">
        <v>15922</v>
      </c>
      <c r="C23" s="114">
        <v>7118</v>
      </c>
      <c r="D23" s="114">
        <v>8804</v>
      </c>
      <c r="E23" s="114">
        <v>12137</v>
      </c>
      <c r="F23" s="114">
        <v>3731</v>
      </c>
      <c r="G23" s="114">
        <v>1311</v>
      </c>
      <c r="H23" s="114">
        <v>5879</v>
      </c>
      <c r="I23" s="115">
        <v>3347</v>
      </c>
      <c r="J23" s="114">
        <v>2391</v>
      </c>
      <c r="K23" s="114">
        <v>956</v>
      </c>
      <c r="L23" s="423">
        <v>1014</v>
      </c>
      <c r="M23" s="424">
        <v>1040</v>
      </c>
    </row>
    <row r="24" spans="1:13" ht="11.1" customHeight="1" x14ac:dyDescent="0.2">
      <c r="A24" s="422" t="s">
        <v>388</v>
      </c>
      <c r="B24" s="115">
        <v>16130</v>
      </c>
      <c r="C24" s="114">
        <v>7272</v>
      </c>
      <c r="D24" s="114">
        <v>8858</v>
      </c>
      <c r="E24" s="114">
        <v>12150</v>
      </c>
      <c r="F24" s="114">
        <v>3759</v>
      </c>
      <c r="G24" s="114">
        <v>1390</v>
      </c>
      <c r="H24" s="114">
        <v>5977</v>
      </c>
      <c r="I24" s="115">
        <v>3435</v>
      </c>
      <c r="J24" s="114">
        <v>2439</v>
      </c>
      <c r="K24" s="114">
        <v>996</v>
      </c>
      <c r="L24" s="423">
        <v>1352</v>
      </c>
      <c r="M24" s="424">
        <v>1241</v>
      </c>
    </row>
    <row r="25" spans="1:13" s="110" customFormat="1" ht="11.1" customHeight="1" x14ac:dyDescent="0.2">
      <c r="A25" s="422" t="s">
        <v>389</v>
      </c>
      <c r="B25" s="115">
        <v>15889</v>
      </c>
      <c r="C25" s="114">
        <v>7099</v>
      </c>
      <c r="D25" s="114">
        <v>8790</v>
      </c>
      <c r="E25" s="114">
        <v>11930</v>
      </c>
      <c r="F25" s="114">
        <v>3741</v>
      </c>
      <c r="G25" s="114">
        <v>1311</v>
      </c>
      <c r="H25" s="114">
        <v>6016</v>
      </c>
      <c r="I25" s="115">
        <v>3477</v>
      </c>
      <c r="J25" s="114">
        <v>2467</v>
      </c>
      <c r="K25" s="114">
        <v>1010</v>
      </c>
      <c r="L25" s="423">
        <v>1017</v>
      </c>
      <c r="M25" s="424">
        <v>1302</v>
      </c>
    </row>
    <row r="26" spans="1:13" ht="15" customHeight="1" x14ac:dyDescent="0.2">
      <c r="A26" s="422" t="s">
        <v>393</v>
      </c>
      <c r="B26" s="115">
        <v>15780</v>
      </c>
      <c r="C26" s="114">
        <v>7075</v>
      </c>
      <c r="D26" s="114">
        <v>8705</v>
      </c>
      <c r="E26" s="114">
        <v>11835</v>
      </c>
      <c r="F26" s="114">
        <v>3726</v>
      </c>
      <c r="G26" s="114">
        <v>1222</v>
      </c>
      <c r="H26" s="114">
        <v>6066</v>
      </c>
      <c r="I26" s="115">
        <v>3378</v>
      </c>
      <c r="J26" s="114">
        <v>2413</v>
      </c>
      <c r="K26" s="114">
        <v>965</v>
      </c>
      <c r="L26" s="423">
        <v>1118</v>
      </c>
      <c r="M26" s="424">
        <v>1187</v>
      </c>
    </row>
    <row r="27" spans="1:13" ht="11.1" customHeight="1" x14ac:dyDescent="0.2">
      <c r="A27" s="422" t="s">
        <v>387</v>
      </c>
      <c r="B27" s="115">
        <v>15846</v>
      </c>
      <c r="C27" s="114">
        <v>7176</v>
      </c>
      <c r="D27" s="114">
        <v>8670</v>
      </c>
      <c r="E27" s="114">
        <v>11855</v>
      </c>
      <c r="F27" s="114">
        <v>3769</v>
      </c>
      <c r="G27" s="114">
        <v>1139</v>
      </c>
      <c r="H27" s="114">
        <v>6152</v>
      </c>
      <c r="I27" s="115">
        <v>3376</v>
      </c>
      <c r="J27" s="114">
        <v>2404</v>
      </c>
      <c r="K27" s="114">
        <v>972</v>
      </c>
      <c r="L27" s="423">
        <v>1167</v>
      </c>
      <c r="M27" s="424">
        <v>1036</v>
      </c>
    </row>
    <row r="28" spans="1:13" ht="11.1" customHeight="1" x14ac:dyDescent="0.2">
      <c r="A28" s="422" t="s">
        <v>388</v>
      </c>
      <c r="B28" s="115">
        <v>16084</v>
      </c>
      <c r="C28" s="114">
        <v>7254</v>
      </c>
      <c r="D28" s="114">
        <v>8830</v>
      </c>
      <c r="E28" s="114">
        <v>12149</v>
      </c>
      <c r="F28" s="114">
        <v>3871</v>
      </c>
      <c r="G28" s="114">
        <v>1244</v>
      </c>
      <c r="H28" s="114">
        <v>6207</v>
      </c>
      <c r="I28" s="115">
        <v>3437</v>
      </c>
      <c r="J28" s="114">
        <v>2425</v>
      </c>
      <c r="K28" s="114">
        <v>1012</v>
      </c>
      <c r="L28" s="423">
        <v>1459</v>
      </c>
      <c r="M28" s="424">
        <v>1323</v>
      </c>
    </row>
    <row r="29" spans="1:13" s="110" customFormat="1" ht="11.1" customHeight="1" x14ac:dyDescent="0.2">
      <c r="A29" s="422" t="s">
        <v>389</v>
      </c>
      <c r="B29" s="115">
        <v>15767</v>
      </c>
      <c r="C29" s="114">
        <v>7032</v>
      </c>
      <c r="D29" s="114">
        <v>8735</v>
      </c>
      <c r="E29" s="114">
        <v>11913</v>
      </c>
      <c r="F29" s="114">
        <v>3824</v>
      </c>
      <c r="G29" s="114">
        <v>1183</v>
      </c>
      <c r="H29" s="114">
        <v>6132</v>
      </c>
      <c r="I29" s="115">
        <v>3606</v>
      </c>
      <c r="J29" s="114">
        <v>2553</v>
      </c>
      <c r="K29" s="114">
        <v>1053</v>
      </c>
      <c r="L29" s="423">
        <v>872</v>
      </c>
      <c r="M29" s="424">
        <v>1179</v>
      </c>
    </row>
    <row r="30" spans="1:13" ht="15" customHeight="1" x14ac:dyDescent="0.2">
      <c r="A30" s="422" t="s">
        <v>394</v>
      </c>
      <c r="B30" s="115">
        <v>15981</v>
      </c>
      <c r="C30" s="114">
        <v>7115</v>
      </c>
      <c r="D30" s="114">
        <v>8866</v>
      </c>
      <c r="E30" s="114">
        <v>11881</v>
      </c>
      <c r="F30" s="114">
        <v>4076</v>
      </c>
      <c r="G30" s="114">
        <v>1162</v>
      </c>
      <c r="H30" s="114">
        <v>6218</v>
      </c>
      <c r="I30" s="115">
        <v>3384</v>
      </c>
      <c r="J30" s="114">
        <v>2367</v>
      </c>
      <c r="K30" s="114">
        <v>1017</v>
      </c>
      <c r="L30" s="423">
        <v>1464</v>
      </c>
      <c r="M30" s="424">
        <v>1268</v>
      </c>
    </row>
    <row r="31" spans="1:13" ht="11.1" customHeight="1" x14ac:dyDescent="0.2">
      <c r="A31" s="422" t="s">
        <v>387</v>
      </c>
      <c r="B31" s="115">
        <v>16099</v>
      </c>
      <c r="C31" s="114">
        <v>7187</v>
      </c>
      <c r="D31" s="114">
        <v>8912</v>
      </c>
      <c r="E31" s="114">
        <v>11889</v>
      </c>
      <c r="F31" s="114">
        <v>4191</v>
      </c>
      <c r="G31" s="114">
        <v>1081</v>
      </c>
      <c r="H31" s="114">
        <v>6320</v>
      </c>
      <c r="I31" s="115">
        <v>3380</v>
      </c>
      <c r="J31" s="114">
        <v>2346</v>
      </c>
      <c r="K31" s="114">
        <v>1034</v>
      </c>
      <c r="L31" s="423">
        <v>1110</v>
      </c>
      <c r="M31" s="424">
        <v>977</v>
      </c>
    </row>
    <row r="32" spans="1:13" ht="11.1" customHeight="1" x14ac:dyDescent="0.2">
      <c r="A32" s="422" t="s">
        <v>388</v>
      </c>
      <c r="B32" s="115">
        <v>16185</v>
      </c>
      <c r="C32" s="114">
        <v>7248</v>
      </c>
      <c r="D32" s="114">
        <v>8937</v>
      </c>
      <c r="E32" s="114">
        <v>11993</v>
      </c>
      <c r="F32" s="114">
        <v>4186</v>
      </c>
      <c r="G32" s="114">
        <v>1153</v>
      </c>
      <c r="H32" s="114">
        <v>6350</v>
      </c>
      <c r="I32" s="115">
        <v>3429</v>
      </c>
      <c r="J32" s="114">
        <v>2398</v>
      </c>
      <c r="K32" s="114">
        <v>1031</v>
      </c>
      <c r="L32" s="423">
        <v>1394</v>
      </c>
      <c r="M32" s="424">
        <v>1253</v>
      </c>
    </row>
    <row r="33" spans="1:13" s="110" customFormat="1" ht="11.1" customHeight="1" x14ac:dyDescent="0.2">
      <c r="A33" s="422" t="s">
        <v>389</v>
      </c>
      <c r="B33" s="115">
        <v>15957</v>
      </c>
      <c r="C33" s="114">
        <v>7076</v>
      </c>
      <c r="D33" s="114">
        <v>8881</v>
      </c>
      <c r="E33" s="114">
        <v>11758</v>
      </c>
      <c r="F33" s="114">
        <v>4195</v>
      </c>
      <c r="G33" s="114">
        <v>1082</v>
      </c>
      <c r="H33" s="114">
        <v>6328</v>
      </c>
      <c r="I33" s="115">
        <v>3376</v>
      </c>
      <c r="J33" s="114">
        <v>2340</v>
      </c>
      <c r="K33" s="114">
        <v>1036</v>
      </c>
      <c r="L33" s="423">
        <v>842</v>
      </c>
      <c r="M33" s="424">
        <v>1045</v>
      </c>
    </row>
    <row r="34" spans="1:13" ht="15" customHeight="1" x14ac:dyDescent="0.2">
      <c r="A34" s="422" t="s">
        <v>395</v>
      </c>
      <c r="B34" s="115">
        <v>15991</v>
      </c>
      <c r="C34" s="114">
        <v>7076</v>
      </c>
      <c r="D34" s="114">
        <v>8915</v>
      </c>
      <c r="E34" s="114">
        <v>11720</v>
      </c>
      <c r="F34" s="114">
        <v>4270</v>
      </c>
      <c r="G34" s="114">
        <v>1023</v>
      </c>
      <c r="H34" s="114">
        <v>6393</v>
      </c>
      <c r="I34" s="115">
        <v>3345</v>
      </c>
      <c r="J34" s="114">
        <v>2320</v>
      </c>
      <c r="K34" s="114">
        <v>1025</v>
      </c>
      <c r="L34" s="423">
        <v>1295</v>
      </c>
      <c r="M34" s="424">
        <v>1282</v>
      </c>
    </row>
    <row r="35" spans="1:13" ht="11.1" customHeight="1" x14ac:dyDescent="0.2">
      <c r="A35" s="422" t="s">
        <v>387</v>
      </c>
      <c r="B35" s="115">
        <v>15987</v>
      </c>
      <c r="C35" s="114">
        <v>7118</v>
      </c>
      <c r="D35" s="114">
        <v>8869</v>
      </c>
      <c r="E35" s="114">
        <v>11718</v>
      </c>
      <c r="F35" s="114">
        <v>4269</v>
      </c>
      <c r="G35" s="114">
        <v>1003</v>
      </c>
      <c r="H35" s="114">
        <v>6427</v>
      </c>
      <c r="I35" s="115">
        <v>3318</v>
      </c>
      <c r="J35" s="114">
        <v>2291</v>
      </c>
      <c r="K35" s="114">
        <v>1027</v>
      </c>
      <c r="L35" s="423">
        <v>997</v>
      </c>
      <c r="M35" s="424">
        <v>1014</v>
      </c>
    </row>
    <row r="36" spans="1:13" ht="11.1" customHeight="1" x14ac:dyDescent="0.2">
      <c r="A36" s="422" t="s">
        <v>388</v>
      </c>
      <c r="B36" s="115">
        <v>16192</v>
      </c>
      <c r="C36" s="114">
        <v>7207</v>
      </c>
      <c r="D36" s="114">
        <v>8985</v>
      </c>
      <c r="E36" s="114">
        <v>11843</v>
      </c>
      <c r="F36" s="114">
        <v>4349</v>
      </c>
      <c r="G36" s="114">
        <v>1140</v>
      </c>
      <c r="H36" s="114">
        <v>6427</v>
      </c>
      <c r="I36" s="115">
        <v>3307</v>
      </c>
      <c r="J36" s="114">
        <v>2262</v>
      </c>
      <c r="K36" s="114">
        <v>1045</v>
      </c>
      <c r="L36" s="423">
        <v>1397</v>
      </c>
      <c r="M36" s="424">
        <v>1170</v>
      </c>
    </row>
    <row r="37" spans="1:13" s="110" customFormat="1" ht="11.1" customHeight="1" x14ac:dyDescent="0.2">
      <c r="A37" s="422" t="s">
        <v>389</v>
      </c>
      <c r="B37" s="115">
        <v>16014</v>
      </c>
      <c r="C37" s="114">
        <v>7068</v>
      </c>
      <c r="D37" s="114">
        <v>8946</v>
      </c>
      <c r="E37" s="114">
        <v>11637</v>
      </c>
      <c r="F37" s="114">
        <v>4377</v>
      </c>
      <c r="G37" s="114">
        <v>1108</v>
      </c>
      <c r="H37" s="114">
        <v>6377</v>
      </c>
      <c r="I37" s="115">
        <v>3348</v>
      </c>
      <c r="J37" s="114">
        <v>2284</v>
      </c>
      <c r="K37" s="114">
        <v>1064</v>
      </c>
      <c r="L37" s="423">
        <v>866</v>
      </c>
      <c r="M37" s="424">
        <v>1057</v>
      </c>
    </row>
    <row r="38" spans="1:13" ht="15" customHeight="1" x14ac:dyDescent="0.2">
      <c r="A38" s="425" t="s">
        <v>396</v>
      </c>
      <c r="B38" s="115">
        <v>16148</v>
      </c>
      <c r="C38" s="114">
        <v>7158</v>
      </c>
      <c r="D38" s="114">
        <v>8990</v>
      </c>
      <c r="E38" s="114">
        <v>11679</v>
      </c>
      <c r="F38" s="114">
        <v>4469</v>
      </c>
      <c r="G38" s="114">
        <v>1109</v>
      </c>
      <c r="H38" s="114">
        <v>6425</v>
      </c>
      <c r="I38" s="115">
        <v>3354</v>
      </c>
      <c r="J38" s="114">
        <v>2272</v>
      </c>
      <c r="K38" s="114">
        <v>1082</v>
      </c>
      <c r="L38" s="423">
        <v>1335</v>
      </c>
      <c r="M38" s="424">
        <v>1241</v>
      </c>
    </row>
    <row r="39" spans="1:13" ht="11.1" customHeight="1" x14ac:dyDescent="0.2">
      <c r="A39" s="422" t="s">
        <v>387</v>
      </c>
      <c r="B39" s="115">
        <v>16197</v>
      </c>
      <c r="C39" s="114">
        <v>7200</v>
      </c>
      <c r="D39" s="114">
        <v>8997</v>
      </c>
      <c r="E39" s="114">
        <v>11643</v>
      </c>
      <c r="F39" s="114">
        <v>4554</v>
      </c>
      <c r="G39" s="114">
        <v>1056</v>
      </c>
      <c r="H39" s="114">
        <v>6495</v>
      </c>
      <c r="I39" s="115">
        <v>3393</v>
      </c>
      <c r="J39" s="114">
        <v>2280</v>
      </c>
      <c r="K39" s="114">
        <v>1113</v>
      </c>
      <c r="L39" s="423">
        <v>1031</v>
      </c>
      <c r="M39" s="424">
        <v>1001</v>
      </c>
    </row>
    <row r="40" spans="1:13" ht="11.1" customHeight="1" x14ac:dyDescent="0.2">
      <c r="A40" s="425" t="s">
        <v>388</v>
      </c>
      <c r="B40" s="115">
        <v>16268</v>
      </c>
      <c r="C40" s="114">
        <v>7215</v>
      </c>
      <c r="D40" s="114">
        <v>9053</v>
      </c>
      <c r="E40" s="114">
        <v>11648</v>
      </c>
      <c r="F40" s="114">
        <v>4620</v>
      </c>
      <c r="G40" s="114">
        <v>1206</v>
      </c>
      <c r="H40" s="114">
        <v>6476</v>
      </c>
      <c r="I40" s="115">
        <v>3418</v>
      </c>
      <c r="J40" s="114">
        <v>2294</v>
      </c>
      <c r="K40" s="114">
        <v>1124</v>
      </c>
      <c r="L40" s="423">
        <v>1460</v>
      </c>
      <c r="M40" s="424">
        <v>1245</v>
      </c>
    </row>
    <row r="41" spans="1:13" s="110" customFormat="1" ht="11.1" customHeight="1" x14ac:dyDescent="0.2">
      <c r="A41" s="422" t="s">
        <v>389</v>
      </c>
      <c r="B41" s="115">
        <v>16138</v>
      </c>
      <c r="C41" s="114">
        <v>7183</v>
      </c>
      <c r="D41" s="114">
        <v>8955</v>
      </c>
      <c r="E41" s="114">
        <v>11500</v>
      </c>
      <c r="F41" s="114">
        <v>4638</v>
      </c>
      <c r="G41" s="114">
        <v>1153</v>
      </c>
      <c r="H41" s="114">
        <v>6494</v>
      </c>
      <c r="I41" s="115">
        <v>3426</v>
      </c>
      <c r="J41" s="114">
        <v>2284</v>
      </c>
      <c r="K41" s="114">
        <v>1142</v>
      </c>
      <c r="L41" s="423">
        <v>933</v>
      </c>
      <c r="M41" s="424">
        <v>1060</v>
      </c>
    </row>
    <row r="42" spans="1:13" ht="15" customHeight="1" x14ac:dyDescent="0.2">
      <c r="A42" s="422" t="s">
        <v>397</v>
      </c>
      <c r="B42" s="115">
        <v>15994</v>
      </c>
      <c r="C42" s="114">
        <v>7095</v>
      </c>
      <c r="D42" s="114">
        <v>8899</v>
      </c>
      <c r="E42" s="114">
        <v>11339</v>
      </c>
      <c r="F42" s="114">
        <v>4655</v>
      </c>
      <c r="G42" s="114">
        <v>1114</v>
      </c>
      <c r="H42" s="114">
        <v>6466</v>
      </c>
      <c r="I42" s="115">
        <v>3323</v>
      </c>
      <c r="J42" s="114">
        <v>2224</v>
      </c>
      <c r="K42" s="114">
        <v>1099</v>
      </c>
      <c r="L42" s="423">
        <v>1251</v>
      </c>
      <c r="M42" s="424">
        <v>1393</v>
      </c>
    </row>
    <row r="43" spans="1:13" ht="11.1" customHeight="1" x14ac:dyDescent="0.2">
      <c r="A43" s="422" t="s">
        <v>387</v>
      </c>
      <c r="B43" s="115">
        <v>15971</v>
      </c>
      <c r="C43" s="114">
        <v>7116</v>
      </c>
      <c r="D43" s="114">
        <v>8855</v>
      </c>
      <c r="E43" s="114">
        <v>11333</v>
      </c>
      <c r="F43" s="114">
        <v>4638</v>
      </c>
      <c r="G43" s="114">
        <v>1105</v>
      </c>
      <c r="H43" s="114">
        <v>6540</v>
      </c>
      <c r="I43" s="115">
        <v>3400</v>
      </c>
      <c r="J43" s="114">
        <v>2272</v>
      </c>
      <c r="K43" s="114">
        <v>1128</v>
      </c>
      <c r="L43" s="423">
        <v>1020</v>
      </c>
      <c r="M43" s="424">
        <v>1086</v>
      </c>
    </row>
    <row r="44" spans="1:13" ht="11.1" customHeight="1" x14ac:dyDescent="0.2">
      <c r="A44" s="422" t="s">
        <v>388</v>
      </c>
      <c r="B44" s="115">
        <v>16366</v>
      </c>
      <c r="C44" s="114">
        <v>7245</v>
      </c>
      <c r="D44" s="114">
        <v>9121</v>
      </c>
      <c r="E44" s="114">
        <v>11550</v>
      </c>
      <c r="F44" s="114">
        <v>4816</v>
      </c>
      <c r="G44" s="114">
        <v>1323</v>
      </c>
      <c r="H44" s="114">
        <v>6631</v>
      </c>
      <c r="I44" s="115">
        <v>3432</v>
      </c>
      <c r="J44" s="114">
        <v>2228</v>
      </c>
      <c r="K44" s="114">
        <v>1204</v>
      </c>
      <c r="L44" s="423">
        <v>1482</v>
      </c>
      <c r="M44" s="424">
        <v>1233</v>
      </c>
    </row>
    <row r="45" spans="1:13" s="110" customFormat="1" ht="11.1" customHeight="1" x14ac:dyDescent="0.2">
      <c r="A45" s="422" t="s">
        <v>389</v>
      </c>
      <c r="B45" s="115">
        <v>16240</v>
      </c>
      <c r="C45" s="114">
        <v>7136</v>
      </c>
      <c r="D45" s="114">
        <v>9104</v>
      </c>
      <c r="E45" s="114">
        <v>11390</v>
      </c>
      <c r="F45" s="114">
        <v>4850</v>
      </c>
      <c r="G45" s="114">
        <v>1282</v>
      </c>
      <c r="H45" s="114">
        <v>6586</v>
      </c>
      <c r="I45" s="115">
        <v>3410</v>
      </c>
      <c r="J45" s="114">
        <v>2186</v>
      </c>
      <c r="K45" s="114">
        <v>1224</v>
      </c>
      <c r="L45" s="423">
        <v>863</v>
      </c>
      <c r="M45" s="424">
        <v>1006</v>
      </c>
    </row>
    <row r="46" spans="1:13" ht="15" customHeight="1" x14ac:dyDescent="0.2">
      <c r="A46" s="422" t="s">
        <v>398</v>
      </c>
      <c r="B46" s="115">
        <v>16123</v>
      </c>
      <c r="C46" s="114">
        <v>7093</v>
      </c>
      <c r="D46" s="114">
        <v>9030</v>
      </c>
      <c r="E46" s="114">
        <v>11381</v>
      </c>
      <c r="F46" s="114">
        <v>4742</v>
      </c>
      <c r="G46" s="114">
        <v>1253</v>
      </c>
      <c r="H46" s="114">
        <v>6560</v>
      </c>
      <c r="I46" s="115">
        <v>3419</v>
      </c>
      <c r="J46" s="114">
        <v>2223</v>
      </c>
      <c r="K46" s="114">
        <v>1196</v>
      </c>
      <c r="L46" s="423">
        <v>1188</v>
      </c>
      <c r="M46" s="424">
        <v>1358</v>
      </c>
    </row>
    <row r="47" spans="1:13" ht="11.1" customHeight="1" x14ac:dyDescent="0.2">
      <c r="A47" s="422" t="s">
        <v>387</v>
      </c>
      <c r="B47" s="115">
        <v>15947</v>
      </c>
      <c r="C47" s="114">
        <v>7037</v>
      </c>
      <c r="D47" s="114">
        <v>8910</v>
      </c>
      <c r="E47" s="114">
        <v>11152</v>
      </c>
      <c r="F47" s="114">
        <v>4795</v>
      </c>
      <c r="G47" s="114">
        <v>1176</v>
      </c>
      <c r="H47" s="114">
        <v>6557</v>
      </c>
      <c r="I47" s="115">
        <v>3409</v>
      </c>
      <c r="J47" s="114">
        <v>2199</v>
      </c>
      <c r="K47" s="114">
        <v>1210</v>
      </c>
      <c r="L47" s="423">
        <v>994</v>
      </c>
      <c r="M47" s="424">
        <v>1034</v>
      </c>
    </row>
    <row r="48" spans="1:13" ht="11.1" customHeight="1" x14ac:dyDescent="0.2">
      <c r="A48" s="422" t="s">
        <v>388</v>
      </c>
      <c r="B48" s="115">
        <v>15951</v>
      </c>
      <c r="C48" s="114">
        <v>7096</v>
      </c>
      <c r="D48" s="114">
        <v>8855</v>
      </c>
      <c r="E48" s="114">
        <v>11188</v>
      </c>
      <c r="F48" s="114">
        <v>4763</v>
      </c>
      <c r="G48" s="114">
        <v>1354</v>
      </c>
      <c r="H48" s="114">
        <v>6462</v>
      </c>
      <c r="I48" s="115">
        <v>3425</v>
      </c>
      <c r="J48" s="114">
        <v>2166</v>
      </c>
      <c r="K48" s="114">
        <v>1259</v>
      </c>
      <c r="L48" s="423">
        <v>1543</v>
      </c>
      <c r="M48" s="424">
        <v>1445</v>
      </c>
    </row>
    <row r="49" spans="1:17" s="110" customFormat="1" ht="11.1" customHeight="1" x14ac:dyDescent="0.2">
      <c r="A49" s="422" t="s">
        <v>389</v>
      </c>
      <c r="B49" s="115">
        <v>15790</v>
      </c>
      <c r="C49" s="114">
        <v>7004</v>
      </c>
      <c r="D49" s="114">
        <v>8786</v>
      </c>
      <c r="E49" s="114">
        <v>10994</v>
      </c>
      <c r="F49" s="114">
        <v>4796</v>
      </c>
      <c r="G49" s="114">
        <v>1322</v>
      </c>
      <c r="H49" s="114">
        <v>6414</v>
      </c>
      <c r="I49" s="115">
        <v>3469</v>
      </c>
      <c r="J49" s="114">
        <v>2188</v>
      </c>
      <c r="K49" s="114">
        <v>1281</v>
      </c>
      <c r="L49" s="423">
        <v>867</v>
      </c>
      <c r="M49" s="424">
        <v>1023</v>
      </c>
    </row>
    <row r="50" spans="1:17" ht="15" customHeight="1" x14ac:dyDescent="0.2">
      <c r="A50" s="422" t="s">
        <v>399</v>
      </c>
      <c r="B50" s="143">
        <v>15605</v>
      </c>
      <c r="C50" s="144">
        <v>6962</v>
      </c>
      <c r="D50" s="144">
        <v>8643</v>
      </c>
      <c r="E50" s="144">
        <v>10919</v>
      </c>
      <c r="F50" s="144">
        <v>4686</v>
      </c>
      <c r="G50" s="144">
        <v>1336</v>
      </c>
      <c r="H50" s="144">
        <v>6339</v>
      </c>
      <c r="I50" s="143">
        <v>3065</v>
      </c>
      <c r="J50" s="144">
        <v>1965</v>
      </c>
      <c r="K50" s="144">
        <v>1100</v>
      </c>
      <c r="L50" s="426">
        <v>1022</v>
      </c>
      <c r="M50" s="427">
        <v>1195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-3.2128015877938347</v>
      </c>
      <c r="C6" s="480">
        <f>'Tabelle 3.3'!J11</f>
        <v>-10.353904650482598</v>
      </c>
      <c r="D6" s="481">
        <f t="shared" ref="D6:E9" si="0">IF(OR(AND(B6&gt;=-50,B6&lt;=50),ISNUMBER(B6)=FALSE),B6,"")</f>
        <v>-3.2128015877938347</v>
      </c>
      <c r="E6" s="481">
        <f t="shared" si="0"/>
        <v>-10.353904650482598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-3.2128015877938347</v>
      </c>
      <c r="C14" s="480">
        <f>'Tabelle 3.3'!J11</f>
        <v>-10.353904650482598</v>
      </c>
      <c r="D14" s="481">
        <f>IF(OR(AND(B14&gt;=-50,B14&lt;=50),ISNUMBER(B14)=FALSE),B14,"")</f>
        <v>-3.2128015877938347</v>
      </c>
      <c r="E14" s="481">
        <f>IF(OR(AND(C14&gt;=-50,C14&lt;=50),ISNUMBER(C14)=FALSE),C14,"")</f>
        <v>-10.353904650482598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-7.6579925650557623</v>
      </c>
      <c r="C17" s="480">
        <f>'Tabelle 3.3'!J14</f>
        <v>-6.8181818181818183</v>
      </c>
      <c r="D17" s="481">
        <f t="shared" si="3"/>
        <v>-7.6579925650557623</v>
      </c>
      <c r="E17" s="481">
        <f t="shared" si="3"/>
        <v>-6.8181818181818183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-30.37037037037037</v>
      </c>
      <c r="C18" s="480">
        <f>'Tabelle 3.3'!J15</f>
        <v>0</v>
      </c>
      <c r="D18" s="481">
        <f t="shared" si="3"/>
        <v>-30.37037037037037</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-3.6420863309352516</v>
      </c>
      <c r="C19" s="480">
        <f>'Tabelle 3.3'!J16</f>
        <v>-7.8740157480314963</v>
      </c>
      <c r="D19" s="481">
        <f t="shared" si="3"/>
        <v>-3.6420863309352516</v>
      </c>
      <c r="E19" s="481">
        <f t="shared" si="3"/>
        <v>-7.8740157480314963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-3.278688524590164</v>
      </c>
      <c r="C20" s="480">
        <f>'Tabelle 3.3'!J17</f>
        <v>-11.764705882352942</v>
      </c>
      <c r="D20" s="481">
        <f t="shared" si="3"/>
        <v>-3.278688524590164</v>
      </c>
      <c r="E20" s="481">
        <f t="shared" si="3"/>
        <v>-11.764705882352942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-3.4270650263620386</v>
      </c>
      <c r="C22" s="480">
        <f>'Tabelle 3.3'!J19</f>
        <v>4.5180722891566267</v>
      </c>
      <c r="D22" s="481">
        <f t="shared" si="3"/>
        <v>-3.4270650263620386</v>
      </c>
      <c r="E22" s="481">
        <f t="shared" si="3"/>
        <v>4.5180722891566267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-11.619047619047619</v>
      </c>
      <c r="C23" s="480">
        <f>'Tabelle 3.3'!J20</f>
        <v>-66.570605187319885</v>
      </c>
      <c r="D23" s="481">
        <f t="shared" si="3"/>
        <v>-11.619047619047619</v>
      </c>
      <c r="E23" s="481" t="str">
        <f t="shared" si="3"/>
        <v/>
      </c>
      <c r="F23" s="476" t="str">
        <f t="shared" si="4"/>
        <v/>
      </c>
      <c r="G23" s="476" t="str">
        <f t="shared" si="4"/>
        <v>&lt; -50</v>
      </c>
      <c r="H23" s="482" t="str">
        <f t="shared" si="5"/>
        <v/>
      </c>
      <c r="I23" s="482">
        <f t="shared" si="5"/>
        <v>0.75</v>
      </c>
      <c r="J23" s="476" t="e">
        <f t="shared" si="6"/>
        <v>#N/A</v>
      </c>
      <c r="K23" s="476" t="e">
        <f t="shared" si="7"/>
        <v>#N/A</v>
      </c>
      <c r="L23" s="476">
        <f t="shared" si="8"/>
        <v>98</v>
      </c>
      <c r="M23" s="476">
        <f t="shared" si="9"/>
        <v>-45</v>
      </c>
      <c r="N23" s="476">
        <v>98</v>
      </c>
    </row>
    <row r="24" spans="1:14" s="475" customFormat="1" ht="15" customHeight="1" x14ac:dyDescent="0.2">
      <c r="A24" s="475">
        <v>11</v>
      </c>
      <c r="B24" s="479">
        <f>'Tabelle 2.3'!J21</f>
        <v>2.0220588235294117</v>
      </c>
      <c r="C24" s="480">
        <f>'Tabelle 3.3'!J21</f>
        <v>-25</v>
      </c>
      <c r="D24" s="481">
        <f t="shared" si="3"/>
        <v>2.0220588235294117</v>
      </c>
      <c r="E24" s="481">
        <f t="shared" si="3"/>
        <v>-25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-17.78975741239892</v>
      </c>
      <c r="C25" s="480">
        <f>'Tabelle 3.3'!J22</f>
        <v>-26.086956521739129</v>
      </c>
      <c r="D25" s="481">
        <f t="shared" si="3"/>
        <v>-17.78975741239892</v>
      </c>
      <c r="E25" s="481">
        <f t="shared" si="3"/>
        <v>-26.086956521739129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-1.9607843137254901</v>
      </c>
      <c r="C26" s="480">
        <f>'Tabelle 3.3'!J23</f>
        <v>3.125</v>
      </c>
      <c r="D26" s="481">
        <f t="shared" si="3"/>
        <v>-1.9607843137254901</v>
      </c>
      <c r="E26" s="481">
        <f t="shared" si="3"/>
        <v>3.125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-4.8902195608782435</v>
      </c>
      <c r="C27" s="480">
        <f>'Tabelle 3.3'!J24</f>
        <v>-4.048582995951417</v>
      </c>
      <c r="D27" s="481">
        <f t="shared" si="3"/>
        <v>-4.8902195608782435</v>
      </c>
      <c r="E27" s="481">
        <f t="shared" si="3"/>
        <v>-4.048582995951417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-7.1220930232558137</v>
      </c>
      <c r="C28" s="480">
        <f>'Tabelle 3.3'!J25</f>
        <v>-10.759493670886076</v>
      </c>
      <c r="D28" s="481">
        <f t="shared" si="3"/>
        <v>-7.1220930232558137</v>
      </c>
      <c r="E28" s="481">
        <f t="shared" si="3"/>
        <v>-10.759493670886076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-2.8355387523629489</v>
      </c>
      <c r="C29" s="480">
        <f>'Tabelle 3.3'!J26</f>
        <v>27.777777777777779</v>
      </c>
      <c r="D29" s="481">
        <f t="shared" si="3"/>
        <v>-2.8355387523629489</v>
      </c>
      <c r="E29" s="481">
        <f t="shared" si="3"/>
        <v>27.777777777777779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-1.3323464100666174</v>
      </c>
      <c r="C30" s="480">
        <f>'Tabelle 3.3'!J27</f>
        <v>0</v>
      </c>
      <c r="D30" s="481">
        <f t="shared" si="3"/>
        <v>-1.3323464100666174</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-3.5294117647058822</v>
      </c>
      <c r="C31" s="480">
        <f>'Tabelle 3.3'!J28</f>
        <v>-20</v>
      </c>
      <c r="D31" s="481">
        <f t="shared" si="3"/>
        <v>-3.5294117647058822</v>
      </c>
      <c r="E31" s="481">
        <f t="shared" si="3"/>
        <v>-20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6.1391541609822644</v>
      </c>
      <c r="C32" s="480">
        <f>'Tabelle 3.3'!J29</f>
        <v>16.216216216216218</v>
      </c>
      <c r="D32" s="481">
        <f t="shared" si="3"/>
        <v>6.1391541609822644</v>
      </c>
      <c r="E32" s="481">
        <f t="shared" si="3"/>
        <v>16.216216216216218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-9.1162143354210166</v>
      </c>
      <c r="C33" s="480">
        <f>'Tabelle 3.3'!J30</f>
        <v>-19.512195121951219</v>
      </c>
      <c r="D33" s="481">
        <f t="shared" si="3"/>
        <v>-9.1162143354210166</v>
      </c>
      <c r="E33" s="481">
        <f t="shared" si="3"/>
        <v>-19.512195121951219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0.71942446043165464</v>
      </c>
      <c r="C34" s="480">
        <f>'Tabelle 3.3'!J31</f>
        <v>-0.87489063867016625</v>
      </c>
      <c r="D34" s="481">
        <f t="shared" si="3"/>
        <v>0.71942446043165464</v>
      </c>
      <c r="E34" s="481">
        <f t="shared" si="3"/>
        <v>-0.87489063867016625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-2.68488362856462</v>
      </c>
      <c r="C39" s="480">
        <f>'Tabelle 3.3'!J36</f>
        <v>-11.069063386944181</v>
      </c>
      <c r="D39" s="481">
        <f t="shared" si="3"/>
        <v>-2.68488362856462</v>
      </c>
      <c r="E39" s="481">
        <f t="shared" si="3"/>
        <v>-11.069063386944181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-2.68488362856462</v>
      </c>
      <c r="C45" s="480">
        <f>'Tabelle 3.3'!J36</f>
        <v>-11.069063386944181</v>
      </c>
      <c r="D45" s="481">
        <f t="shared" si="3"/>
        <v>-2.68488362856462</v>
      </c>
      <c r="E45" s="481">
        <f t="shared" si="3"/>
        <v>-11.069063386944181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15780</v>
      </c>
      <c r="C51" s="487">
        <v>2413</v>
      </c>
      <c r="D51" s="487">
        <v>965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15846</v>
      </c>
      <c r="C52" s="487">
        <v>2404</v>
      </c>
      <c r="D52" s="487">
        <v>972</v>
      </c>
      <c r="E52" s="488">
        <f t="shared" ref="E52:G70" si="11">IF($A$51=37802,IF(COUNTBLANK(B$51:B$70)&gt;0,#N/A,B52/B$51*100),IF(COUNTBLANK(B$51:B$75)&gt;0,#N/A,B52/B$51*100))</f>
        <v>100.41825095057033</v>
      </c>
      <c r="F52" s="488">
        <f t="shared" si="11"/>
        <v>99.627020306672193</v>
      </c>
      <c r="G52" s="488">
        <f t="shared" si="11"/>
        <v>100.72538860103626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16084</v>
      </c>
      <c r="C53" s="487">
        <v>2425</v>
      </c>
      <c r="D53" s="487">
        <v>1012</v>
      </c>
      <c r="E53" s="488">
        <f t="shared" si="11"/>
        <v>101.92648922686946</v>
      </c>
      <c r="F53" s="488">
        <f t="shared" si="11"/>
        <v>100.4973062577704</v>
      </c>
      <c r="G53" s="488">
        <f t="shared" si="11"/>
        <v>104.87046632124353</v>
      </c>
      <c r="H53" s="489">
        <f>IF(ISERROR(L53)=TRUE,IF(MONTH(A53)=MONTH(MAX(A$51:A$75)),A53,""),"")</f>
        <v>41883</v>
      </c>
      <c r="I53" s="488">
        <f t="shared" si="12"/>
        <v>101.92648922686946</v>
      </c>
      <c r="J53" s="488">
        <f t="shared" si="10"/>
        <v>100.4973062577704</v>
      </c>
      <c r="K53" s="488">
        <f t="shared" si="10"/>
        <v>104.87046632124353</v>
      </c>
      <c r="L53" s="488" t="e">
        <f t="shared" si="13"/>
        <v>#N/A</v>
      </c>
    </row>
    <row r="54" spans="1:14" ht="15" customHeight="1" x14ac:dyDescent="0.2">
      <c r="A54" s="490" t="s">
        <v>462</v>
      </c>
      <c r="B54" s="487">
        <v>15767</v>
      </c>
      <c r="C54" s="487">
        <v>2553</v>
      </c>
      <c r="D54" s="487">
        <v>1053</v>
      </c>
      <c r="E54" s="488">
        <f t="shared" si="11"/>
        <v>99.917617237008869</v>
      </c>
      <c r="F54" s="488">
        <f t="shared" si="11"/>
        <v>105.80190634065478</v>
      </c>
      <c r="G54" s="488">
        <f t="shared" si="11"/>
        <v>109.11917098445596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15981</v>
      </c>
      <c r="C55" s="487">
        <v>2367</v>
      </c>
      <c r="D55" s="487">
        <v>1017</v>
      </c>
      <c r="E55" s="488">
        <f t="shared" si="11"/>
        <v>101.27376425855515</v>
      </c>
      <c r="F55" s="488">
        <f t="shared" si="11"/>
        <v>98.093659345213425</v>
      </c>
      <c r="G55" s="488">
        <f t="shared" si="11"/>
        <v>105.38860103626943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16099</v>
      </c>
      <c r="C56" s="487">
        <v>2346</v>
      </c>
      <c r="D56" s="487">
        <v>1034</v>
      </c>
      <c r="E56" s="488">
        <f t="shared" si="11"/>
        <v>102.02154626108999</v>
      </c>
      <c r="F56" s="488">
        <f t="shared" si="11"/>
        <v>97.223373394115214</v>
      </c>
      <c r="G56" s="488">
        <f t="shared" si="11"/>
        <v>107.15025906735751</v>
      </c>
      <c r="H56" s="489" t="str">
        <f t="shared" si="14"/>
        <v/>
      </c>
      <c r="I56" s="488" t="str">
        <f t="shared" si="12"/>
        <v/>
      </c>
      <c r="J56" s="488" t="str">
        <f t="shared" si="10"/>
        <v/>
      </c>
      <c r="K56" s="488" t="str">
        <f t="shared" si="10"/>
        <v/>
      </c>
      <c r="L56" s="488" t="e">
        <f t="shared" si="13"/>
        <v>#N/A</v>
      </c>
    </row>
    <row r="57" spans="1:14" ht="15" customHeight="1" x14ac:dyDescent="0.2">
      <c r="A57" s="490">
        <v>42248</v>
      </c>
      <c r="B57" s="487">
        <v>16185</v>
      </c>
      <c r="C57" s="487">
        <v>2398</v>
      </c>
      <c r="D57" s="487">
        <v>1031</v>
      </c>
      <c r="E57" s="488">
        <f t="shared" si="11"/>
        <v>102.56653992395437</v>
      </c>
      <c r="F57" s="488">
        <f t="shared" si="11"/>
        <v>99.378367177786984</v>
      </c>
      <c r="G57" s="488">
        <f t="shared" si="11"/>
        <v>106.83937823834198</v>
      </c>
      <c r="H57" s="489">
        <f t="shared" si="14"/>
        <v>42248</v>
      </c>
      <c r="I57" s="488">
        <f t="shared" si="12"/>
        <v>102.56653992395437</v>
      </c>
      <c r="J57" s="488">
        <f t="shared" si="10"/>
        <v>99.378367177786984</v>
      </c>
      <c r="K57" s="488">
        <f t="shared" si="10"/>
        <v>106.83937823834198</v>
      </c>
      <c r="L57" s="488" t="e">
        <f t="shared" si="13"/>
        <v>#N/A</v>
      </c>
    </row>
    <row r="58" spans="1:14" ht="15" customHeight="1" x14ac:dyDescent="0.2">
      <c r="A58" s="490" t="s">
        <v>465</v>
      </c>
      <c r="B58" s="487">
        <v>15957</v>
      </c>
      <c r="C58" s="487">
        <v>2340</v>
      </c>
      <c r="D58" s="487">
        <v>1036</v>
      </c>
      <c r="E58" s="488">
        <f t="shared" si="11"/>
        <v>101.12167300380229</v>
      </c>
      <c r="F58" s="488">
        <f t="shared" si="11"/>
        <v>96.974720265230005</v>
      </c>
      <c r="G58" s="488">
        <f t="shared" si="11"/>
        <v>107.35751295336789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15991</v>
      </c>
      <c r="C59" s="487">
        <v>2320</v>
      </c>
      <c r="D59" s="487">
        <v>1025</v>
      </c>
      <c r="E59" s="488">
        <f t="shared" si="11"/>
        <v>101.33713561470215</v>
      </c>
      <c r="F59" s="488">
        <f t="shared" si="11"/>
        <v>96.145876502279322</v>
      </c>
      <c r="G59" s="488">
        <f t="shared" si="11"/>
        <v>106.21761658031087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15987</v>
      </c>
      <c r="C60" s="487">
        <v>2291</v>
      </c>
      <c r="D60" s="487">
        <v>1027</v>
      </c>
      <c r="E60" s="488">
        <f t="shared" si="11"/>
        <v>101.31178707224335</v>
      </c>
      <c r="F60" s="488">
        <f t="shared" si="11"/>
        <v>94.944053046000832</v>
      </c>
      <c r="G60" s="488">
        <f t="shared" si="11"/>
        <v>106.42487046632125</v>
      </c>
      <c r="H60" s="489" t="str">
        <f t="shared" si="14"/>
        <v/>
      </c>
      <c r="I60" s="488" t="str">
        <f t="shared" si="12"/>
        <v/>
      </c>
      <c r="J60" s="488" t="str">
        <f t="shared" si="10"/>
        <v/>
      </c>
      <c r="K60" s="488" t="str">
        <f t="shared" si="10"/>
        <v/>
      </c>
      <c r="L60" s="488" t="e">
        <f t="shared" si="13"/>
        <v>#N/A</v>
      </c>
    </row>
    <row r="61" spans="1:14" ht="15" customHeight="1" x14ac:dyDescent="0.2">
      <c r="A61" s="490">
        <v>42614</v>
      </c>
      <c r="B61" s="487">
        <v>16192</v>
      </c>
      <c r="C61" s="487">
        <v>2262</v>
      </c>
      <c r="D61" s="487">
        <v>1045</v>
      </c>
      <c r="E61" s="488">
        <f t="shared" si="11"/>
        <v>102.6108998732573</v>
      </c>
      <c r="F61" s="488">
        <f t="shared" si="11"/>
        <v>93.742229589722342</v>
      </c>
      <c r="G61" s="488">
        <f t="shared" si="11"/>
        <v>108.29015544041451</v>
      </c>
      <c r="H61" s="489">
        <f t="shared" si="14"/>
        <v>42614</v>
      </c>
      <c r="I61" s="488">
        <f t="shared" si="12"/>
        <v>102.6108998732573</v>
      </c>
      <c r="J61" s="488">
        <f t="shared" si="10"/>
        <v>93.742229589722342</v>
      </c>
      <c r="K61" s="488">
        <f t="shared" si="10"/>
        <v>108.29015544041451</v>
      </c>
      <c r="L61" s="488" t="e">
        <f t="shared" si="13"/>
        <v>#N/A</v>
      </c>
    </row>
    <row r="62" spans="1:14" ht="15" customHeight="1" x14ac:dyDescent="0.2">
      <c r="A62" s="490" t="s">
        <v>468</v>
      </c>
      <c r="B62" s="487">
        <v>16014</v>
      </c>
      <c r="C62" s="487">
        <v>2284</v>
      </c>
      <c r="D62" s="487">
        <v>1064</v>
      </c>
      <c r="E62" s="488">
        <f t="shared" si="11"/>
        <v>101.4828897338403</v>
      </c>
      <c r="F62" s="488">
        <f t="shared" si="11"/>
        <v>94.653957728968081</v>
      </c>
      <c r="G62" s="488">
        <f t="shared" si="11"/>
        <v>110.25906735751296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16148</v>
      </c>
      <c r="C63" s="487">
        <v>2272</v>
      </c>
      <c r="D63" s="487">
        <v>1082</v>
      </c>
      <c r="E63" s="488">
        <f t="shared" si="11"/>
        <v>102.3320659062104</v>
      </c>
      <c r="F63" s="488">
        <f t="shared" si="11"/>
        <v>94.156651471197677</v>
      </c>
      <c r="G63" s="488">
        <f t="shared" si="11"/>
        <v>112.12435233160622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16197</v>
      </c>
      <c r="C64" s="487">
        <v>2280</v>
      </c>
      <c r="D64" s="487">
        <v>1113</v>
      </c>
      <c r="E64" s="488">
        <f t="shared" si="11"/>
        <v>102.6425855513308</v>
      </c>
      <c r="F64" s="488">
        <f t="shared" si="11"/>
        <v>94.488188976377955</v>
      </c>
      <c r="G64" s="488">
        <f t="shared" si="11"/>
        <v>115.33678756476684</v>
      </c>
      <c r="H64" s="489" t="str">
        <f t="shared" si="14"/>
        <v/>
      </c>
      <c r="I64" s="488" t="str">
        <f t="shared" si="12"/>
        <v/>
      </c>
      <c r="J64" s="488" t="str">
        <f t="shared" si="10"/>
        <v/>
      </c>
      <c r="K64" s="488" t="str">
        <f t="shared" si="10"/>
        <v/>
      </c>
      <c r="L64" s="488" t="e">
        <f t="shared" si="13"/>
        <v>#N/A</v>
      </c>
    </row>
    <row r="65" spans="1:12" ht="15" customHeight="1" x14ac:dyDescent="0.2">
      <c r="A65" s="490">
        <v>42979</v>
      </c>
      <c r="B65" s="487">
        <v>16268</v>
      </c>
      <c r="C65" s="487">
        <v>2294</v>
      </c>
      <c r="D65" s="487">
        <v>1124</v>
      </c>
      <c r="E65" s="488">
        <f t="shared" si="11"/>
        <v>103.09252217997465</v>
      </c>
      <c r="F65" s="488">
        <f t="shared" si="11"/>
        <v>95.068379610443429</v>
      </c>
      <c r="G65" s="488">
        <f t="shared" si="11"/>
        <v>116.47668393782385</v>
      </c>
      <c r="H65" s="489">
        <f t="shared" si="14"/>
        <v>42979</v>
      </c>
      <c r="I65" s="488">
        <f t="shared" si="12"/>
        <v>103.09252217997465</v>
      </c>
      <c r="J65" s="488">
        <f t="shared" si="10"/>
        <v>95.068379610443429</v>
      </c>
      <c r="K65" s="488">
        <f t="shared" si="10"/>
        <v>116.47668393782385</v>
      </c>
      <c r="L65" s="488" t="e">
        <f t="shared" si="13"/>
        <v>#N/A</v>
      </c>
    </row>
    <row r="66" spans="1:12" ht="15" customHeight="1" x14ac:dyDescent="0.2">
      <c r="A66" s="490" t="s">
        <v>471</v>
      </c>
      <c r="B66" s="487">
        <v>16138</v>
      </c>
      <c r="C66" s="487">
        <v>2284</v>
      </c>
      <c r="D66" s="487">
        <v>1142</v>
      </c>
      <c r="E66" s="488">
        <f t="shared" si="11"/>
        <v>102.26869455006337</v>
      </c>
      <c r="F66" s="488">
        <f t="shared" si="11"/>
        <v>94.653957728968081</v>
      </c>
      <c r="G66" s="488">
        <f t="shared" si="11"/>
        <v>118.34196891191711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15994</v>
      </c>
      <c r="C67" s="487">
        <v>2224</v>
      </c>
      <c r="D67" s="487">
        <v>1099</v>
      </c>
      <c r="E67" s="488">
        <f t="shared" si="11"/>
        <v>101.35614702154625</v>
      </c>
      <c r="F67" s="488">
        <f t="shared" si="11"/>
        <v>92.167426440116046</v>
      </c>
      <c r="G67" s="488">
        <f t="shared" si="11"/>
        <v>113.88601036269431</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15971</v>
      </c>
      <c r="C68" s="487">
        <v>2272</v>
      </c>
      <c r="D68" s="487">
        <v>1128</v>
      </c>
      <c r="E68" s="488">
        <f t="shared" si="11"/>
        <v>101.21039290240812</v>
      </c>
      <c r="F68" s="488">
        <f t="shared" si="11"/>
        <v>94.156651471197677</v>
      </c>
      <c r="G68" s="488">
        <f t="shared" si="11"/>
        <v>116.89119170984456</v>
      </c>
      <c r="H68" s="489" t="str">
        <f t="shared" si="14"/>
        <v/>
      </c>
      <c r="I68" s="488" t="str">
        <f t="shared" si="12"/>
        <v/>
      </c>
      <c r="J68" s="488" t="str">
        <f t="shared" si="12"/>
        <v/>
      </c>
      <c r="K68" s="488" t="str">
        <f t="shared" si="12"/>
        <v/>
      </c>
      <c r="L68" s="488" t="e">
        <f t="shared" si="13"/>
        <v>#N/A</v>
      </c>
    </row>
    <row r="69" spans="1:12" ht="15" customHeight="1" x14ac:dyDescent="0.2">
      <c r="A69" s="490">
        <v>43344</v>
      </c>
      <c r="B69" s="487">
        <v>16366</v>
      </c>
      <c r="C69" s="487">
        <v>2228</v>
      </c>
      <c r="D69" s="487">
        <v>1204</v>
      </c>
      <c r="E69" s="488">
        <f t="shared" si="11"/>
        <v>103.71356147021547</v>
      </c>
      <c r="F69" s="488">
        <f t="shared" si="11"/>
        <v>92.333195192706171</v>
      </c>
      <c r="G69" s="488">
        <f t="shared" si="11"/>
        <v>124.76683937823833</v>
      </c>
      <c r="H69" s="489">
        <f t="shared" si="14"/>
        <v>43344</v>
      </c>
      <c r="I69" s="488">
        <f t="shared" si="12"/>
        <v>103.71356147021547</v>
      </c>
      <c r="J69" s="488">
        <f t="shared" si="12"/>
        <v>92.333195192706171</v>
      </c>
      <c r="K69" s="488">
        <f t="shared" si="12"/>
        <v>124.76683937823833</v>
      </c>
      <c r="L69" s="488" t="e">
        <f t="shared" si="13"/>
        <v>#N/A</v>
      </c>
    </row>
    <row r="70" spans="1:12" ht="15" customHeight="1" x14ac:dyDescent="0.2">
      <c r="A70" s="490" t="s">
        <v>474</v>
      </c>
      <c r="B70" s="487">
        <v>16240</v>
      </c>
      <c r="C70" s="487">
        <v>2186</v>
      </c>
      <c r="D70" s="487">
        <v>1224</v>
      </c>
      <c r="E70" s="488">
        <f t="shared" si="11"/>
        <v>102.91508238276299</v>
      </c>
      <c r="F70" s="488">
        <f t="shared" si="11"/>
        <v>90.592623290509749</v>
      </c>
      <c r="G70" s="488">
        <f t="shared" si="11"/>
        <v>126.83937823834196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16123</v>
      </c>
      <c r="C71" s="487">
        <v>2223</v>
      </c>
      <c r="D71" s="487">
        <v>1196</v>
      </c>
      <c r="E71" s="491">
        <f t="shared" ref="E71:G75" si="15">IF($A$51=37802,IF(COUNTBLANK(B$51:B$70)&gt;0,#N/A,IF(ISBLANK(B71)=FALSE,B71/B$51*100,#N/A)),IF(COUNTBLANK(B$51:B$75)&gt;0,#N/A,B71/B$51*100))</f>
        <v>102.17363751584283</v>
      </c>
      <c r="F71" s="491">
        <f t="shared" si="15"/>
        <v>92.125984251968504</v>
      </c>
      <c r="G71" s="491">
        <f t="shared" si="15"/>
        <v>123.93782383419689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15947</v>
      </c>
      <c r="C72" s="487">
        <v>2199</v>
      </c>
      <c r="D72" s="487">
        <v>1210</v>
      </c>
      <c r="E72" s="491">
        <f t="shared" si="15"/>
        <v>101.05830164765526</v>
      </c>
      <c r="F72" s="491">
        <f t="shared" si="15"/>
        <v>91.131371736427681</v>
      </c>
      <c r="G72" s="491">
        <f t="shared" si="15"/>
        <v>125.38860103626943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15951</v>
      </c>
      <c r="C73" s="487">
        <v>2166</v>
      </c>
      <c r="D73" s="487">
        <v>1259</v>
      </c>
      <c r="E73" s="491">
        <f t="shared" si="15"/>
        <v>101.08365019011407</v>
      </c>
      <c r="F73" s="491">
        <f t="shared" si="15"/>
        <v>89.763779527559052</v>
      </c>
      <c r="G73" s="491">
        <f t="shared" si="15"/>
        <v>130.46632124352331</v>
      </c>
      <c r="H73" s="492">
        <f>IF(A$51=37802,IF(ISERROR(L73)=TRUE,IF(ISBLANK(A73)=FALSE,IF(MONTH(A73)=MONTH(MAX(A$51:A$75)),A73,""),""),""),IF(ISERROR(L73)=TRUE,IF(MONTH(A73)=MONTH(MAX(A$51:A$75)),A73,""),""))</f>
        <v>43709</v>
      </c>
      <c r="I73" s="488">
        <f t="shared" si="12"/>
        <v>101.08365019011407</v>
      </c>
      <c r="J73" s="488">
        <f t="shared" si="12"/>
        <v>89.763779527559052</v>
      </c>
      <c r="K73" s="488">
        <f t="shared" si="12"/>
        <v>130.46632124352331</v>
      </c>
      <c r="L73" s="488" t="e">
        <f t="shared" si="13"/>
        <v>#N/A</v>
      </c>
    </row>
    <row r="74" spans="1:12" ht="15" customHeight="1" x14ac:dyDescent="0.2">
      <c r="A74" s="490" t="s">
        <v>477</v>
      </c>
      <c r="B74" s="487">
        <v>15790</v>
      </c>
      <c r="C74" s="487">
        <v>2188</v>
      </c>
      <c r="D74" s="487">
        <v>1281</v>
      </c>
      <c r="E74" s="491">
        <f t="shared" si="15"/>
        <v>100.06337135614703</v>
      </c>
      <c r="F74" s="491">
        <f t="shared" si="15"/>
        <v>90.675507666804805</v>
      </c>
      <c r="G74" s="491">
        <f t="shared" si="15"/>
        <v>132.74611398963731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15605</v>
      </c>
      <c r="C75" s="493">
        <v>1965</v>
      </c>
      <c r="D75" s="493">
        <v>1100</v>
      </c>
      <c r="E75" s="491">
        <f t="shared" si="15"/>
        <v>98.891001267427129</v>
      </c>
      <c r="F75" s="491">
        <f t="shared" si="15"/>
        <v>81.433899709904679</v>
      </c>
      <c r="G75" s="491">
        <f t="shared" si="15"/>
        <v>113.98963730569949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101.08365019011407</v>
      </c>
      <c r="J77" s="488">
        <f>IF(J75&lt;&gt;"",J75,IF(J74&lt;&gt;"",J74,IF(J73&lt;&gt;"",J73,IF(J72&lt;&gt;"",J72,IF(J71&lt;&gt;"",J71,IF(J70&lt;&gt;"",J70,""))))))</f>
        <v>89.763779527559052</v>
      </c>
      <c r="K77" s="488">
        <f>IF(K75&lt;&gt;"",K75,IF(K74&lt;&gt;"",K74,IF(K73&lt;&gt;"",K73,IF(K72&lt;&gt;"",K72,IF(K71&lt;&gt;"",K71,IF(K70&lt;&gt;"",K70,""))))))</f>
        <v>130.46632124352331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v>
      </c>
      <c r="J79" s="488" t="str">
        <f>"GeB - ausschließlich: "&amp;IF(J77&gt;100,"+","")&amp;TEXT(J77-100,"0,0")&amp;"%"</f>
        <v>GeB - ausschließlich: -10,2%</v>
      </c>
      <c r="K79" s="488" t="str">
        <f>"GeB - im Nebenjob: "&amp;IF(K77&gt;100,"+","")&amp;TEXT(K77-100,"0,0")&amp;"%"</f>
        <v>GeB - im Nebenjob: +30,5%</v>
      </c>
    </row>
    <row r="81" spans="9:9" ht="15" customHeight="1" x14ac:dyDescent="0.2">
      <c r="I81" s="488" t="str">
        <f>IF(ISERROR(HLOOKUP(1,I$78:K$79,2,FALSE)),"",HLOOKUP(1,I$78:K$79,2,FALSE))</f>
        <v>GeB - im Nebenjob: +30,5%</v>
      </c>
    </row>
    <row r="82" spans="9:9" ht="15" customHeight="1" x14ac:dyDescent="0.2">
      <c r="I82" s="488" t="str">
        <f>IF(ISERROR(HLOOKUP(2,I$78:K$79,2,FALSE)),"",HLOOKUP(2,I$78:K$79,2,FALSE))</f>
        <v>SvB: +1,1%</v>
      </c>
    </row>
    <row r="83" spans="9:9" ht="15" customHeight="1" x14ac:dyDescent="0.2">
      <c r="I83" s="488" t="str">
        <f>IF(ISERROR(HLOOKUP(3,I$78:K$79,2,FALSE)),"",HLOOKUP(3,I$78:K$79,2,FALSE))</f>
        <v>GeB - ausschließlich: -10,2%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15605</v>
      </c>
      <c r="E12" s="114">
        <v>15790</v>
      </c>
      <c r="F12" s="114">
        <v>15951</v>
      </c>
      <c r="G12" s="114">
        <v>15947</v>
      </c>
      <c r="H12" s="114">
        <v>16123</v>
      </c>
      <c r="I12" s="115">
        <v>-518</v>
      </c>
      <c r="J12" s="116">
        <v>-3.2128015877938347</v>
      </c>
      <c r="N12" s="117"/>
    </row>
    <row r="13" spans="1:15" s="110" customFormat="1" ht="13.5" customHeight="1" x14ac:dyDescent="0.2">
      <c r="A13" s="118" t="s">
        <v>105</v>
      </c>
      <c r="B13" s="119" t="s">
        <v>106</v>
      </c>
      <c r="C13" s="113">
        <v>44.613905799423264</v>
      </c>
      <c r="D13" s="114">
        <v>6962</v>
      </c>
      <c r="E13" s="114">
        <v>7004</v>
      </c>
      <c r="F13" s="114">
        <v>7096</v>
      </c>
      <c r="G13" s="114">
        <v>7037</v>
      </c>
      <c r="H13" s="114">
        <v>7093</v>
      </c>
      <c r="I13" s="115">
        <v>-131</v>
      </c>
      <c r="J13" s="116">
        <v>-1.8468913012829551</v>
      </c>
    </row>
    <row r="14" spans="1:15" s="110" customFormat="1" ht="13.5" customHeight="1" x14ac:dyDescent="0.2">
      <c r="A14" s="120"/>
      <c r="B14" s="119" t="s">
        <v>107</v>
      </c>
      <c r="C14" s="113">
        <v>55.386094200576736</v>
      </c>
      <c r="D14" s="114">
        <v>8643</v>
      </c>
      <c r="E14" s="114">
        <v>8786</v>
      </c>
      <c r="F14" s="114">
        <v>8855</v>
      </c>
      <c r="G14" s="114">
        <v>8910</v>
      </c>
      <c r="H14" s="114">
        <v>9030</v>
      </c>
      <c r="I14" s="115">
        <v>-387</v>
      </c>
      <c r="J14" s="116">
        <v>-4.2857142857142856</v>
      </c>
    </row>
    <row r="15" spans="1:15" s="110" customFormat="1" ht="13.5" customHeight="1" x14ac:dyDescent="0.2">
      <c r="A15" s="118" t="s">
        <v>105</v>
      </c>
      <c r="B15" s="121" t="s">
        <v>108</v>
      </c>
      <c r="C15" s="113">
        <v>8.5613585389298308</v>
      </c>
      <c r="D15" s="114">
        <v>1336</v>
      </c>
      <c r="E15" s="114">
        <v>1322</v>
      </c>
      <c r="F15" s="114">
        <v>1354</v>
      </c>
      <c r="G15" s="114">
        <v>1176</v>
      </c>
      <c r="H15" s="114">
        <v>1253</v>
      </c>
      <c r="I15" s="115">
        <v>83</v>
      </c>
      <c r="J15" s="116">
        <v>6.624102154828412</v>
      </c>
    </row>
    <row r="16" spans="1:15" s="110" customFormat="1" ht="13.5" customHeight="1" x14ac:dyDescent="0.2">
      <c r="A16" s="118"/>
      <c r="B16" s="121" t="s">
        <v>109</v>
      </c>
      <c r="C16" s="113">
        <v>63.466837552066643</v>
      </c>
      <c r="D16" s="114">
        <v>9904</v>
      </c>
      <c r="E16" s="114">
        <v>10020</v>
      </c>
      <c r="F16" s="114">
        <v>10173</v>
      </c>
      <c r="G16" s="114">
        <v>10285</v>
      </c>
      <c r="H16" s="114">
        <v>10403</v>
      </c>
      <c r="I16" s="115">
        <v>-499</v>
      </c>
      <c r="J16" s="116">
        <v>-4.7966932615591658</v>
      </c>
    </row>
    <row r="17" spans="1:10" s="110" customFormat="1" ht="13.5" customHeight="1" x14ac:dyDescent="0.2">
      <c r="A17" s="118"/>
      <c r="B17" s="121" t="s">
        <v>110</v>
      </c>
      <c r="C17" s="113">
        <v>26.107016981736624</v>
      </c>
      <c r="D17" s="114">
        <v>4074</v>
      </c>
      <c r="E17" s="114">
        <v>4136</v>
      </c>
      <c r="F17" s="114">
        <v>4142</v>
      </c>
      <c r="G17" s="114">
        <v>4218</v>
      </c>
      <c r="H17" s="114">
        <v>4204</v>
      </c>
      <c r="I17" s="115">
        <v>-130</v>
      </c>
      <c r="J17" s="116">
        <v>-3.0922930542340628</v>
      </c>
    </row>
    <row r="18" spans="1:10" s="110" customFormat="1" ht="13.5" customHeight="1" x14ac:dyDescent="0.2">
      <c r="A18" s="120"/>
      <c r="B18" s="121" t="s">
        <v>111</v>
      </c>
      <c r="C18" s="113">
        <v>1.8647869272669015</v>
      </c>
      <c r="D18" s="114">
        <v>291</v>
      </c>
      <c r="E18" s="114">
        <v>312</v>
      </c>
      <c r="F18" s="114">
        <v>282</v>
      </c>
      <c r="G18" s="114">
        <v>268</v>
      </c>
      <c r="H18" s="114">
        <v>263</v>
      </c>
      <c r="I18" s="115">
        <v>28</v>
      </c>
      <c r="J18" s="116">
        <v>10.64638783269962</v>
      </c>
    </row>
    <row r="19" spans="1:10" s="110" customFormat="1" ht="13.5" customHeight="1" x14ac:dyDescent="0.2">
      <c r="A19" s="120"/>
      <c r="B19" s="121" t="s">
        <v>112</v>
      </c>
      <c r="C19" s="113">
        <v>0.46139057994232618</v>
      </c>
      <c r="D19" s="114">
        <v>72</v>
      </c>
      <c r="E19" s="114">
        <v>77</v>
      </c>
      <c r="F19" s="114">
        <v>64</v>
      </c>
      <c r="G19" s="114">
        <v>52</v>
      </c>
      <c r="H19" s="114">
        <v>48</v>
      </c>
      <c r="I19" s="115">
        <v>24</v>
      </c>
      <c r="J19" s="116">
        <v>50</v>
      </c>
    </row>
    <row r="20" spans="1:10" s="110" customFormat="1" ht="13.5" customHeight="1" x14ac:dyDescent="0.2">
      <c r="A20" s="118" t="s">
        <v>113</v>
      </c>
      <c r="B20" s="122" t="s">
        <v>114</v>
      </c>
      <c r="C20" s="113">
        <v>69.971163088753599</v>
      </c>
      <c r="D20" s="114">
        <v>10919</v>
      </c>
      <c r="E20" s="114">
        <v>10994</v>
      </c>
      <c r="F20" s="114">
        <v>11188</v>
      </c>
      <c r="G20" s="114">
        <v>11152</v>
      </c>
      <c r="H20" s="114">
        <v>11381</v>
      </c>
      <c r="I20" s="115">
        <v>-462</v>
      </c>
      <c r="J20" s="116">
        <v>-4.059397241015728</v>
      </c>
    </row>
    <row r="21" spans="1:10" s="110" customFormat="1" ht="13.5" customHeight="1" x14ac:dyDescent="0.2">
      <c r="A21" s="120"/>
      <c r="B21" s="122" t="s">
        <v>115</v>
      </c>
      <c r="C21" s="113">
        <v>30.028836911246394</v>
      </c>
      <c r="D21" s="114">
        <v>4686</v>
      </c>
      <c r="E21" s="114">
        <v>4796</v>
      </c>
      <c r="F21" s="114">
        <v>4763</v>
      </c>
      <c r="G21" s="114">
        <v>4795</v>
      </c>
      <c r="H21" s="114">
        <v>4742</v>
      </c>
      <c r="I21" s="115">
        <v>-56</v>
      </c>
      <c r="J21" s="116">
        <v>-1.1809363137916491</v>
      </c>
    </row>
    <row r="22" spans="1:10" s="110" customFormat="1" ht="13.5" customHeight="1" x14ac:dyDescent="0.2">
      <c r="A22" s="118" t="s">
        <v>113</v>
      </c>
      <c r="B22" s="122" t="s">
        <v>116</v>
      </c>
      <c r="C22" s="113">
        <v>94.251842358218525</v>
      </c>
      <c r="D22" s="114">
        <v>14708</v>
      </c>
      <c r="E22" s="114">
        <v>14934</v>
      </c>
      <c r="F22" s="114">
        <v>15101</v>
      </c>
      <c r="G22" s="114">
        <v>15108</v>
      </c>
      <c r="H22" s="114">
        <v>15279</v>
      </c>
      <c r="I22" s="115">
        <v>-571</v>
      </c>
      <c r="J22" s="116">
        <v>-3.7371555730087049</v>
      </c>
    </row>
    <row r="23" spans="1:10" s="110" customFormat="1" ht="13.5" customHeight="1" x14ac:dyDescent="0.2">
      <c r="A23" s="123"/>
      <c r="B23" s="124" t="s">
        <v>117</v>
      </c>
      <c r="C23" s="125">
        <v>5.7289330342838838</v>
      </c>
      <c r="D23" s="114">
        <v>894</v>
      </c>
      <c r="E23" s="114">
        <v>853</v>
      </c>
      <c r="F23" s="114">
        <v>847</v>
      </c>
      <c r="G23" s="114">
        <v>835</v>
      </c>
      <c r="H23" s="114">
        <v>840</v>
      </c>
      <c r="I23" s="115">
        <v>54</v>
      </c>
      <c r="J23" s="116">
        <v>6.4285714285714288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3065</v>
      </c>
      <c r="E26" s="114">
        <v>3469</v>
      </c>
      <c r="F26" s="114">
        <v>3425</v>
      </c>
      <c r="G26" s="114">
        <v>3409</v>
      </c>
      <c r="H26" s="140">
        <v>3419</v>
      </c>
      <c r="I26" s="115">
        <v>-354</v>
      </c>
      <c r="J26" s="116">
        <v>-10.353904650482598</v>
      </c>
    </row>
    <row r="27" spans="1:10" s="110" customFormat="1" ht="13.5" customHeight="1" x14ac:dyDescent="0.2">
      <c r="A27" s="118" t="s">
        <v>105</v>
      </c>
      <c r="B27" s="119" t="s">
        <v>106</v>
      </c>
      <c r="C27" s="113">
        <v>46.590538336052205</v>
      </c>
      <c r="D27" s="115">
        <v>1428</v>
      </c>
      <c r="E27" s="114">
        <v>1621</v>
      </c>
      <c r="F27" s="114">
        <v>1565</v>
      </c>
      <c r="G27" s="114">
        <v>1558</v>
      </c>
      <c r="H27" s="140">
        <v>1578</v>
      </c>
      <c r="I27" s="115">
        <v>-150</v>
      </c>
      <c r="J27" s="116">
        <v>-9.5057034220532319</v>
      </c>
    </row>
    <row r="28" spans="1:10" s="110" customFormat="1" ht="13.5" customHeight="1" x14ac:dyDescent="0.2">
      <c r="A28" s="120"/>
      <c r="B28" s="119" t="s">
        <v>107</v>
      </c>
      <c r="C28" s="113">
        <v>53.409461663947795</v>
      </c>
      <c r="D28" s="115">
        <v>1637</v>
      </c>
      <c r="E28" s="114">
        <v>1848</v>
      </c>
      <c r="F28" s="114">
        <v>1860</v>
      </c>
      <c r="G28" s="114">
        <v>1851</v>
      </c>
      <c r="H28" s="140">
        <v>1841</v>
      </c>
      <c r="I28" s="115">
        <v>-204</v>
      </c>
      <c r="J28" s="116">
        <v>-11.080934274850625</v>
      </c>
    </row>
    <row r="29" spans="1:10" s="110" customFormat="1" ht="13.5" customHeight="1" x14ac:dyDescent="0.2">
      <c r="A29" s="118" t="s">
        <v>105</v>
      </c>
      <c r="B29" s="121" t="s">
        <v>108</v>
      </c>
      <c r="C29" s="113">
        <v>13.409461663947798</v>
      </c>
      <c r="D29" s="115">
        <v>411</v>
      </c>
      <c r="E29" s="114">
        <v>457</v>
      </c>
      <c r="F29" s="114">
        <v>449</v>
      </c>
      <c r="G29" s="114">
        <v>434</v>
      </c>
      <c r="H29" s="140">
        <v>435</v>
      </c>
      <c r="I29" s="115">
        <v>-24</v>
      </c>
      <c r="J29" s="116">
        <v>-5.5172413793103452</v>
      </c>
    </row>
    <row r="30" spans="1:10" s="110" customFormat="1" ht="13.5" customHeight="1" x14ac:dyDescent="0.2">
      <c r="A30" s="118"/>
      <c r="B30" s="121" t="s">
        <v>109</v>
      </c>
      <c r="C30" s="113">
        <v>34.812398042414358</v>
      </c>
      <c r="D30" s="115">
        <v>1067</v>
      </c>
      <c r="E30" s="114">
        <v>1232</v>
      </c>
      <c r="F30" s="114">
        <v>1199</v>
      </c>
      <c r="G30" s="114">
        <v>1217</v>
      </c>
      <c r="H30" s="140">
        <v>1232</v>
      </c>
      <c r="I30" s="115">
        <v>-165</v>
      </c>
      <c r="J30" s="116">
        <v>-13.392857142857142</v>
      </c>
    </row>
    <row r="31" spans="1:10" s="110" customFormat="1" ht="13.5" customHeight="1" x14ac:dyDescent="0.2">
      <c r="A31" s="118"/>
      <c r="B31" s="121" t="s">
        <v>110</v>
      </c>
      <c r="C31" s="113">
        <v>22.088091353996738</v>
      </c>
      <c r="D31" s="115">
        <v>677</v>
      </c>
      <c r="E31" s="114">
        <v>745</v>
      </c>
      <c r="F31" s="114">
        <v>756</v>
      </c>
      <c r="G31" s="114">
        <v>757</v>
      </c>
      <c r="H31" s="140">
        <v>779</v>
      </c>
      <c r="I31" s="115">
        <v>-102</v>
      </c>
      <c r="J31" s="116">
        <v>-13.093709884467266</v>
      </c>
    </row>
    <row r="32" spans="1:10" s="110" customFormat="1" ht="13.5" customHeight="1" x14ac:dyDescent="0.2">
      <c r="A32" s="120"/>
      <c r="B32" s="121" t="s">
        <v>111</v>
      </c>
      <c r="C32" s="113">
        <v>29.690048939641109</v>
      </c>
      <c r="D32" s="115">
        <v>910</v>
      </c>
      <c r="E32" s="114">
        <v>1035</v>
      </c>
      <c r="F32" s="114">
        <v>1021</v>
      </c>
      <c r="G32" s="114">
        <v>1001</v>
      </c>
      <c r="H32" s="140">
        <v>973</v>
      </c>
      <c r="I32" s="115">
        <v>-63</v>
      </c>
      <c r="J32" s="116">
        <v>-6.4748201438848918</v>
      </c>
    </row>
    <row r="33" spans="1:10" s="110" customFormat="1" ht="13.5" customHeight="1" x14ac:dyDescent="0.2">
      <c r="A33" s="120"/>
      <c r="B33" s="121" t="s">
        <v>112</v>
      </c>
      <c r="C33" s="113">
        <v>2.7079934747145189</v>
      </c>
      <c r="D33" s="115">
        <v>83</v>
      </c>
      <c r="E33" s="114">
        <v>93</v>
      </c>
      <c r="F33" s="114">
        <v>100</v>
      </c>
      <c r="G33" s="114">
        <v>100</v>
      </c>
      <c r="H33" s="140">
        <v>99</v>
      </c>
      <c r="I33" s="115">
        <v>-16</v>
      </c>
      <c r="J33" s="116">
        <v>-16.161616161616163</v>
      </c>
    </row>
    <row r="34" spans="1:10" s="110" customFormat="1" ht="13.5" customHeight="1" x14ac:dyDescent="0.2">
      <c r="A34" s="118" t="s">
        <v>113</v>
      </c>
      <c r="B34" s="122" t="s">
        <v>116</v>
      </c>
      <c r="C34" s="113">
        <v>95.008156606851543</v>
      </c>
      <c r="D34" s="115">
        <v>2912</v>
      </c>
      <c r="E34" s="114">
        <v>3332</v>
      </c>
      <c r="F34" s="114">
        <v>3307</v>
      </c>
      <c r="G34" s="114">
        <v>3282</v>
      </c>
      <c r="H34" s="140">
        <v>3308</v>
      </c>
      <c r="I34" s="115">
        <v>-396</v>
      </c>
      <c r="J34" s="116">
        <v>-11.970979443772672</v>
      </c>
    </row>
    <row r="35" spans="1:10" s="110" customFormat="1" ht="13.5" customHeight="1" x14ac:dyDescent="0.2">
      <c r="A35" s="118"/>
      <c r="B35" s="119" t="s">
        <v>117</v>
      </c>
      <c r="C35" s="113">
        <v>4.9265905383360522</v>
      </c>
      <c r="D35" s="115">
        <v>151</v>
      </c>
      <c r="E35" s="114">
        <v>136</v>
      </c>
      <c r="F35" s="114">
        <v>117</v>
      </c>
      <c r="G35" s="114">
        <v>126</v>
      </c>
      <c r="H35" s="140">
        <v>110</v>
      </c>
      <c r="I35" s="115">
        <v>41</v>
      </c>
      <c r="J35" s="116">
        <v>37.272727272727273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1965</v>
      </c>
      <c r="E37" s="114">
        <v>2188</v>
      </c>
      <c r="F37" s="114">
        <v>2166</v>
      </c>
      <c r="G37" s="114">
        <v>2199</v>
      </c>
      <c r="H37" s="140">
        <v>2223</v>
      </c>
      <c r="I37" s="115">
        <v>-258</v>
      </c>
      <c r="J37" s="116">
        <v>-11.605937921727396</v>
      </c>
    </row>
    <row r="38" spans="1:10" s="110" customFormat="1" ht="13.5" customHeight="1" x14ac:dyDescent="0.2">
      <c r="A38" s="118" t="s">
        <v>105</v>
      </c>
      <c r="B38" s="119" t="s">
        <v>106</v>
      </c>
      <c r="C38" s="113">
        <v>48.854961832061072</v>
      </c>
      <c r="D38" s="115">
        <v>960</v>
      </c>
      <c r="E38" s="114">
        <v>1054</v>
      </c>
      <c r="F38" s="114">
        <v>1005</v>
      </c>
      <c r="G38" s="114">
        <v>1034</v>
      </c>
      <c r="H38" s="140">
        <v>1057</v>
      </c>
      <c r="I38" s="115">
        <v>-97</v>
      </c>
      <c r="J38" s="116">
        <v>-9.176915799432356</v>
      </c>
    </row>
    <row r="39" spans="1:10" s="110" customFormat="1" ht="13.5" customHeight="1" x14ac:dyDescent="0.2">
      <c r="A39" s="120"/>
      <c r="B39" s="119" t="s">
        <v>107</v>
      </c>
      <c r="C39" s="113">
        <v>51.145038167938928</v>
      </c>
      <c r="D39" s="115">
        <v>1005</v>
      </c>
      <c r="E39" s="114">
        <v>1134</v>
      </c>
      <c r="F39" s="114">
        <v>1161</v>
      </c>
      <c r="G39" s="114">
        <v>1165</v>
      </c>
      <c r="H39" s="140">
        <v>1166</v>
      </c>
      <c r="I39" s="115">
        <v>-161</v>
      </c>
      <c r="J39" s="116">
        <v>-13.807890222984563</v>
      </c>
    </row>
    <row r="40" spans="1:10" s="110" customFormat="1" ht="13.5" customHeight="1" x14ac:dyDescent="0.2">
      <c r="A40" s="118" t="s">
        <v>105</v>
      </c>
      <c r="B40" s="121" t="s">
        <v>108</v>
      </c>
      <c r="C40" s="113">
        <v>14.605597964376591</v>
      </c>
      <c r="D40" s="115">
        <v>287</v>
      </c>
      <c r="E40" s="114">
        <v>318</v>
      </c>
      <c r="F40" s="114">
        <v>313</v>
      </c>
      <c r="G40" s="114">
        <v>324</v>
      </c>
      <c r="H40" s="140">
        <v>324</v>
      </c>
      <c r="I40" s="115">
        <v>-37</v>
      </c>
      <c r="J40" s="116">
        <v>-11.419753086419753</v>
      </c>
    </row>
    <row r="41" spans="1:10" s="110" customFormat="1" ht="13.5" customHeight="1" x14ac:dyDescent="0.2">
      <c r="A41" s="118"/>
      <c r="B41" s="121" t="s">
        <v>109</v>
      </c>
      <c r="C41" s="113">
        <v>18.829516539440203</v>
      </c>
      <c r="D41" s="115">
        <v>370</v>
      </c>
      <c r="E41" s="114">
        <v>394</v>
      </c>
      <c r="F41" s="114">
        <v>381</v>
      </c>
      <c r="G41" s="114">
        <v>410</v>
      </c>
      <c r="H41" s="140">
        <v>418</v>
      </c>
      <c r="I41" s="115">
        <v>-48</v>
      </c>
      <c r="J41" s="116">
        <v>-11.483253588516746</v>
      </c>
    </row>
    <row r="42" spans="1:10" s="110" customFormat="1" ht="13.5" customHeight="1" x14ac:dyDescent="0.2">
      <c r="A42" s="118"/>
      <c r="B42" s="121" t="s">
        <v>110</v>
      </c>
      <c r="C42" s="113">
        <v>20.966921119592875</v>
      </c>
      <c r="D42" s="115">
        <v>412</v>
      </c>
      <c r="E42" s="114">
        <v>461</v>
      </c>
      <c r="F42" s="114">
        <v>471</v>
      </c>
      <c r="G42" s="114">
        <v>485</v>
      </c>
      <c r="H42" s="140">
        <v>521</v>
      </c>
      <c r="I42" s="115">
        <v>-109</v>
      </c>
      <c r="J42" s="116">
        <v>-20.921305182341651</v>
      </c>
    </row>
    <row r="43" spans="1:10" s="110" customFormat="1" ht="13.5" customHeight="1" x14ac:dyDescent="0.2">
      <c r="A43" s="120"/>
      <c r="B43" s="121" t="s">
        <v>111</v>
      </c>
      <c r="C43" s="113">
        <v>45.597964376590333</v>
      </c>
      <c r="D43" s="115">
        <v>896</v>
      </c>
      <c r="E43" s="114">
        <v>1015</v>
      </c>
      <c r="F43" s="114">
        <v>1001</v>
      </c>
      <c r="G43" s="114">
        <v>980</v>
      </c>
      <c r="H43" s="140">
        <v>960</v>
      </c>
      <c r="I43" s="115">
        <v>-64</v>
      </c>
      <c r="J43" s="116">
        <v>-6.666666666666667</v>
      </c>
    </row>
    <row r="44" spans="1:10" s="110" customFormat="1" ht="13.5" customHeight="1" x14ac:dyDescent="0.2">
      <c r="A44" s="120"/>
      <c r="B44" s="121" t="s">
        <v>112</v>
      </c>
      <c r="C44" s="113">
        <v>4.0203562340966918</v>
      </c>
      <c r="D44" s="115">
        <v>79</v>
      </c>
      <c r="E44" s="114">
        <v>88</v>
      </c>
      <c r="F44" s="114">
        <v>94</v>
      </c>
      <c r="G44" s="114">
        <v>96</v>
      </c>
      <c r="H44" s="140">
        <v>96</v>
      </c>
      <c r="I44" s="115">
        <v>-17</v>
      </c>
      <c r="J44" s="116">
        <v>-17.708333333333332</v>
      </c>
    </row>
    <row r="45" spans="1:10" s="110" customFormat="1" ht="13.5" customHeight="1" x14ac:dyDescent="0.2">
      <c r="A45" s="118" t="s">
        <v>113</v>
      </c>
      <c r="B45" s="122" t="s">
        <v>116</v>
      </c>
      <c r="C45" s="113">
        <v>95.470737913486005</v>
      </c>
      <c r="D45" s="115">
        <v>1876</v>
      </c>
      <c r="E45" s="114">
        <v>2111</v>
      </c>
      <c r="F45" s="114">
        <v>2100</v>
      </c>
      <c r="G45" s="114">
        <v>2122</v>
      </c>
      <c r="H45" s="140">
        <v>2158</v>
      </c>
      <c r="I45" s="115">
        <v>-282</v>
      </c>
      <c r="J45" s="116">
        <v>-13.067655236329935</v>
      </c>
    </row>
    <row r="46" spans="1:10" s="110" customFormat="1" ht="13.5" customHeight="1" x14ac:dyDescent="0.2">
      <c r="A46" s="118"/>
      <c r="B46" s="119" t="s">
        <v>117</v>
      </c>
      <c r="C46" s="113">
        <v>4.4274809160305342</v>
      </c>
      <c r="D46" s="115">
        <v>87</v>
      </c>
      <c r="E46" s="114">
        <v>76</v>
      </c>
      <c r="F46" s="114">
        <v>65</v>
      </c>
      <c r="G46" s="114">
        <v>76</v>
      </c>
      <c r="H46" s="140">
        <v>64</v>
      </c>
      <c r="I46" s="115">
        <v>23</v>
      </c>
      <c r="J46" s="116">
        <v>35.9375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1100</v>
      </c>
      <c r="E48" s="114">
        <v>1281</v>
      </c>
      <c r="F48" s="114">
        <v>1259</v>
      </c>
      <c r="G48" s="114">
        <v>1210</v>
      </c>
      <c r="H48" s="140">
        <v>1196</v>
      </c>
      <c r="I48" s="115">
        <v>-96</v>
      </c>
      <c r="J48" s="116">
        <v>-8.0267558528428093</v>
      </c>
    </row>
    <row r="49" spans="1:12" s="110" customFormat="1" ht="13.5" customHeight="1" x14ac:dyDescent="0.2">
      <c r="A49" s="118" t="s">
        <v>105</v>
      </c>
      <c r="B49" s="119" t="s">
        <v>106</v>
      </c>
      <c r="C49" s="113">
        <v>42.545454545454547</v>
      </c>
      <c r="D49" s="115">
        <v>468</v>
      </c>
      <c r="E49" s="114">
        <v>567</v>
      </c>
      <c r="F49" s="114">
        <v>560</v>
      </c>
      <c r="G49" s="114">
        <v>524</v>
      </c>
      <c r="H49" s="140">
        <v>521</v>
      </c>
      <c r="I49" s="115">
        <v>-53</v>
      </c>
      <c r="J49" s="116">
        <v>-10.17274472168906</v>
      </c>
    </row>
    <row r="50" spans="1:12" s="110" customFormat="1" ht="13.5" customHeight="1" x14ac:dyDescent="0.2">
      <c r="A50" s="120"/>
      <c r="B50" s="119" t="s">
        <v>107</v>
      </c>
      <c r="C50" s="113">
        <v>57.454545454545453</v>
      </c>
      <c r="D50" s="115">
        <v>632</v>
      </c>
      <c r="E50" s="114">
        <v>714</v>
      </c>
      <c r="F50" s="114">
        <v>699</v>
      </c>
      <c r="G50" s="114">
        <v>686</v>
      </c>
      <c r="H50" s="140">
        <v>675</v>
      </c>
      <c r="I50" s="115">
        <v>-43</v>
      </c>
      <c r="J50" s="116">
        <v>-6.3703703703703702</v>
      </c>
    </row>
    <row r="51" spans="1:12" s="110" customFormat="1" ht="13.5" customHeight="1" x14ac:dyDescent="0.2">
      <c r="A51" s="118" t="s">
        <v>105</v>
      </c>
      <c r="B51" s="121" t="s">
        <v>108</v>
      </c>
      <c r="C51" s="113">
        <v>11.272727272727273</v>
      </c>
      <c r="D51" s="115">
        <v>124</v>
      </c>
      <c r="E51" s="114">
        <v>139</v>
      </c>
      <c r="F51" s="114">
        <v>136</v>
      </c>
      <c r="G51" s="114">
        <v>110</v>
      </c>
      <c r="H51" s="140">
        <v>111</v>
      </c>
      <c r="I51" s="115">
        <v>13</v>
      </c>
      <c r="J51" s="116">
        <v>11.711711711711711</v>
      </c>
    </row>
    <row r="52" spans="1:12" s="110" customFormat="1" ht="13.5" customHeight="1" x14ac:dyDescent="0.2">
      <c r="A52" s="118"/>
      <c r="B52" s="121" t="s">
        <v>109</v>
      </c>
      <c r="C52" s="113">
        <v>63.363636363636367</v>
      </c>
      <c r="D52" s="115">
        <v>697</v>
      </c>
      <c r="E52" s="114">
        <v>838</v>
      </c>
      <c r="F52" s="114">
        <v>818</v>
      </c>
      <c r="G52" s="114">
        <v>807</v>
      </c>
      <c r="H52" s="140">
        <v>814</v>
      </c>
      <c r="I52" s="115">
        <v>-117</v>
      </c>
      <c r="J52" s="116">
        <v>-14.373464373464374</v>
      </c>
    </row>
    <row r="53" spans="1:12" s="110" customFormat="1" ht="13.5" customHeight="1" x14ac:dyDescent="0.2">
      <c r="A53" s="118"/>
      <c r="B53" s="121" t="s">
        <v>110</v>
      </c>
      <c r="C53" s="113">
        <v>24.09090909090909</v>
      </c>
      <c r="D53" s="115">
        <v>265</v>
      </c>
      <c r="E53" s="114">
        <v>284</v>
      </c>
      <c r="F53" s="114">
        <v>285</v>
      </c>
      <c r="G53" s="114">
        <v>272</v>
      </c>
      <c r="H53" s="140">
        <v>258</v>
      </c>
      <c r="I53" s="115">
        <v>7</v>
      </c>
      <c r="J53" s="116">
        <v>2.7131782945736433</v>
      </c>
    </row>
    <row r="54" spans="1:12" s="110" customFormat="1" ht="13.5" customHeight="1" x14ac:dyDescent="0.2">
      <c r="A54" s="120"/>
      <c r="B54" s="121" t="s">
        <v>111</v>
      </c>
      <c r="C54" s="113">
        <v>1.2727272727272727</v>
      </c>
      <c r="D54" s="115">
        <v>14</v>
      </c>
      <c r="E54" s="114">
        <v>20</v>
      </c>
      <c r="F54" s="114">
        <v>20</v>
      </c>
      <c r="G54" s="114">
        <v>21</v>
      </c>
      <c r="H54" s="140">
        <v>13</v>
      </c>
      <c r="I54" s="115">
        <v>1</v>
      </c>
      <c r="J54" s="116">
        <v>7.6923076923076925</v>
      </c>
    </row>
    <row r="55" spans="1:12" s="110" customFormat="1" ht="13.5" customHeight="1" x14ac:dyDescent="0.2">
      <c r="A55" s="120"/>
      <c r="B55" s="121" t="s">
        <v>112</v>
      </c>
      <c r="C55" s="113">
        <v>0.36363636363636365</v>
      </c>
      <c r="D55" s="115">
        <v>4</v>
      </c>
      <c r="E55" s="114">
        <v>5</v>
      </c>
      <c r="F55" s="114">
        <v>6</v>
      </c>
      <c r="G55" s="114">
        <v>4</v>
      </c>
      <c r="H55" s="140">
        <v>3</v>
      </c>
      <c r="I55" s="115">
        <v>1</v>
      </c>
      <c r="J55" s="116">
        <v>33.333333333333336</v>
      </c>
    </row>
    <row r="56" spans="1:12" s="110" customFormat="1" ht="13.5" customHeight="1" x14ac:dyDescent="0.2">
      <c r="A56" s="118" t="s">
        <v>113</v>
      </c>
      <c r="B56" s="122" t="s">
        <v>116</v>
      </c>
      <c r="C56" s="113">
        <v>94.181818181818187</v>
      </c>
      <c r="D56" s="115">
        <v>1036</v>
      </c>
      <c r="E56" s="114">
        <v>1221</v>
      </c>
      <c r="F56" s="114">
        <v>1207</v>
      </c>
      <c r="G56" s="114">
        <v>1160</v>
      </c>
      <c r="H56" s="140">
        <v>1150</v>
      </c>
      <c r="I56" s="115">
        <v>-114</v>
      </c>
      <c r="J56" s="116">
        <v>-9.9130434782608692</v>
      </c>
    </row>
    <row r="57" spans="1:12" s="110" customFormat="1" ht="13.5" customHeight="1" x14ac:dyDescent="0.2">
      <c r="A57" s="142"/>
      <c r="B57" s="124" t="s">
        <v>117</v>
      </c>
      <c r="C57" s="125">
        <v>5.8181818181818183</v>
      </c>
      <c r="D57" s="143">
        <v>64</v>
      </c>
      <c r="E57" s="144">
        <v>60</v>
      </c>
      <c r="F57" s="144">
        <v>52</v>
      </c>
      <c r="G57" s="144">
        <v>50</v>
      </c>
      <c r="H57" s="145">
        <v>46</v>
      </c>
      <c r="I57" s="143">
        <v>18</v>
      </c>
      <c r="J57" s="146">
        <v>39.130434782608695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15605</v>
      </c>
      <c r="E12" s="236">
        <v>15790</v>
      </c>
      <c r="F12" s="114">
        <v>15951</v>
      </c>
      <c r="G12" s="114">
        <v>15947</v>
      </c>
      <c r="H12" s="140">
        <v>16123</v>
      </c>
      <c r="I12" s="115">
        <v>-518</v>
      </c>
      <c r="J12" s="116">
        <v>-3.2128015877938347</v>
      </c>
    </row>
    <row r="13" spans="1:15" s="110" customFormat="1" ht="12" customHeight="1" x14ac:dyDescent="0.2">
      <c r="A13" s="118" t="s">
        <v>105</v>
      </c>
      <c r="B13" s="119" t="s">
        <v>106</v>
      </c>
      <c r="C13" s="113">
        <v>44.613905799423264</v>
      </c>
      <c r="D13" s="115">
        <v>6962</v>
      </c>
      <c r="E13" s="114">
        <v>7004</v>
      </c>
      <c r="F13" s="114">
        <v>7096</v>
      </c>
      <c r="G13" s="114">
        <v>7037</v>
      </c>
      <c r="H13" s="140">
        <v>7093</v>
      </c>
      <c r="I13" s="115">
        <v>-131</v>
      </c>
      <c r="J13" s="116">
        <v>-1.8468913012829551</v>
      </c>
    </row>
    <row r="14" spans="1:15" s="110" customFormat="1" ht="12" customHeight="1" x14ac:dyDescent="0.2">
      <c r="A14" s="118"/>
      <c r="B14" s="119" t="s">
        <v>107</v>
      </c>
      <c r="C14" s="113">
        <v>55.386094200576736</v>
      </c>
      <c r="D14" s="115">
        <v>8643</v>
      </c>
      <c r="E14" s="114">
        <v>8786</v>
      </c>
      <c r="F14" s="114">
        <v>8855</v>
      </c>
      <c r="G14" s="114">
        <v>8910</v>
      </c>
      <c r="H14" s="140">
        <v>9030</v>
      </c>
      <c r="I14" s="115">
        <v>-387</v>
      </c>
      <c r="J14" s="116">
        <v>-4.2857142857142856</v>
      </c>
    </row>
    <row r="15" spans="1:15" s="110" customFormat="1" ht="12" customHeight="1" x14ac:dyDescent="0.2">
      <c r="A15" s="118" t="s">
        <v>105</v>
      </c>
      <c r="B15" s="121" t="s">
        <v>108</v>
      </c>
      <c r="C15" s="113">
        <v>8.5613585389298308</v>
      </c>
      <c r="D15" s="115">
        <v>1336</v>
      </c>
      <c r="E15" s="114">
        <v>1322</v>
      </c>
      <c r="F15" s="114">
        <v>1354</v>
      </c>
      <c r="G15" s="114">
        <v>1176</v>
      </c>
      <c r="H15" s="140">
        <v>1253</v>
      </c>
      <c r="I15" s="115">
        <v>83</v>
      </c>
      <c r="J15" s="116">
        <v>6.624102154828412</v>
      </c>
    </row>
    <row r="16" spans="1:15" s="110" customFormat="1" ht="12" customHeight="1" x14ac:dyDescent="0.2">
      <c r="A16" s="118"/>
      <c r="B16" s="121" t="s">
        <v>109</v>
      </c>
      <c r="C16" s="113">
        <v>63.466837552066643</v>
      </c>
      <c r="D16" s="115">
        <v>9904</v>
      </c>
      <c r="E16" s="114">
        <v>10020</v>
      </c>
      <c r="F16" s="114">
        <v>10173</v>
      </c>
      <c r="G16" s="114">
        <v>10285</v>
      </c>
      <c r="H16" s="140">
        <v>10403</v>
      </c>
      <c r="I16" s="115">
        <v>-499</v>
      </c>
      <c r="J16" s="116">
        <v>-4.7966932615591658</v>
      </c>
    </row>
    <row r="17" spans="1:10" s="110" customFormat="1" ht="12" customHeight="1" x14ac:dyDescent="0.2">
      <c r="A17" s="118"/>
      <c r="B17" s="121" t="s">
        <v>110</v>
      </c>
      <c r="C17" s="113">
        <v>26.107016981736624</v>
      </c>
      <c r="D17" s="115">
        <v>4074</v>
      </c>
      <c r="E17" s="114">
        <v>4136</v>
      </c>
      <c r="F17" s="114">
        <v>4142</v>
      </c>
      <c r="G17" s="114">
        <v>4218</v>
      </c>
      <c r="H17" s="140">
        <v>4204</v>
      </c>
      <c r="I17" s="115">
        <v>-130</v>
      </c>
      <c r="J17" s="116">
        <v>-3.0922930542340628</v>
      </c>
    </row>
    <row r="18" spans="1:10" s="110" customFormat="1" ht="12" customHeight="1" x14ac:dyDescent="0.2">
      <c r="A18" s="120"/>
      <c r="B18" s="121" t="s">
        <v>111</v>
      </c>
      <c r="C18" s="113">
        <v>1.8647869272669015</v>
      </c>
      <c r="D18" s="115">
        <v>291</v>
      </c>
      <c r="E18" s="114">
        <v>312</v>
      </c>
      <c r="F18" s="114">
        <v>282</v>
      </c>
      <c r="G18" s="114">
        <v>268</v>
      </c>
      <c r="H18" s="140">
        <v>263</v>
      </c>
      <c r="I18" s="115">
        <v>28</v>
      </c>
      <c r="J18" s="116">
        <v>10.64638783269962</v>
      </c>
    </row>
    <row r="19" spans="1:10" s="110" customFormat="1" ht="12" customHeight="1" x14ac:dyDescent="0.2">
      <c r="A19" s="120"/>
      <c r="B19" s="121" t="s">
        <v>112</v>
      </c>
      <c r="C19" s="113">
        <v>0.46139057994232618</v>
      </c>
      <c r="D19" s="115">
        <v>72</v>
      </c>
      <c r="E19" s="114">
        <v>77</v>
      </c>
      <c r="F19" s="114">
        <v>64</v>
      </c>
      <c r="G19" s="114">
        <v>52</v>
      </c>
      <c r="H19" s="140">
        <v>48</v>
      </c>
      <c r="I19" s="115">
        <v>24</v>
      </c>
      <c r="J19" s="116">
        <v>50</v>
      </c>
    </row>
    <row r="20" spans="1:10" s="110" customFormat="1" ht="12" customHeight="1" x14ac:dyDescent="0.2">
      <c r="A20" s="118" t="s">
        <v>113</v>
      </c>
      <c r="B20" s="119" t="s">
        <v>181</v>
      </c>
      <c r="C20" s="113">
        <v>69.971163088753599</v>
      </c>
      <c r="D20" s="115">
        <v>10919</v>
      </c>
      <c r="E20" s="114">
        <v>10994</v>
      </c>
      <c r="F20" s="114">
        <v>11188</v>
      </c>
      <c r="G20" s="114">
        <v>11152</v>
      </c>
      <c r="H20" s="140">
        <v>11381</v>
      </c>
      <c r="I20" s="115">
        <v>-462</v>
      </c>
      <c r="J20" s="116">
        <v>-4.059397241015728</v>
      </c>
    </row>
    <row r="21" spans="1:10" s="110" customFormat="1" ht="12" customHeight="1" x14ac:dyDescent="0.2">
      <c r="A21" s="118"/>
      <c r="B21" s="119" t="s">
        <v>182</v>
      </c>
      <c r="C21" s="113">
        <v>30.028836911246394</v>
      </c>
      <c r="D21" s="115">
        <v>4686</v>
      </c>
      <c r="E21" s="114">
        <v>4796</v>
      </c>
      <c r="F21" s="114">
        <v>4763</v>
      </c>
      <c r="G21" s="114">
        <v>4795</v>
      </c>
      <c r="H21" s="140">
        <v>4742</v>
      </c>
      <c r="I21" s="115">
        <v>-56</v>
      </c>
      <c r="J21" s="116">
        <v>-1.1809363137916491</v>
      </c>
    </row>
    <row r="22" spans="1:10" s="110" customFormat="1" ht="12" customHeight="1" x14ac:dyDescent="0.2">
      <c r="A22" s="118" t="s">
        <v>113</v>
      </c>
      <c r="B22" s="119" t="s">
        <v>116</v>
      </c>
      <c r="C22" s="113">
        <v>94.251842358218525</v>
      </c>
      <c r="D22" s="115">
        <v>14708</v>
      </c>
      <c r="E22" s="114">
        <v>14934</v>
      </c>
      <c r="F22" s="114">
        <v>15101</v>
      </c>
      <c r="G22" s="114">
        <v>15108</v>
      </c>
      <c r="H22" s="140">
        <v>15279</v>
      </c>
      <c r="I22" s="115">
        <v>-571</v>
      </c>
      <c r="J22" s="116">
        <v>-3.7371555730087049</v>
      </c>
    </row>
    <row r="23" spans="1:10" s="110" customFormat="1" ht="12" customHeight="1" x14ac:dyDescent="0.2">
      <c r="A23" s="118"/>
      <c r="B23" s="119" t="s">
        <v>117</v>
      </c>
      <c r="C23" s="113">
        <v>5.7289330342838838</v>
      </c>
      <c r="D23" s="115">
        <v>894</v>
      </c>
      <c r="E23" s="114">
        <v>853</v>
      </c>
      <c r="F23" s="114">
        <v>847</v>
      </c>
      <c r="G23" s="114">
        <v>835</v>
      </c>
      <c r="H23" s="140">
        <v>840</v>
      </c>
      <c r="I23" s="115">
        <v>54</v>
      </c>
      <c r="J23" s="116">
        <v>6.4285714285714288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13727</v>
      </c>
      <c r="E64" s="236">
        <v>13876</v>
      </c>
      <c r="F64" s="236">
        <v>14013</v>
      </c>
      <c r="G64" s="236">
        <v>13896</v>
      </c>
      <c r="H64" s="140">
        <v>13897</v>
      </c>
      <c r="I64" s="115">
        <v>-170</v>
      </c>
      <c r="J64" s="116">
        <v>-1.223285601208894</v>
      </c>
    </row>
    <row r="65" spans="1:12" s="110" customFormat="1" ht="12" customHeight="1" x14ac:dyDescent="0.2">
      <c r="A65" s="118" t="s">
        <v>105</v>
      </c>
      <c r="B65" s="119" t="s">
        <v>106</v>
      </c>
      <c r="C65" s="113">
        <v>51.045385007649159</v>
      </c>
      <c r="D65" s="235">
        <v>7007</v>
      </c>
      <c r="E65" s="236">
        <v>7087</v>
      </c>
      <c r="F65" s="236">
        <v>7180</v>
      </c>
      <c r="G65" s="236">
        <v>7058</v>
      </c>
      <c r="H65" s="140">
        <v>7008</v>
      </c>
      <c r="I65" s="115">
        <v>-1</v>
      </c>
      <c r="J65" s="116">
        <v>-1.4269406392694063E-2</v>
      </c>
    </row>
    <row r="66" spans="1:12" s="110" customFormat="1" ht="12" customHeight="1" x14ac:dyDescent="0.2">
      <c r="A66" s="118"/>
      <c r="B66" s="119" t="s">
        <v>107</v>
      </c>
      <c r="C66" s="113">
        <v>48.954614992350841</v>
      </c>
      <c r="D66" s="235">
        <v>6720</v>
      </c>
      <c r="E66" s="236">
        <v>6789</v>
      </c>
      <c r="F66" s="236">
        <v>6833</v>
      </c>
      <c r="G66" s="236">
        <v>6838</v>
      </c>
      <c r="H66" s="140">
        <v>6889</v>
      </c>
      <c r="I66" s="115">
        <v>-169</v>
      </c>
      <c r="J66" s="116">
        <v>-2.4531862389316301</v>
      </c>
    </row>
    <row r="67" spans="1:12" s="110" customFormat="1" ht="12" customHeight="1" x14ac:dyDescent="0.2">
      <c r="A67" s="118" t="s">
        <v>105</v>
      </c>
      <c r="B67" s="121" t="s">
        <v>108</v>
      </c>
      <c r="C67" s="113">
        <v>8.3703649741385586</v>
      </c>
      <c r="D67" s="235">
        <v>1149</v>
      </c>
      <c r="E67" s="236">
        <v>1159</v>
      </c>
      <c r="F67" s="236">
        <v>1185</v>
      </c>
      <c r="G67" s="236">
        <v>1062</v>
      </c>
      <c r="H67" s="140">
        <v>1101</v>
      </c>
      <c r="I67" s="115">
        <v>48</v>
      </c>
      <c r="J67" s="116">
        <v>4.3596730245231612</v>
      </c>
    </row>
    <row r="68" spans="1:12" s="110" customFormat="1" ht="12" customHeight="1" x14ac:dyDescent="0.2">
      <c r="A68" s="118"/>
      <c r="B68" s="121" t="s">
        <v>109</v>
      </c>
      <c r="C68" s="113">
        <v>62.438988854083192</v>
      </c>
      <c r="D68" s="235">
        <v>8571</v>
      </c>
      <c r="E68" s="236">
        <v>8672</v>
      </c>
      <c r="F68" s="236">
        <v>8787</v>
      </c>
      <c r="G68" s="236">
        <v>8809</v>
      </c>
      <c r="H68" s="140">
        <v>8795</v>
      </c>
      <c r="I68" s="115">
        <v>-224</v>
      </c>
      <c r="J68" s="116">
        <v>-2.5469016486640137</v>
      </c>
    </row>
    <row r="69" spans="1:12" s="110" customFormat="1" ht="12" customHeight="1" x14ac:dyDescent="0.2">
      <c r="A69" s="118"/>
      <c r="B69" s="121" t="s">
        <v>110</v>
      </c>
      <c r="C69" s="113">
        <v>27.529686020252058</v>
      </c>
      <c r="D69" s="235">
        <v>3779</v>
      </c>
      <c r="E69" s="236">
        <v>3798</v>
      </c>
      <c r="F69" s="236">
        <v>3810</v>
      </c>
      <c r="G69" s="236">
        <v>3801</v>
      </c>
      <c r="H69" s="140">
        <v>3779</v>
      </c>
      <c r="I69" s="115">
        <v>0</v>
      </c>
      <c r="J69" s="116">
        <v>0</v>
      </c>
    </row>
    <row r="70" spans="1:12" s="110" customFormat="1" ht="12" customHeight="1" x14ac:dyDescent="0.2">
      <c r="A70" s="120"/>
      <c r="B70" s="121" t="s">
        <v>111</v>
      </c>
      <c r="C70" s="113">
        <v>1.6609601515261894</v>
      </c>
      <c r="D70" s="235">
        <v>228</v>
      </c>
      <c r="E70" s="236">
        <v>247</v>
      </c>
      <c r="F70" s="236">
        <v>231</v>
      </c>
      <c r="G70" s="236">
        <v>224</v>
      </c>
      <c r="H70" s="140">
        <v>222</v>
      </c>
      <c r="I70" s="115">
        <v>6</v>
      </c>
      <c r="J70" s="116">
        <v>2.7027027027027026</v>
      </c>
    </row>
    <row r="71" spans="1:12" s="110" customFormat="1" ht="12" customHeight="1" x14ac:dyDescent="0.2">
      <c r="A71" s="120"/>
      <c r="B71" s="121" t="s">
        <v>112</v>
      </c>
      <c r="C71" s="113">
        <v>0.48080425438916002</v>
      </c>
      <c r="D71" s="235">
        <v>66</v>
      </c>
      <c r="E71" s="236">
        <v>69</v>
      </c>
      <c r="F71" s="236">
        <v>55</v>
      </c>
      <c r="G71" s="236">
        <v>48</v>
      </c>
      <c r="H71" s="140">
        <v>50</v>
      </c>
      <c r="I71" s="115">
        <v>16</v>
      </c>
      <c r="J71" s="116">
        <v>32</v>
      </c>
    </row>
    <row r="72" spans="1:12" s="110" customFormat="1" ht="12" customHeight="1" x14ac:dyDescent="0.2">
      <c r="A72" s="118" t="s">
        <v>113</v>
      </c>
      <c r="B72" s="119" t="s">
        <v>181</v>
      </c>
      <c r="C72" s="113">
        <v>73.016682450644709</v>
      </c>
      <c r="D72" s="235">
        <v>10023</v>
      </c>
      <c r="E72" s="236">
        <v>10132</v>
      </c>
      <c r="F72" s="236">
        <v>10303</v>
      </c>
      <c r="G72" s="236">
        <v>10248</v>
      </c>
      <c r="H72" s="140">
        <v>10271</v>
      </c>
      <c r="I72" s="115">
        <v>-248</v>
      </c>
      <c r="J72" s="116">
        <v>-2.414565280887937</v>
      </c>
    </row>
    <row r="73" spans="1:12" s="110" customFormat="1" ht="12" customHeight="1" x14ac:dyDescent="0.2">
      <c r="A73" s="118"/>
      <c r="B73" s="119" t="s">
        <v>182</v>
      </c>
      <c r="C73" s="113">
        <v>26.983317549355284</v>
      </c>
      <c r="D73" s="115">
        <v>3704</v>
      </c>
      <c r="E73" s="114">
        <v>3744</v>
      </c>
      <c r="F73" s="114">
        <v>3710</v>
      </c>
      <c r="G73" s="114">
        <v>3648</v>
      </c>
      <c r="H73" s="140">
        <v>3626</v>
      </c>
      <c r="I73" s="115">
        <v>78</v>
      </c>
      <c r="J73" s="116">
        <v>2.1511307225592939</v>
      </c>
    </row>
    <row r="74" spans="1:12" s="110" customFormat="1" ht="12" customHeight="1" x14ac:dyDescent="0.2">
      <c r="A74" s="118" t="s">
        <v>113</v>
      </c>
      <c r="B74" s="119" t="s">
        <v>116</v>
      </c>
      <c r="C74" s="113">
        <v>92.066729802578863</v>
      </c>
      <c r="D74" s="115">
        <v>12638</v>
      </c>
      <c r="E74" s="114">
        <v>12819</v>
      </c>
      <c r="F74" s="114">
        <v>12948</v>
      </c>
      <c r="G74" s="114">
        <v>12894</v>
      </c>
      <c r="H74" s="140">
        <v>12896</v>
      </c>
      <c r="I74" s="115">
        <v>-258</v>
      </c>
      <c r="J74" s="116">
        <v>-2.0006203473945408</v>
      </c>
    </row>
    <row r="75" spans="1:12" s="110" customFormat="1" ht="12" customHeight="1" x14ac:dyDescent="0.2">
      <c r="A75" s="142"/>
      <c r="B75" s="124" t="s">
        <v>117</v>
      </c>
      <c r="C75" s="125">
        <v>7.9187003715305604</v>
      </c>
      <c r="D75" s="143">
        <v>1087</v>
      </c>
      <c r="E75" s="144">
        <v>1055</v>
      </c>
      <c r="F75" s="144">
        <v>1064</v>
      </c>
      <c r="G75" s="144">
        <v>1001</v>
      </c>
      <c r="H75" s="145">
        <v>999</v>
      </c>
      <c r="I75" s="143">
        <v>88</v>
      </c>
      <c r="J75" s="146">
        <v>8.8088088088088092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15605</v>
      </c>
      <c r="G11" s="114">
        <v>15790</v>
      </c>
      <c r="H11" s="114">
        <v>15951</v>
      </c>
      <c r="I11" s="114">
        <v>15947</v>
      </c>
      <c r="J11" s="140">
        <v>16123</v>
      </c>
      <c r="K11" s="114">
        <v>-518</v>
      </c>
      <c r="L11" s="116">
        <v>-3.2128015877938347</v>
      </c>
    </row>
    <row r="12" spans="1:17" s="110" customFormat="1" ht="24.95" customHeight="1" x14ac:dyDescent="0.2">
      <c r="A12" s="604" t="s">
        <v>185</v>
      </c>
      <c r="B12" s="605"/>
      <c r="C12" s="605"/>
      <c r="D12" s="606"/>
      <c r="E12" s="113">
        <v>44.613905799423264</v>
      </c>
      <c r="F12" s="115">
        <v>6962</v>
      </c>
      <c r="G12" s="114">
        <v>7004</v>
      </c>
      <c r="H12" s="114">
        <v>7096</v>
      </c>
      <c r="I12" s="114">
        <v>7037</v>
      </c>
      <c r="J12" s="140">
        <v>7093</v>
      </c>
      <c r="K12" s="114">
        <v>-131</v>
      </c>
      <c r="L12" s="116">
        <v>-1.8468913012829551</v>
      </c>
    </row>
    <row r="13" spans="1:17" s="110" customFormat="1" ht="15" customHeight="1" x14ac:dyDescent="0.2">
      <c r="A13" s="120"/>
      <c r="B13" s="612" t="s">
        <v>107</v>
      </c>
      <c r="C13" s="612"/>
      <c r="E13" s="113">
        <v>55.386094200576736</v>
      </c>
      <c r="F13" s="115">
        <v>8643</v>
      </c>
      <c r="G13" s="114">
        <v>8786</v>
      </c>
      <c r="H13" s="114">
        <v>8855</v>
      </c>
      <c r="I13" s="114">
        <v>8910</v>
      </c>
      <c r="J13" s="140">
        <v>9030</v>
      </c>
      <c r="K13" s="114">
        <v>-387</v>
      </c>
      <c r="L13" s="116">
        <v>-4.2857142857142856</v>
      </c>
    </row>
    <row r="14" spans="1:17" s="110" customFormat="1" ht="24.95" customHeight="1" x14ac:dyDescent="0.2">
      <c r="A14" s="604" t="s">
        <v>186</v>
      </c>
      <c r="B14" s="605"/>
      <c r="C14" s="605"/>
      <c r="D14" s="606"/>
      <c r="E14" s="113">
        <v>8.5613585389298308</v>
      </c>
      <c r="F14" s="115">
        <v>1336</v>
      </c>
      <c r="G14" s="114">
        <v>1322</v>
      </c>
      <c r="H14" s="114">
        <v>1354</v>
      </c>
      <c r="I14" s="114">
        <v>1176</v>
      </c>
      <c r="J14" s="140">
        <v>1253</v>
      </c>
      <c r="K14" s="114">
        <v>83</v>
      </c>
      <c r="L14" s="116">
        <v>6.624102154828412</v>
      </c>
    </row>
    <row r="15" spans="1:17" s="110" customFormat="1" ht="15" customHeight="1" x14ac:dyDescent="0.2">
      <c r="A15" s="120"/>
      <c r="B15" s="119"/>
      <c r="C15" s="258" t="s">
        <v>106</v>
      </c>
      <c r="E15" s="113">
        <v>51.272455089820362</v>
      </c>
      <c r="F15" s="115">
        <v>685</v>
      </c>
      <c r="G15" s="114">
        <v>681</v>
      </c>
      <c r="H15" s="114">
        <v>715</v>
      </c>
      <c r="I15" s="114">
        <v>616</v>
      </c>
      <c r="J15" s="140">
        <v>642</v>
      </c>
      <c r="K15" s="114">
        <v>43</v>
      </c>
      <c r="L15" s="116">
        <v>6.6978193146417446</v>
      </c>
    </row>
    <row r="16" spans="1:17" s="110" customFormat="1" ht="15" customHeight="1" x14ac:dyDescent="0.2">
      <c r="A16" s="120"/>
      <c r="B16" s="119"/>
      <c r="C16" s="258" t="s">
        <v>107</v>
      </c>
      <c r="E16" s="113">
        <v>48.727544910179638</v>
      </c>
      <c r="F16" s="115">
        <v>651</v>
      </c>
      <c r="G16" s="114">
        <v>641</v>
      </c>
      <c r="H16" s="114">
        <v>639</v>
      </c>
      <c r="I16" s="114">
        <v>560</v>
      </c>
      <c r="J16" s="140">
        <v>611</v>
      </c>
      <c r="K16" s="114">
        <v>40</v>
      </c>
      <c r="L16" s="116">
        <v>6.5466448445171848</v>
      </c>
    </row>
    <row r="17" spans="1:12" s="110" customFormat="1" ht="15" customHeight="1" x14ac:dyDescent="0.2">
      <c r="A17" s="120"/>
      <c r="B17" s="121" t="s">
        <v>109</v>
      </c>
      <c r="C17" s="258"/>
      <c r="E17" s="113">
        <v>63.466837552066643</v>
      </c>
      <c r="F17" s="115">
        <v>9904</v>
      </c>
      <c r="G17" s="114">
        <v>10020</v>
      </c>
      <c r="H17" s="114">
        <v>10173</v>
      </c>
      <c r="I17" s="114">
        <v>10285</v>
      </c>
      <c r="J17" s="140">
        <v>10403</v>
      </c>
      <c r="K17" s="114">
        <v>-499</v>
      </c>
      <c r="L17" s="116">
        <v>-4.7966932615591658</v>
      </c>
    </row>
    <row r="18" spans="1:12" s="110" customFormat="1" ht="15" customHeight="1" x14ac:dyDescent="0.2">
      <c r="A18" s="120"/>
      <c r="B18" s="119"/>
      <c r="C18" s="258" t="s">
        <v>106</v>
      </c>
      <c r="E18" s="113">
        <v>44.951534733441036</v>
      </c>
      <c r="F18" s="115">
        <v>4452</v>
      </c>
      <c r="G18" s="114">
        <v>4468</v>
      </c>
      <c r="H18" s="114">
        <v>4512</v>
      </c>
      <c r="I18" s="114">
        <v>4567</v>
      </c>
      <c r="J18" s="140">
        <v>4599</v>
      </c>
      <c r="K18" s="114">
        <v>-147</v>
      </c>
      <c r="L18" s="116">
        <v>-3.1963470319634704</v>
      </c>
    </row>
    <row r="19" spans="1:12" s="110" customFormat="1" ht="15" customHeight="1" x14ac:dyDescent="0.2">
      <c r="A19" s="120"/>
      <c r="B19" s="119"/>
      <c r="C19" s="258" t="s">
        <v>107</v>
      </c>
      <c r="E19" s="113">
        <v>55.048465266558964</v>
      </c>
      <c r="F19" s="115">
        <v>5452</v>
      </c>
      <c r="G19" s="114">
        <v>5552</v>
      </c>
      <c r="H19" s="114">
        <v>5661</v>
      </c>
      <c r="I19" s="114">
        <v>5718</v>
      </c>
      <c r="J19" s="140">
        <v>5804</v>
      </c>
      <c r="K19" s="114">
        <v>-352</v>
      </c>
      <c r="L19" s="116">
        <v>-6.0647829083390761</v>
      </c>
    </row>
    <row r="20" spans="1:12" s="110" customFormat="1" ht="15" customHeight="1" x14ac:dyDescent="0.2">
      <c r="A20" s="120"/>
      <c r="B20" s="121" t="s">
        <v>110</v>
      </c>
      <c r="C20" s="258"/>
      <c r="E20" s="113">
        <v>26.107016981736624</v>
      </c>
      <c r="F20" s="115">
        <v>4074</v>
      </c>
      <c r="G20" s="114">
        <v>4136</v>
      </c>
      <c r="H20" s="114">
        <v>4142</v>
      </c>
      <c r="I20" s="114">
        <v>4218</v>
      </c>
      <c r="J20" s="140">
        <v>4204</v>
      </c>
      <c r="K20" s="114">
        <v>-130</v>
      </c>
      <c r="L20" s="116">
        <v>-3.0922930542340628</v>
      </c>
    </row>
    <row r="21" spans="1:12" s="110" customFormat="1" ht="15" customHeight="1" x14ac:dyDescent="0.2">
      <c r="A21" s="120"/>
      <c r="B21" s="119"/>
      <c r="C21" s="258" t="s">
        <v>106</v>
      </c>
      <c r="E21" s="113">
        <v>40.648011782032398</v>
      </c>
      <c r="F21" s="115">
        <v>1656</v>
      </c>
      <c r="G21" s="114">
        <v>1681</v>
      </c>
      <c r="H21" s="114">
        <v>1702</v>
      </c>
      <c r="I21" s="114">
        <v>1698</v>
      </c>
      <c r="J21" s="140">
        <v>1697</v>
      </c>
      <c r="K21" s="114">
        <v>-41</v>
      </c>
      <c r="L21" s="116">
        <v>-2.4160282852091925</v>
      </c>
    </row>
    <row r="22" spans="1:12" s="110" customFormat="1" ht="15" customHeight="1" x14ac:dyDescent="0.2">
      <c r="A22" s="120"/>
      <c r="B22" s="119"/>
      <c r="C22" s="258" t="s">
        <v>107</v>
      </c>
      <c r="E22" s="113">
        <v>59.351988217967602</v>
      </c>
      <c r="F22" s="115">
        <v>2418</v>
      </c>
      <c r="G22" s="114">
        <v>2455</v>
      </c>
      <c r="H22" s="114">
        <v>2440</v>
      </c>
      <c r="I22" s="114">
        <v>2520</v>
      </c>
      <c r="J22" s="140">
        <v>2507</v>
      </c>
      <c r="K22" s="114">
        <v>-89</v>
      </c>
      <c r="L22" s="116">
        <v>-3.5500598324690866</v>
      </c>
    </row>
    <row r="23" spans="1:12" s="110" customFormat="1" ht="15" customHeight="1" x14ac:dyDescent="0.2">
      <c r="A23" s="120"/>
      <c r="B23" s="121" t="s">
        <v>111</v>
      </c>
      <c r="C23" s="258"/>
      <c r="E23" s="113">
        <v>1.8647869272669015</v>
      </c>
      <c r="F23" s="115">
        <v>291</v>
      </c>
      <c r="G23" s="114">
        <v>312</v>
      </c>
      <c r="H23" s="114">
        <v>282</v>
      </c>
      <c r="I23" s="114">
        <v>268</v>
      </c>
      <c r="J23" s="140">
        <v>263</v>
      </c>
      <c r="K23" s="114">
        <v>28</v>
      </c>
      <c r="L23" s="116">
        <v>10.64638783269962</v>
      </c>
    </row>
    <row r="24" spans="1:12" s="110" customFormat="1" ht="15" customHeight="1" x14ac:dyDescent="0.2">
      <c r="A24" s="120"/>
      <c r="B24" s="119"/>
      <c r="C24" s="258" t="s">
        <v>106</v>
      </c>
      <c r="E24" s="113">
        <v>58.075601374570446</v>
      </c>
      <c r="F24" s="115">
        <v>169</v>
      </c>
      <c r="G24" s="114">
        <v>174</v>
      </c>
      <c r="H24" s="114">
        <v>167</v>
      </c>
      <c r="I24" s="114">
        <v>156</v>
      </c>
      <c r="J24" s="140">
        <v>155</v>
      </c>
      <c r="K24" s="114">
        <v>14</v>
      </c>
      <c r="L24" s="116">
        <v>9.0322580645161299</v>
      </c>
    </row>
    <row r="25" spans="1:12" s="110" customFormat="1" ht="15" customHeight="1" x14ac:dyDescent="0.2">
      <c r="A25" s="120"/>
      <c r="B25" s="119"/>
      <c r="C25" s="258" t="s">
        <v>107</v>
      </c>
      <c r="E25" s="113">
        <v>41.924398625429554</v>
      </c>
      <c r="F25" s="115">
        <v>122</v>
      </c>
      <c r="G25" s="114">
        <v>138</v>
      </c>
      <c r="H25" s="114">
        <v>115</v>
      </c>
      <c r="I25" s="114">
        <v>112</v>
      </c>
      <c r="J25" s="140">
        <v>108</v>
      </c>
      <c r="K25" s="114">
        <v>14</v>
      </c>
      <c r="L25" s="116">
        <v>12.962962962962964</v>
      </c>
    </row>
    <row r="26" spans="1:12" s="110" customFormat="1" ht="15" customHeight="1" x14ac:dyDescent="0.2">
      <c r="A26" s="120"/>
      <c r="C26" s="121" t="s">
        <v>187</v>
      </c>
      <c r="D26" s="110" t="s">
        <v>188</v>
      </c>
      <c r="E26" s="113">
        <v>0.46139057994232618</v>
      </c>
      <c r="F26" s="115">
        <v>72</v>
      </c>
      <c r="G26" s="114">
        <v>77</v>
      </c>
      <c r="H26" s="114">
        <v>64</v>
      </c>
      <c r="I26" s="114">
        <v>52</v>
      </c>
      <c r="J26" s="140">
        <v>48</v>
      </c>
      <c r="K26" s="114">
        <v>24</v>
      </c>
      <c r="L26" s="116">
        <v>50</v>
      </c>
    </row>
    <row r="27" spans="1:12" s="110" customFormat="1" ht="15" customHeight="1" x14ac:dyDescent="0.2">
      <c r="A27" s="120"/>
      <c r="B27" s="119"/>
      <c r="D27" s="259" t="s">
        <v>106</v>
      </c>
      <c r="E27" s="113">
        <v>47.222222222222221</v>
      </c>
      <c r="F27" s="115">
        <v>34</v>
      </c>
      <c r="G27" s="114">
        <v>33</v>
      </c>
      <c r="H27" s="114">
        <v>32</v>
      </c>
      <c r="I27" s="114">
        <v>26</v>
      </c>
      <c r="J27" s="140">
        <v>24</v>
      </c>
      <c r="K27" s="114">
        <v>10</v>
      </c>
      <c r="L27" s="116">
        <v>41.666666666666664</v>
      </c>
    </row>
    <row r="28" spans="1:12" s="110" customFormat="1" ht="15" customHeight="1" x14ac:dyDescent="0.2">
      <c r="A28" s="120"/>
      <c r="B28" s="119"/>
      <c r="D28" s="259" t="s">
        <v>107</v>
      </c>
      <c r="E28" s="113">
        <v>52.777777777777779</v>
      </c>
      <c r="F28" s="115">
        <v>38</v>
      </c>
      <c r="G28" s="114">
        <v>44</v>
      </c>
      <c r="H28" s="114">
        <v>32</v>
      </c>
      <c r="I28" s="114">
        <v>26</v>
      </c>
      <c r="J28" s="140">
        <v>24</v>
      </c>
      <c r="K28" s="114">
        <v>14</v>
      </c>
      <c r="L28" s="116">
        <v>58.333333333333336</v>
      </c>
    </row>
    <row r="29" spans="1:12" s="110" customFormat="1" ht="24.95" customHeight="1" x14ac:dyDescent="0.2">
      <c r="A29" s="604" t="s">
        <v>189</v>
      </c>
      <c r="B29" s="605"/>
      <c r="C29" s="605"/>
      <c r="D29" s="606"/>
      <c r="E29" s="113">
        <v>94.251842358218525</v>
      </c>
      <c r="F29" s="115">
        <v>14708</v>
      </c>
      <c r="G29" s="114">
        <v>14934</v>
      </c>
      <c r="H29" s="114">
        <v>15101</v>
      </c>
      <c r="I29" s="114">
        <v>15108</v>
      </c>
      <c r="J29" s="140">
        <v>15279</v>
      </c>
      <c r="K29" s="114">
        <v>-571</v>
      </c>
      <c r="L29" s="116">
        <v>-3.7371555730087049</v>
      </c>
    </row>
    <row r="30" spans="1:12" s="110" customFormat="1" ht="15" customHeight="1" x14ac:dyDescent="0.2">
      <c r="A30" s="120"/>
      <c r="B30" s="119"/>
      <c r="C30" s="258" t="s">
        <v>106</v>
      </c>
      <c r="E30" s="113">
        <v>43.656513462061461</v>
      </c>
      <c r="F30" s="115">
        <v>6421</v>
      </c>
      <c r="G30" s="114">
        <v>6495</v>
      </c>
      <c r="H30" s="114">
        <v>6590</v>
      </c>
      <c r="I30" s="114">
        <v>6545</v>
      </c>
      <c r="J30" s="140">
        <v>6607</v>
      </c>
      <c r="K30" s="114">
        <v>-186</v>
      </c>
      <c r="L30" s="116">
        <v>-2.8151960042379294</v>
      </c>
    </row>
    <row r="31" spans="1:12" s="110" customFormat="1" ht="15" customHeight="1" x14ac:dyDescent="0.2">
      <c r="A31" s="120"/>
      <c r="B31" s="119"/>
      <c r="C31" s="258" t="s">
        <v>107</v>
      </c>
      <c r="E31" s="113">
        <v>56.343486537938539</v>
      </c>
      <c r="F31" s="115">
        <v>8287</v>
      </c>
      <c r="G31" s="114">
        <v>8439</v>
      </c>
      <c r="H31" s="114">
        <v>8511</v>
      </c>
      <c r="I31" s="114">
        <v>8563</v>
      </c>
      <c r="J31" s="140">
        <v>8672</v>
      </c>
      <c r="K31" s="114">
        <v>-385</v>
      </c>
      <c r="L31" s="116">
        <v>-4.4395756457564577</v>
      </c>
    </row>
    <row r="32" spans="1:12" s="110" customFormat="1" ht="15" customHeight="1" x14ac:dyDescent="0.2">
      <c r="A32" s="120"/>
      <c r="B32" s="119" t="s">
        <v>117</v>
      </c>
      <c r="C32" s="258"/>
      <c r="E32" s="113">
        <v>5.7289330342838838</v>
      </c>
      <c r="F32" s="115">
        <v>894</v>
      </c>
      <c r="G32" s="114">
        <v>853</v>
      </c>
      <c r="H32" s="114">
        <v>847</v>
      </c>
      <c r="I32" s="114">
        <v>835</v>
      </c>
      <c r="J32" s="140">
        <v>840</v>
      </c>
      <c r="K32" s="114">
        <v>54</v>
      </c>
      <c r="L32" s="116">
        <v>6.4285714285714288</v>
      </c>
    </row>
    <row r="33" spans="1:12" s="110" customFormat="1" ht="15" customHeight="1" x14ac:dyDescent="0.2">
      <c r="A33" s="120"/>
      <c r="B33" s="119"/>
      <c r="C33" s="258" t="s">
        <v>106</v>
      </c>
      <c r="E33" s="113">
        <v>60.290827740492169</v>
      </c>
      <c r="F33" s="115">
        <v>539</v>
      </c>
      <c r="G33" s="114">
        <v>507</v>
      </c>
      <c r="H33" s="114">
        <v>505</v>
      </c>
      <c r="I33" s="114">
        <v>490</v>
      </c>
      <c r="J33" s="140">
        <v>484</v>
      </c>
      <c r="K33" s="114">
        <v>55</v>
      </c>
      <c r="L33" s="116">
        <v>11.363636363636363</v>
      </c>
    </row>
    <row r="34" spans="1:12" s="110" customFormat="1" ht="15" customHeight="1" x14ac:dyDescent="0.2">
      <c r="A34" s="120"/>
      <c r="B34" s="119"/>
      <c r="C34" s="258" t="s">
        <v>107</v>
      </c>
      <c r="E34" s="113">
        <v>39.709172259507831</v>
      </c>
      <c r="F34" s="115">
        <v>355</v>
      </c>
      <c r="G34" s="114">
        <v>346</v>
      </c>
      <c r="H34" s="114">
        <v>342</v>
      </c>
      <c r="I34" s="114">
        <v>345</v>
      </c>
      <c r="J34" s="140">
        <v>356</v>
      </c>
      <c r="K34" s="114">
        <v>-1</v>
      </c>
      <c r="L34" s="116">
        <v>-0.2808988764044944</v>
      </c>
    </row>
    <row r="35" spans="1:12" s="110" customFormat="1" ht="24.95" customHeight="1" x14ac:dyDescent="0.2">
      <c r="A35" s="604" t="s">
        <v>190</v>
      </c>
      <c r="B35" s="605"/>
      <c r="C35" s="605"/>
      <c r="D35" s="606"/>
      <c r="E35" s="113">
        <v>69.971163088753599</v>
      </c>
      <c r="F35" s="115">
        <v>10919</v>
      </c>
      <c r="G35" s="114">
        <v>10994</v>
      </c>
      <c r="H35" s="114">
        <v>11188</v>
      </c>
      <c r="I35" s="114">
        <v>11152</v>
      </c>
      <c r="J35" s="140">
        <v>11381</v>
      </c>
      <c r="K35" s="114">
        <v>-462</v>
      </c>
      <c r="L35" s="116">
        <v>-4.059397241015728</v>
      </c>
    </row>
    <row r="36" spans="1:12" s="110" customFormat="1" ht="15" customHeight="1" x14ac:dyDescent="0.2">
      <c r="A36" s="120"/>
      <c r="B36" s="119"/>
      <c r="C36" s="258" t="s">
        <v>106</v>
      </c>
      <c r="E36" s="113">
        <v>55.417162743841011</v>
      </c>
      <c r="F36" s="115">
        <v>6051</v>
      </c>
      <c r="G36" s="114">
        <v>6078</v>
      </c>
      <c r="H36" s="114">
        <v>6176</v>
      </c>
      <c r="I36" s="114">
        <v>6140</v>
      </c>
      <c r="J36" s="140">
        <v>6237</v>
      </c>
      <c r="K36" s="114">
        <v>-186</v>
      </c>
      <c r="L36" s="116">
        <v>-2.9822029822029821</v>
      </c>
    </row>
    <row r="37" spans="1:12" s="110" customFormat="1" ht="15" customHeight="1" x14ac:dyDescent="0.2">
      <c r="A37" s="120"/>
      <c r="B37" s="119"/>
      <c r="C37" s="258" t="s">
        <v>107</v>
      </c>
      <c r="E37" s="113">
        <v>44.582837256158989</v>
      </c>
      <c r="F37" s="115">
        <v>4868</v>
      </c>
      <c r="G37" s="114">
        <v>4916</v>
      </c>
      <c r="H37" s="114">
        <v>5012</v>
      </c>
      <c r="I37" s="114">
        <v>5012</v>
      </c>
      <c r="J37" s="140">
        <v>5144</v>
      </c>
      <c r="K37" s="114">
        <v>-276</v>
      </c>
      <c r="L37" s="116">
        <v>-5.36547433903577</v>
      </c>
    </row>
    <row r="38" spans="1:12" s="110" customFormat="1" ht="15" customHeight="1" x14ac:dyDescent="0.2">
      <c r="A38" s="120"/>
      <c r="B38" s="119" t="s">
        <v>182</v>
      </c>
      <c r="C38" s="258"/>
      <c r="E38" s="113">
        <v>30.028836911246394</v>
      </c>
      <c r="F38" s="115">
        <v>4686</v>
      </c>
      <c r="G38" s="114">
        <v>4796</v>
      </c>
      <c r="H38" s="114">
        <v>4763</v>
      </c>
      <c r="I38" s="114">
        <v>4795</v>
      </c>
      <c r="J38" s="140">
        <v>4742</v>
      </c>
      <c r="K38" s="114">
        <v>-56</v>
      </c>
      <c r="L38" s="116">
        <v>-1.1809363137916491</v>
      </c>
    </row>
    <row r="39" spans="1:12" s="110" customFormat="1" ht="15" customHeight="1" x14ac:dyDescent="0.2">
      <c r="A39" s="120"/>
      <c r="B39" s="119"/>
      <c r="C39" s="258" t="s">
        <v>106</v>
      </c>
      <c r="E39" s="113">
        <v>19.440887750746906</v>
      </c>
      <c r="F39" s="115">
        <v>911</v>
      </c>
      <c r="G39" s="114">
        <v>926</v>
      </c>
      <c r="H39" s="114">
        <v>920</v>
      </c>
      <c r="I39" s="114">
        <v>897</v>
      </c>
      <c r="J39" s="140">
        <v>856</v>
      </c>
      <c r="K39" s="114">
        <v>55</v>
      </c>
      <c r="L39" s="116">
        <v>6.4252336448598131</v>
      </c>
    </row>
    <row r="40" spans="1:12" s="110" customFormat="1" ht="15" customHeight="1" x14ac:dyDescent="0.2">
      <c r="A40" s="120"/>
      <c r="B40" s="119"/>
      <c r="C40" s="258" t="s">
        <v>107</v>
      </c>
      <c r="E40" s="113">
        <v>80.55911224925309</v>
      </c>
      <c r="F40" s="115">
        <v>3775</v>
      </c>
      <c r="G40" s="114">
        <v>3870</v>
      </c>
      <c r="H40" s="114">
        <v>3843</v>
      </c>
      <c r="I40" s="114">
        <v>3898</v>
      </c>
      <c r="J40" s="140">
        <v>3886</v>
      </c>
      <c r="K40" s="114">
        <v>-111</v>
      </c>
      <c r="L40" s="116">
        <v>-2.8564076170869788</v>
      </c>
    </row>
    <row r="41" spans="1:12" s="110" customFormat="1" ht="24.75" customHeight="1" x14ac:dyDescent="0.2">
      <c r="A41" s="604" t="s">
        <v>518</v>
      </c>
      <c r="B41" s="605"/>
      <c r="C41" s="605"/>
      <c r="D41" s="606"/>
      <c r="E41" s="113">
        <v>4.0692085869913486</v>
      </c>
      <c r="F41" s="115">
        <v>635</v>
      </c>
      <c r="G41" s="114">
        <v>682</v>
      </c>
      <c r="H41" s="114">
        <v>702</v>
      </c>
      <c r="I41" s="114">
        <v>540</v>
      </c>
      <c r="J41" s="140">
        <v>594</v>
      </c>
      <c r="K41" s="114">
        <v>41</v>
      </c>
      <c r="L41" s="116">
        <v>6.9023569023569022</v>
      </c>
    </row>
    <row r="42" spans="1:12" s="110" customFormat="1" ht="15" customHeight="1" x14ac:dyDescent="0.2">
      <c r="A42" s="120"/>
      <c r="B42" s="119"/>
      <c r="C42" s="258" t="s">
        <v>106</v>
      </c>
      <c r="E42" s="113">
        <v>51.811023622047244</v>
      </c>
      <c r="F42" s="115">
        <v>329</v>
      </c>
      <c r="G42" s="114">
        <v>361</v>
      </c>
      <c r="H42" s="114">
        <v>365</v>
      </c>
      <c r="I42" s="114">
        <v>276</v>
      </c>
      <c r="J42" s="140">
        <v>296</v>
      </c>
      <c r="K42" s="114">
        <v>33</v>
      </c>
      <c r="L42" s="116">
        <v>11.148648648648649</v>
      </c>
    </row>
    <row r="43" spans="1:12" s="110" customFormat="1" ht="15" customHeight="1" x14ac:dyDescent="0.2">
      <c r="A43" s="123"/>
      <c r="B43" s="124"/>
      <c r="C43" s="260" t="s">
        <v>107</v>
      </c>
      <c r="D43" s="261"/>
      <c r="E43" s="125">
        <v>48.188976377952756</v>
      </c>
      <c r="F43" s="143">
        <v>306</v>
      </c>
      <c r="G43" s="144">
        <v>321</v>
      </c>
      <c r="H43" s="144">
        <v>337</v>
      </c>
      <c r="I43" s="144">
        <v>264</v>
      </c>
      <c r="J43" s="145">
        <v>298</v>
      </c>
      <c r="K43" s="144">
        <v>8</v>
      </c>
      <c r="L43" s="146">
        <v>2.6845637583892619</v>
      </c>
    </row>
    <row r="44" spans="1:12" s="110" customFormat="1" ht="45.75" customHeight="1" x14ac:dyDescent="0.2">
      <c r="A44" s="604" t="s">
        <v>191</v>
      </c>
      <c r="B44" s="605"/>
      <c r="C44" s="605"/>
      <c r="D44" s="606"/>
      <c r="E44" s="113">
        <v>1.3264979173341878</v>
      </c>
      <c r="F44" s="115">
        <v>207</v>
      </c>
      <c r="G44" s="114">
        <v>222</v>
      </c>
      <c r="H44" s="114">
        <v>218</v>
      </c>
      <c r="I44" s="114">
        <v>216</v>
      </c>
      <c r="J44" s="140">
        <v>219</v>
      </c>
      <c r="K44" s="114">
        <v>-12</v>
      </c>
      <c r="L44" s="116">
        <v>-5.4794520547945202</v>
      </c>
    </row>
    <row r="45" spans="1:12" s="110" customFormat="1" ht="15" customHeight="1" x14ac:dyDescent="0.2">
      <c r="A45" s="120"/>
      <c r="B45" s="119"/>
      <c r="C45" s="258" t="s">
        <v>106</v>
      </c>
      <c r="E45" s="113">
        <v>58.937198067632849</v>
      </c>
      <c r="F45" s="115">
        <v>122</v>
      </c>
      <c r="G45" s="114">
        <v>132</v>
      </c>
      <c r="H45" s="114">
        <v>128</v>
      </c>
      <c r="I45" s="114">
        <v>126</v>
      </c>
      <c r="J45" s="140">
        <v>127</v>
      </c>
      <c r="K45" s="114">
        <v>-5</v>
      </c>
      <c r="L45" s="116">
        <v>-3.9370078740157481</v>
      </c>
    </row>
    <row r="46" spans="1:12" s="110" customFormat="1" ht="15" customHeight="1" x14ac:dyDescent="0.2">
      <c r="A46" s="123"/>
      <c r="B46" s="124"/>
      <c r="C46" s="260" t="s">
        <v>107</v>
      </c>
      <c r="D46" s="261"/>
      <c r="E46" s="125">
        <v>41.062801932367151</v>
      </c>
      <c r="F46" s="143">
        <v>85</v>
      </c>
      <c r="G46" s="144">
        <v>90</v>
      </c>
      <c r="H46" s="144">
        <v>90</v>
      </c>
      <c r="I46" s="144">
        <v>90</v>
      </c>
      <c r="J46" s="145">
        <v>92</v>
      </c>
      <c r="K46" s="144">
        <v>-7</v>
      </c>
      <c r="L46" s="146">
        <v>-7.6086956521739131</v>
      </c>
    </row>
    <row r="47" spans="1:12" s="110" customFormat="1" ht="39" customHeight="1" x14ac:dyDescent="0.2">
      <c r="A47" s="604" t="s">
        <v>519</v>
      </c>
      <c r="B47" s="607"/>
      <c r="C47" s="607"/>
      <c r="D47" s="608"/>
      <c r="E47" s="113">
        <v>0.29477731496315285</v>
      </c>
      <c r="F47" s="115">
        <v>46</v>
      </c>
      <c r="G47" s="114">
        <v>39</v>
      </c>
      <c r="H47" s="114">
        <v>37</v>
      </c>
      <c r="I47" s="114">
        <v>30</v>
      </c>
      <c r="J47" s="140">
        <v>35</v>
      </c>
      <c r="K47" s="114">
        <v>11</v>
      </c>
      <c r="L47" s="116">
        <v>31.428571428571427</v>
      </c>
    </row>
    <row r="48" spans="1:12" s="110" customFormat="1" ht="15" customHeight="1" x14ac:dyDescent="0.2">
      <c r="A48" s="120"/>
      <c r="B48" s="119"/>
      <c r="C48" s="258" t="s">
        <v>106</v>
      </c>
      <c r="E48" s="113">
        <v>41.304347826086953</v>
      </c>
      <c r="F48" s="115">
        <v>19</v>
      </c>
      <c r="G48" s="114">
        <v>16</v>
      </c>
      <c r="H48" s="114">
        <v>15</v>
      </c>
      <c r="I48" s="114">
        <v>12</v>
      </c>
      <c r="J48" s="140">
        <v>13</v>
      </c>
      <c r="K48" s="114">
        <v>6</v>
      </c>
      <c r="L48" s="116">
        <v>46.153846153846153</v>
      </c>
    </row>
    <row r="49" spans="1:12" s="110" customFormat="1" ht="15" customHeight="1" x14ac:dyDescent="0.2">
      <c r="A49" s="123"/>
      <c r="B49" s="124"/>
      <c r="C49" s="260" t="s">
        <v>107</v>
      </c>
      <c r="D49" s="261"/>
      <c r="E49" s="125">
        <v>58.695652173913047</v>
      </c>
      <c r="F49" s="143">
        <v>27</v>
      </c>
      <c r="G49" s="144">
        <v>23</v>
      </c>
      <c r="H49" s="144">
        <v>22</v>
      </c>
      <c r="I49" s="144">
        <v>18</v>
      </c>
      <c r="J49" s="145">
        <v>22</v>
      </c>
      <c r="K49" s="144">
        <v>5</v>
      </c>
      <c r="L49" s="146">
        <v>22.727272727272727</v>
      </c>
    </row>
    <row r="50" spans="1:12" s="110" customFormat="1" ht="24.95" customHeight="1" x14ac:dyDescent="0.2">
      <c r="A50" s="609" t="s">
        <v>192</v>
      </c>
      <c r="B50" s="610"/>
      <c r="C50" s="610"/>
      <c r="D50" s="611"/>
      <c r="E50" s="262">
        <v>7.5744953540531883</v>
      </c>
      <c r="F50" s="263">
        <v>1182</v>
      </c>
      <c r="G50" s="264">
        <v>1192</v>
      </c>
      <c r="H50" s="264">
        <v>1201</v>
      </c>
      <c r="I50" s="264">
        <v>1038</v>
      </c>
      <c r="J50" s="265">
        <v>1074</v>
      </c>
      <c r="K50" s="263">
        <v>108</v>
      </c>
      <c r="L50" s="266">
        <v>10.05586592178771</v>
      </c>
    </row>
    <row r="51" spans="1:12" s="110" customFormat="1" ht="15" customHeight="1" x14ac:dyDescent="0.2">
      <c r="A51" s="120"/>
      <c r="B51" s="119"/>
      <c r="C51" s="258" t="s">
        <v>106</v>
      </c>
      <c r="E51" s="113">
        <v>56.091370558375637</v>
      </c>
      <c r="F51" s="115">
        <v>663</v>
      </c>
      <c r="G51" s="114">
        <v>651</v>
      </c>
      <c r="H51" s="114">
        <v>669</v>
      </c>
      <c r="I51" s="114">
        <v>574</v>
      </c>
      <c r="J51" s="140">
        <v>594</v>
      </c>
      <c r="K51" s="114">
        <v>69</v>
      </c>
      <c r="L51" s="116">
        <v>11.616161616161616</v>
      </c>
    </row>
    <row r="52" spans="1:12" s="110" customFormat="1" ht="15" customHeight="1" x14ac:dyDescent="0.2">
      <c r="A52" s="120"/>
      <c r="B52" s="119"/>
      <c r="C52" s="258" t="s">
        <v>107</v>
      </c>
      <c r="E52" s="113">
        <v>43.908629441624363</v>
      </c>
      <c r="F52" s="115">
        <v>519</v>
      </c>
      <c r="G52" s="114">
        <v>541</v>
      </c>
      <c r="H52" s="114">
        <v>532</v>
      </c>
      <c r="I52" s="114">
        <v>464</v>
      </c>
      <c r="J52" s="140">
        <v>480</v>
      </c>
      <c r="K52" s="114">
        <v>39</v>
      </c>
      <c r="L52" s="116">
        <v>8.125</v>
      </c>
    </row>
    <row r="53" spans="1:12" s="110" customFormat="1" ht="15" customHeight="1" x14ac:dyDescent="0.2">
      <c r="A53" s="120"/>
      <c r="B53" s="119"/>
      <c r="C53" s="258" t="s">
        <v>187</v>
      </c>
      <c r="D53" s="110" t="s">
        <v>193</v>
      </c>
      <c r="E53" s="113">
        <v>39.509306260575293</v>
      </c>
      <c r="F53" s="115">
        <v>467</v>
      </c>
      <c r="G53" s="114">
        <v>507</v>
      </c>
      <c r="H53" s="114">
        <v>528</v>
      </c>
      <c r="I53" s="114">
        <v>381</v>
      </c>
      <c r="J53" s="140">
        <v>424</v>
      </c>
      <c r="K53" s="114">
        <v>43</v>
      </c>
      <c r="L53" s="116">
        <v>10.141509433962264</v>
      </c>
    </row>
    <row r="54" spans="1:12" s="110" customFormat="1" ht="15" customHeight="1" x14ac:dyDescent="0.2">
      <c r="A54" s="120"/>
      <c r="B54" s="119"/>
      <c r="D54" s="267" t="s">
        <v>194</v>
      </c>
      <c r="E54" s="113">
        <v>54.817987152034263</v>
      </c>
      <c r="F54" s="115">
        <v>256</v>
      </c>
      <c r="G54" s="114">
        <v>276</v>
      </c>
      <c r="H54" s="114">
        <v>286</v>
      </c>
      <c r="I54" s="114">
        <v>201</v>
      </c>
      <c r="J54" s="140">
        <v>223</v>
      </c>
      <c r="K54" s="114">
        <v>33</v>
      </c>
      <c r="L54" s="116">
        <v>14.798206278026905</v>
      </c>
    </row>
    <row r="55" spans="1:12" s="110" customFormat="1" ht="15" customHeight="1" x14ac:dyDescent="0.2">
      <c r="A55" s="120"/>
      <c r="B55" s="119"/>
      <c r="D55" s="267" t="s">
        <v>195</v>
      </c>
      <c r="E55" s="113">
        <v>45.182012847965737</v>
      </c>
      <c r="F55" s="115">
        <v>211</v>
      </c>
      <c r="G55" s="114">
        <v>231</v>
      </c>
      <c r="H55" s="114">
        <v>242</v>
      </c>
      <c r="I55" s="114">
        <v>180</v>
      </c>
      <c r="J55" s="140">
        <v>201</v>
      </c>
      <c r="K55" s="114">
        <v>10</v>
      </c>
      <c r="L55" s="116">
        <v>4.9751243781094523</v>
      </c>
    </row>
    <row r="56" spans="1:12" s="110" customFormat="1" ht="15" customHeight="1" x14ac:dyDescent="0.2">
      <c r="A56" s="120"/>
      <c r="B56" s="119" t="s">
        <v>196</v>
      </c>
      <c r="C56" s="258"/>
      <c r="E56" s="113">
        <v>72.656199935917968</v>
      </c>
      <c r="F56" s="115">
        <v>11338</v>
      </c>
      <c r="G56" s="114">
        <v>11456</v>
      </c>
      <c r="H56" s="114">
        <v>11584</v>
      </c>
      <c r="I56" s="114">
        <v>11733</v>
      </c>
      <c r="J56" s="140">
        <v>11828</v>
      </c>
      <c r="K56" s="114">
        <v>-490</v>
      </c>
      <c r="L56" s="116">
        <v>-4.1427122083192423</v>
      </c>
    </row>
    <row r="57" spans="1:12" s="110" customFormat="1" ht="15" customHeight="1" x14ac:dyDescent="0.2">
      <c r="A57" s="120"/>
      <c r="B57" s="119"/>
      <c r="C57" s="258" t="s">
        <v>106</v>
      </c>
      <c r="E57" s="113">
        <v>42.82942317869113</v>
      </c>
      <c r="F57" s="115">
        <v>4856</v>
      </c>
      <c r="G57" s="114">
        <v>4877</v>
      </c>
      <c r="H57" s="114">
        <v>4962</v>
      </c>
      <c r="I57" s="114">
        <v>4995</v>
      </c>
      <c r="J57" s="140">
        <v>5024</v>
      </c>
      <c r="K57" s="114">
        <v>-168</v>
      </c>
      <c r="L57" s="116">
        <v>-3.3439490445859872</v>
      </c>
    </row>
    <row r="58" spans="1:12" s="110" customFormat="1" ht="15" customHeight="1" x14ac:dyDescent="0.2">
      <c r="A58" s="120"/>
      <c r="B58" s="119"/>
      <c r="C58" s="258" t="s">
        <v>107</v>
      </c>
      <c r="E58" s="113">
        <v>57.17057682130887</v>
      </c>
      <c r="F58" s="115">
        <v>6482</v>
      </c>
      <c r="G58" s="114">
        <v>6579</v>
      </c>
      <c r="H58" s="114">
        <v>6622</v>
      </c>
      <c r="I58" s="114">
        <v>6738</v>
      </c>
      <c r="J58" s="140">
        <v>6804</v>
      </c>
      <c r="K58" s="114">
        <v>-322</v>
      </c>
      <c r="L58" s="116">
        <v>-4.7325102880658436</v>
      </c>
    </row>
    <row r="59" spans="1:12" s="110" customFormat="1" ht="15" customHeight="1" x14ac:dyDescent="0.2">
      <c r="A59" s="120"/>
      <c r="B59" s="119"/>
      <c r="C59" s="258" t="s">
        <v>105</v>
      </c>
      <c r="D59" s="110" t="s">
        <v>197</v>
      </c>
      <c r="E59" s="113">
        <v>90.695007937907917</v>
      </c>
      <c r="F59" s="115">
        <v>10283</v>
      </c>
      <c r="G59" s="114">
        <v>10396</v>
      </c>
      <c r="H59" s="114">
        <v>10519</v>
      </c>
      <c r="I59" s="114">
        <v>10658</v>
      </c>
      <c r="J59" s="140">
        <v>10760</v>
      </c>
      <c r="K59" s="114">
        <v>-477</v>
      </c>
      <c r="L59" s="116">
        <v>-4.4330855018587361</v>
      </c>
    </row>
    <row r="60" spans="1:12" s="110" customFormat="1" ht="15" customHeight="1" x14ac:dyDescent="0.2">
      <c r="A60" s="120"/>
      <c r="B60" s="119"/>
      <c r="C60" s="258"/>
      <c r="D60" s="267" t="s">
        <v>198</v>
      </c>
      <c r="E60" s="113">
        <v>42.254205971020127</v>
      </c>
      <c r="F60" s="115">
        <v>4345</v>
      </c>
      <c r="G60" s="114">
        <v>4371</v>
      </c>
      <c r="H60" s="114">
        <v>4453</v>
      </c>
      <c r="I60" s="114">
        <v>4474</v>
      </c>
      <c r="J60" s="140">
        <v>4505</v>
      </c>
      <c r="K60" s="114">
        <v>-160</v>
      </c>
      <c r="L60" s="116">
        <v>-3.551609322974473</v>
      </c>
    </row>
    <row r="61" spans="1:12" s="110" customFormat="1" ht="15" customHeight="1" x14ac:dyDescent="0.2">
      <c r="A61" s="120"/>
      <c r="B61" s="119"/>
      <c r="C61" s="258"/>
      <c r="D61" s="267" t="s">
        <v>199</v>
      </c>
      <c r="E61" s="113">
        <v>57.745794028979873</v>
      </c>
      <c r="F61" s="115">
        <v>5938</v>
      </c>
      <c r="G61" s="114">
        <v>6025</v>
      </c>
      <c r="H61" s="114">
        <v>6066</v>
      </c>
      <c r="I61" s="114">
        <v>6184</v>
      </c>
      <c r="J61" s="140">
        <v>6255</v>
      </c>
      <c r="K61" s="114">
        <v>-317</v>
      </c>
      <c r="L61" s="116">
        <v>-5.0679456434852117</v>
      </c>
    </row>
    <row r="62" spans="1:12" s="110" customFormat="1" ht="15" customHeight="1" x14ac:dyDescent="0.2">
      <c r="A62" s="120"/>
      <c r="B62" s="119"/>
      <c r="C62" s="258"/>
      <c r="D62" s="258" t="s">
        <v>200</v>
      </c>
      <c r="E62" s="113">
        <v>9.3049920620920794</v>
      </c>
      <c r="F62" s="115">
        <v>1055</v>
      </c>
      <c r="G62" s="114">
        <v>1060</v>
      </c>
      <c r="H62" s="114">
        <v>1065</v>
      </c>
      <c r="I62" s="114">
        <v>1075</v>
      </c>
      <c r="J62" s="140">
        <v>1068</v>
      </c>
      <c r="K62" s="114">
        <v>-13</v>
      </c>
      <c r="L62" s="116">
        <v>-1.2172284644194757</v>
      </c>
    </row>
    <row r="63" spans="1:12" s="110" customFormat="1" ht="15" customHeight="1" x14ac:dyDescent="0.2">
      <c r="A63" s="120"/>
      <c r="B63" s="119"/>
      <c r="C63" s="258"/>
      <c r="D63" s="267" t="s">
        <v>198</v>
      </c>
      <c r="E63" s="113">
        <v>48.436018957345972</v>
      </c>
      <c r="F63" s="115">
        <v>511</v>
      </c>
      <c r="G63" s="114">
        <v>506</v>
      </c>
      <c r="H63" s="114">
        <v>509</v>
      </c>
      <c r="I63" s="114">
        <v>521</v>
      </c>
      <c r="J63" s="140">
        <v>519</v>
      </c>
      <c r="K63" s="114">
        <v>-8</v>
      </c>
      <c r="L63" s="116">
        <v>-1.5414258188824663</v>
      </c>
    </row>
    <row r="64" spans="1:12" s="110" customFormat="1" ht="15" customHeight="1" x14ac:dyDescent="0.2">
      <c r="A64" s="120"/>
      <c r="B64" s="119"/>
      <c r="C64" s="258"/>
      <c r="D64" s="267" t="s">
        <v>199</v>
      </c>
      <c r="E64" s="113">
        <v>51.563981042654028</v>
      </c>
      <c r="F64" s="115">
        <v>544</v>
      </c>
      <c r="G64" s="114">
        <v>554</v>
      </c>
      <c r="H64" s="114">
        <v>556</v>
      </c>
      <c r="I64" s="114">
        <v>554</v>
      </c>
      <c r="J64" s="140">
        <v>549</v>
      </c>
      <c r="K64" s="114">
        <v>-5</v>
      </c>
      <c r="L64" s="116">
        <v>-0.91074681238615662</v>
      </c>
    </row>
    <row r="65" spans="1:12" s="110" customFormat="1" ht="15" customHeight="1" x14ac:dyDescent="0.2">
      <c r="A65" s="120"/>
      <c r="B65" s="119" t="s">
        <v>201</v>
      </c>
      <c r="C65" s="258"/>
      <c r="E65" s="113">
        <v>14.578660685677667</v>
      </c>
      <c r="F65" s="115">
        <v>2275</v>
      </c>
      <c r="G65" s="114">
        <v>2289</v>
      </c>
      <c r="H65" s="114">
        <v>2298</v>
      </c>
      <c r="I65" s="114">
        <v>2286</v>
      </c>
      <c r="J65" s="140">
        <v>2308</v>
      </c>
      <c r="K65" s="114">
        <v>-33</v>
      </c>
      <c r="L65" s="116">
        <v>-1.4298093587521663</v>
      </c>
    </row>
    <row r="66" spans="1:12" s="110" customFormat="1" ht="15" customHeight="1" x14ac:dyDescent="0.2">
      <c r="A66" s="120"/>
      <c r="B66" s="119"/>
      <c r="C66" s="258" t="s">
        <v>106</v>
      </c>
      <c r="E66" s="113">
        <v>46.329670329670328</v>
      </c>
      <c r="F66" s="115">
        <v>1054</v>
      </c>
      <c r="G66" s="114">
        <v>1069</v>
      </c>
      <c r="H66" s="114">
        <v>1063</v>
      </c>
      <c r="I66" s="114">
        <v>1063</v>
      </c>
      <c r="J66" s="140">
        <v>1068</v>
      </c>
      <c r="K66" s="114">
        <v>-14</v>
      </c>
      <c r="L66" s="116">
        <v>-1.3108614232209739</v>
      </c>
    </row>
    <row r="67" spans="1:12" s="110" customFormat="1" ht="15" customHeight="1" x14ac:dyDescent="0.2">
      <c r="A67" s="120"/>
      <c r="B67" s="119"/>
      <c r="C67" s="258" t="s">
        <v>107</v>
      </c>
      <c r="E67" s="113">
        <v>53.670329670329672</v>
      </c>
      <c r="F67" s="115">
        <v>1221</v>
      </c>
      <c r="G67" s="114">
        <v>1220</v>
      </c>
      <c r="H67" s="114">
        <v>1235</v>
      </c>
      <c r="I67" s="114">
        <v>1223</v>
      </c>
      <c r="J67" s="140">
        <v>1240</v>
      </c>
      <c r="K67" s="114">
        <v>-19</v>
      </c>
      <c r="L67" s="116">
        <v>-1.532258064516129</v>
      </c>
    </row>
    <row r="68" spans="1:12" s="110" customFormat="1" ht="15" customHeight="1" x14ac:dyDescent="0.2">
      <c r="A68" s="120"/>
      <c r="B68" s="119"/>
      <c r="C68" s="258" t="s">
        <v>105</v>
      </c>
      <c r="D68" s="110" t="s">
        <v>202</v>
      </c>
      <c r="E68" s="113">
        <v>13.494505494505495</v>
      </c>
      <c r="F68" s="115">
        <v>307</v>
      </c>
      <c r="G68" s="114">
        <v>305</v>
      </c>
      <c r="H68" s="114">
        <v>292</v>
      </c>
      <c r="I68" s="114">
        <v>289</v>
      </c>
      <c r="J68" s="140">
        <v>284</v>
      </c>
      <c r="K68" s="114">
        <v>23</v>
      </c>
      <c r="L68" s="116">
        <v>8.0985915492957741</v>
      </c>
    </row>
    <row r="69" spans="1:12" s="110" customFormat="1" ht="15" customHeight="1" x14ac:dyDescent="0.2">
      <c r="A69" s="120"/>
      <c r="B69" s="119"/>
      <c r="C69" s="258"/>
      <c r="D69" s="267" t="s">
        <v>198</v>
      </c>
      <c r="E69" s="113">
        <v>52.76872964169381</v>
      </c>
      <c r="F69" s="115">
        <v>162</v>
      </c>
      <c r="G69" s="114">
        <v>160</v>
      </c>
      <c r="H69" s="114">
        <v>157</v>
      </c>
      <c r="I69" s="114">
        <v>159</v>
      </c>
      <c r="J69" s="140">
        <v>154</v>
      </c>
      <c r="K69" s="114">
        <v>8</v>
      </c>
      <c r="L69" s="116">
        <v>5.1948051948051948</v>
      </c>
    </row>
    <row r="70" spans="1:12" s="110" customFormat="1" ht="15" customHeight="1" x14ac:dyDescent="0.2">
      <c r="A70" s="120"/>
      <c r="B70" s="119"/>
      <c r="C70" s="258"/>
      <c r="D70" s="267" t="s">
        <v>199</v>
      </c>
      <c r="E70" s="113">
        <v>47.23127035830619</v>
      </c>
      <c r="F70" s="115">
        <v>145</v>
      </c>
      <c r="G70" s="114">
        <v>145</v>
      </c>
      <c r="H70" s="114">
        <v>135</v>
      </c>
      <c r="I70" s="114">
        <v>130</v>
      </c>
      <c r="J70" s="140">
        <v>130</v>
      </c>
      <c r="K70" s="114">
        <v>15</v>
      </c>
      <c r="L70" s="116">
        <v>11.538461538461538</v>
      </c>
    </row>
    <row r="71" spans="1:12" s="110" customFormat="1" ht="15" customHeight="1" x14ac:dyDescent="0.2">
      <c r="A71" s="120"/>
      <c r="B71" s="119"/>
      <c r="C71" s="258"/>
      <c r="D71" s="110" t="s">
        <v>203</v>
      </c>
      <c r="E71" s="113">
        <v>77.054945054945051</v>
      </c>
      <c r="F71" s="115">
        <v>1753</v>
      </c>
      <c r="G71" s="114">
        <v>1772</v>
      </c>
      <c r="H71" s="114">
        <v>1797</v>
      </c>
      <c r="I71" s="114">
        <v>1795</v>
      </c>
      <c r="J71" s="140">
        <v>1814</v>
      </c>
      <c r="K71" s="114">
        <v>-61</v>
      </c>
      <c r="L71" s="116">
        <v>-3.3627342888643881</v>
      </c>
    </row>
    <row r="72" spans="1:12" s="110" customFormat="1" ht="15" customHeight="1" x14ac:dyDescent="0.2">
      <c r="A72" s="120"/>
      <c r="B72" s="119"/>
      <c r="C72" s="258"/>
      <c r="D72" s="267" t="s">
        <v>198</v>
      </c>
      <c r="E72" s="113">
        <v>44.09583571021107</v>
      </c>
      <c r="F72" s="115">
        <v>773</v>
      </c>
      <c r="G72" s="114">
        <v>791</v>
      </c>
      <c r="H72" s="114">
        <v>792</v>
      </c>
      <c r="I72" s="114">
        <v>793</v>
      </c>
      <c r="J72" s="140">
        <v>793</v>
      </c>
      <c r="K72" s="114">
        <v>-20</v>
      </c>
      <c r="L72" s="116">
        <v>-2.5220680958385877</v>
      </c>
    </row>
    <row r="73" spans="1:12" s="110" customFormat="1" ht="15" customHeight="1" x14ac:dyDescent="0.2">
      <c r="A73" s="120"/>
      <c r="B73" s="119"/>
      <c r="C73" s="258"/>
      <c r="D73" s="267" t="s">
        <v>199</v>
      </c>
      <c r="E73" s="113">
        <v>55.90416428978893</v>
      </c>
      <c r="F73" s="115">
        <v>980</v>
      </c>
      <c r="G73" s="114">
        <v>981</v>
      </c>
      <c r="H73" s="114">
        <v>1005</v>
      </c>
      <c r="I73" s="114">
        <v>1002</v>
      </c>
      <c r="J73" s="140">
        <v>1021</v>
      </c>
      <c r="K73" s="114">
        <v>-41</v>
      </c>
      <c r="L73" s="116">
        <v>-4.0156709108716946</v>
      </c>
    </row>
    <row r="74" spans="1:12" s="110" customFormat="1" ht="15" customHeight="1" x14ac:dyDescent="0.2">
      <c r="A74" s="120"/>
      <c r="B74" s="119"/>
      <c r="C74" s="258"/>
      <c r="D74" s="110" t="s">
        <v>204</v>
      </c>
      <c r="E74" s="113">
        <v>9.4505494505494507</v>
      </c>
      <c r="F74" s="115">
        <v>215</v>
      </c>
      <c r="G74" s="114">
        <v>212</v>
      </c>
      <c r="H74" s="114">
        <v>209</v>
      </c>
      <c r="I74" s="114">
        <v>202</v>
      </c>
      <c r="J74" s="140">
        <v>210</v>
      </c>
      <c r="K74" s="114">
        <v>5</v>
      </c>
      <c r="L74" s="116">
        <v>2.3809523809523809</v>
      </c>
    </row>
    <row r="75" spans="1:12" s="110" customFormat="1" ht="15" customHeight="1" x14ac:dyDescent="0.2">
      <c r="A75" s="120"/>
      <c r="B75" s="119"/>
      <c r="C75" s="258"/>
      <c r="D75" s="267" t="s">
        <v>198</v>
      </c>
      <c r="E75" s="113">
        <v>55.348837209302324</v>
      </c>
      <c r="F75" s="115">
        <v>119</v>
      </c>
      <c r="G75" s="114">
        <v>118</v>
      </c>
      <c r="H75" s="114">
        <v>114</v>
      </c>
      <c r="I75" s="114">
        <v>111</v>
      </c>
      <c r="J75" s="140">
        <v>121</v>
      </c>
      <c r="K75" s="114">
        <v>-2</v>
      </c>
      <c r="L75" s="116">
        <v>-1.6528925619834711</v>
      </c>
    </row>
    <row r="76" spans="1:12" s="110" customFormat="1" ht="15" customHeight="1" x14ac:dyDescent="0.2">
      <c r="A76" s="120"/>
      <c r="B76" s="119"/>
      <c r="C76" s="258"/>
      <c r="D76" s="267" t="s">
        <v>199</v>
      </c>
      <c r="E76" s="113">
        <v>44.651162790697676</v>
      </c>
      <c r="F76" s="115">
        <v>96</v>
      </c>
      <c r="G76" s="114">
        <v>94</v>
      </c>
      <c r="H76" s="114">
        <v>95</v>
      </c>
      <c r="I76" s="114">
        <v>91</v>
      </c>
      <c r="J76" s="140">
        <v>89</v>
      </c>
      <c r="K76" s="114">
        <v>7</v>
      </c>
      <c r="L76" s="116">
        <v>7.8651685393258424</v>
      </c>
    </row>
    <row r="77" spans="1:12" s="110" customFormat="1" ht="15" customHeight="1" x14ac:dyDescent="0.2">
      <c r="A77" s="534"/>
      <c r="B77" s="119" t="s">
        <v>205</v>
      </c>
      <c r="C77" s="268"/>
      <c r="D77" s="182"/>
      <c r="E77" s="113">
        <v>5.1906440243511698</v>
      </c>
      <c r="F77" s="115">
        <v>810</v>
      </c>
      <c r="G77" s="114">
        <v>853</v>
      </c>
      <c r="H77" s="114">
        <v>868</v>
      </c>
      <c r="I77" s="114">
        <v>890</v>
      </c>
      <c r="J77" s="140">
        <v>913</v>
      </c>
      <c r="K77" s="114">
        <v>-103</v>
      </c>
      <c r="L77" s="116">
        <v>-11.281489594742606</v>
      </c>
    </row>
    <row r="78" spans="1:12" s="110" customFormat="1" ht="15" customHeight="1" x14ac:dyDescent="0.2">
      <c r="A78" s="120"/>
      <c r="B78" s="119"/>
      <c r="C78" s="268" t="s">
        <v>106</v>
      </c>
      <c r="D78" s="182"/>
      <c r="E78" s="113">
        <v>48.02469135802469</v>
      </c>
      <c r="F78" s="115">
        <v>389</v>
      </c>
      <c r="G78" s="114">
        <v>407</v>
      </c>
      <c r="H78" s="114">
        <v>402</v>
      </c>
      <c r="I78" s="114">
        <v>405</v>
      </c>
      <c r="J78" s="140">
        <v>407</v>
      </c>
      <c r="K78" s="114">
        <v>-18</v>
      </c>
      <c r="L78" s="116">
        <v>-4.4226044226044223</v>
      </c>
    </row>
    <row r="79" spans="1:12" s="110" customFormat="1" ht="15" customHeight="1" x14ac:dyDescent="0.2">
      <c r="A79" s="123"/>
      <c r="B79" s="124"/>
      <c r="C79" s="260" t="s">
        <v>107</v>
      </c>
      <c r="D79" s="261"/>
      <c r="E79" s="125">
        <v>51.97530864197531</v>
      </c>
      <c r="F79" s="143">
        <v>421</v>
      </c>
      <c r="G79" s="144">
        <v>446</v>
      </c>
      <c r="H79" s="144">
        <v>466</v>
      </c>
      <c r="I79" s="144">
        <v>485</v>
      </c>
      <c r="J79" s="145">
        <v>506</v>
      </c>
      <c r="K79" s="144">
        <v>-85</v>
      </c>
      <c r="L79" s="146">
        <v>-16.798418972332016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15605</v>
      </c>
      <c r="E11" s="114">
        <v>15790</v>
      </c>
      <c r="F11" s="114">
        <v>15951</v>
      </c>
      <c r="G11" s="114">
        <v>15947</v>
      </c>
      <c r="H11" s="140">
        <v>16123</v>
      </c>
      <c r="I11" s="115">
        <v>-518</v>
      </c>
      <c r="J11" s="116">
        <v>-3.2128015877938347</v>
      </c>
    </row>
    <row r="12" spans="1:15" s="110" customFormat="1" ht="24.95" customHeight="1" x14ac:dyDescent="0.2">
      <c r="A12" s="193" t="s">
        <v>132</v>
      </c>
      <c r="B12" s="194" t="s">
        <v>133</v>
      </c>
      <c r="C12" s="113">
        <v>1.9224607497596923E-2</v>
      </c>
      <c r="D12" s="115">
        <v>3</v>
      </c>
      <c r="E12" s="114">
        <v>3</v>
      </c>
      <c r="F12" s="114">
        <v>3</v>
      </c>
      <c r="G12" s="114">
        <v>3</v>
      </c>
      <c r="H12" s="140" t="s">
        <v>513</v>
      </c>
      <c r="I12" s="115" t="s">
        <v>513</v>
      </c>
      <c r="J12" s="116" t="s">
        <v>513</v>
      </c>
    </row>
    <row r="13" spans="1:15" s="110" customFormat="1" ht="24.95" customHeight="1" x14ac:dyDescent="0.2">
      <c r="A13" s="193" t="s">
        <v>134</v>
      </c>
      <c r="B13" s="199" t="s">
        <v>214</v>
      </c>
      <c r="C13" s="113">
        <v>1.6917654597885292</v>
      </c>
      <c r="D13" s="115">
        <v>264</v>
      </c>
      <c r="E13" s="114">
        <v>263</v>
      </c>
      <c r="F13" s="114">
        <v>261</v>
      </c>
      <c r="G13" s="114">
        <v>250</v>
      </c>
      <c r="H13" s="140" t="s">
        <v>513</v>
      </c>
      <c r="I13" s="115" t="s">
        <v>513</v>
      </c>
      <c r="J13" s="116" t="s">
        <v>513</v>
      </c>
    </row>
    <row r="14" spans="1:15" s="287" customFormat="1" ht="24" customHeight="1" x14ac:dyDescent="0.2">
      <c r="A14" s="193" t="s">
        <v>215</v>
      </c>
      <c r="B14" s="199" t="s">
        <v>137</v>
      </c>
      <c r="C14" s="113">
        <v>15.917975008010254</v>
      </c>
      <c r="D14" s="115">
        <v>2484</v>
      </c>
      <c r="E14" s="114">
        <v>2523</v>
      </c>
      <c r="F14" s="114">
        <v>2563</v>
      </c>
      <c r="G14" s="114">
        <v>2584</v>
      </c>
      <c r="H14" s="140">
        <v>2690</v>
      </c>
      <c r="I14" s="115">
        <v>-206</v>
      </c>
      <c r="J14" s="116">
        <v>-7.6579925650557623</v>
      </c>
      <c r="K14" s="110"/>
      <c r="L14" s="110"/>
      <c r="M14" s="110"/>
      <c r="N14" s="110"/>
      <c r="O14" s="110"/>
    </row>
    <row r="15" spans="1:15" s="110" customFormat="1" ht="24.75" customHeight="1" x14ac:dyDescent="0.2">
      <c r="A15" s="193" t="s">
        <v>216</v>
      </c>
      <c r="B15" s="199" t="s">
        <v>217</v>
      </c>
      <c r="C15" s="113">
        <v>1.8071131047741109</v>
      </c>
      <c r="D15" s="115">
        <v>282</v>
      </c>
      <c r="E15" s="114" t="s">
        <v>513</v>
      </c>
      <c r="F15" s="114" t="s">
        <v>513</v>
      </c>
      <c r="G15" s="114">
        <v>312</v>
      </c>
      <c r="H15" s="140">
        <v>405</v>
      </c>
      <c r="I15" s="115">
        <v>-123</v>
      </c>
      <c r="J15" s="116">
        <v>-30.37037037037037</v>
      </c>
    </row>
    <row r="16" spans="1:15" s="287" customFormat="1" ht="24.95" customHeight="1" x14ac:dyDescent="0.2">
      <c r="A16" s="193" t="s">
        <v>218</v>
      </c>
      <c r="B16" s="199" t="s">
        <v>141</v>
      </c>
      <c r="C16" s="113">
        <v>13.732777955783403</v>
      </c>
      <c r="D16" s="115">
        <v>2143</v>
      </c>
      <c r="E16" s="114">
        <v>2177</v>
      </c>
      <c r="F16" s="114">
        <v>2203</v>
      </c>
      <c r="G16" s="114">
        <v>2210</v>
      </c>
      <c r="H16" s="140">
        <v>2224</v>
      </c>
      <c r="I16" s="115">
        <v>-81</v>
      </c>
      <c r="J16" s="116">
        <v>-3.6420863309352516</v>
      </c>
      <c r="K16" s="110"/>
      <c r="L16" s="110"/>
      <c r="M16" s="110"/>
      <c r="N16" s="110"/>
      <c r="O16" s="110"/>
    </row>
    <row r="17" spans="1:15" s="110" customFormat="1" ht="24.95" customHeight="1" x14ac:dyDescent="0.2">
      <c r="A17" s="193" t="s">
        <v>219</v>
      </c>
      <c r="B17" s="199" t="s">
        <v>220</v>
      </c>
      <c r="C17" s="113">
        <v>0.37808394745273949</v>
      </c>
      <c r="D17" s="115">
        <v>59</v>
      </c>
      <c r="E17" s="114" t="s">
        <v>513</v>
      </c>
      <c r="F17" s="114" t="s">
        <v>513</v>
      </c>
      <c r="G17" s="114">
        <v>62</v>
      </c>
      <c r="H17" s="140">
        <v>61</v>
      </c>
      <c r="I17" s="115">
        <v>-2</v>
      </c>
      <c r="J17" s="116">
        <v>-3.278688524590164</v>
      </c>
    </row>
    <row r="18" spans="1:15" s="287" customFormat="1" ht="24.95" customHeight="1" x14ac:dyDescent="0.2">
      <c r="A18" s="201" t="s">
        <v>144</v>
      </c>
      <c r="B18" s="202" t="s">
        <v>145</v>
      </c>
      <c r="C18" s="113">
        <v>3.8641461070169818</v>
      </c>
      <c r="D18" s="115">
        <v>603</v>
      </c>
      <c r="E18" s="114">
        <v>611</v>
      </c>
      <c r="F18" s="114">
        <v>638</v>
      </c>
      <c r="G18" s="114">
        <v>615</v>
      </c>
      <c r="H18" s="140" t="s">
        <v>513</v>
      </c>
      <c r="I18" s="115" t="s">
        <v>513</v>
      </c>
      <c r="J18" s="116" t="s">
        <v>513</v>
      </c>
      <c r="K18" s="110"/>
      <c r="L18" s="110"/>
      <c r="M18" s="110"/>
      <c r="N18" s="110"/>
      <c r="O18" s="110"/>
    </row>
    <row r="19" spans="1:15" s="110" customFormat="1" ht="24.95" customHeight="1" x14ac:dyDescent="0.2">
      <c r="A19" s="193" t="s">
        <v>146</v>
      </c>
      <c r="B19" s="199" t="s">
        <v>147</v>
      </c>
      <c r="C19" s="113">
        <v>14.085229093239347</v>
      </c>
      <c r="D19" s="115">
        <v>2198</v>
      </c>
      <c r="E19" s="114">
        <v>2213</v>
      </c>
      <c r="F19" s="114">
        <v>2249</v>
      </c>
      <c r="G19" s="114">
        <v>2257</v>
      </c>
      <c r="H19" s="140">
        <v>2276</v>
      </c>
      <c r="I19" s="115">
        <v>-78</v>
      </c>
      <c r="J19" s="116">
        <v>-3.4270650263620386</v>
      </c>
    </row>
    <row r="20" spans="1:15" s="287" customFormat="1" ht="24.95" customHeight="1" x14ac:dyDescent="0.2">
      <c r="A20" s="193" t="s">
        <v>148</v>
      </c>
      <c r="B20" s="199" t="s">
        <v>149</v>
      </c>
      <c r="C20" s="113">
        <v>2.9734059596283244</v>
      </c>
      <c r="D20" s="115">
        <v>464</v>
      </c>
      <c r="E20" s="114">
        <v>522</v>
      </c>
      <c r="F20" s="114">
        <v>531</v>
      </c>
      <c r="G20" s="114">
        <v>521</v>
      </c>
      <c r="H20" s="140">
        <v>525</v>
      </c>
      <c r="I20" s="115">
        <v>-61</v>
      </c>
      <c r="J20" s="116">
        <v>-11.619047619047619</v>
      </c>
      <c r="K20" s="110"/>
      <c r="L20" s="110"/>
      <c r="M20" s="110"/>
      <c r="N20" s="110"/>
      <c r="O20" s="110"/>
    </row>
    <row r="21" spans="1:15" s="110" customFormat="1" ht="24.95" customHeight="1" x14ac:dyDescent="0.2">
      <c r="A21" s="201" t="s">
        <v>150</v>
      </c>
      <c r="B21" s="202" t="s">
        <v>151</v>
      </c>
      <c r="C21" s="113">
        <v>3.5565523870554308</v>
      </c>
      <c r="D21" s="115">
        <v>555</v>
      </c>
      <c r="E21" s="114">
        <v>568</v>
      </c>
      <c r="F21" s="114">
        <v>555</v>
      </c>
      <c r="G21" s="114">
        <v>548</v>
      </c>
      <c r="H21" s="140">
        <v>544</v>
      </c>
      <c r="I21" s="115">
        <v>11</v>
      </c>
      <c r="J21" s="116">
        <v>2.0220588235294117</v>
      </c>
    </row>
    <row r="22" spans="1:15" s="110" customFormat="1" ht="24.95" customHeight="1" x14ac:dyDescent="0.2">
      <c r="A22" s="201" t="s">
        <v>152</v>
      </c>
      <c r="B22" s="199" t="s">
        <v>153</v>
      </c>
      <c r="C22" s="113">
        <v>1.9545017622556873</v>
      </c>
      <c r="D22" s="115">
        <v>305</v>
      </c>
      <c r="E22" s="114">
        <v>309</v>
      </c>
      <c r="F22" s="114">
        <v>324</v>
      </c>
      <c r="G22" s="114">
        <v>322</v>
      </c>
      <c r="H22" s="140">
        <v>371</v>
      </c>
      <c r="I22" s="115">
        <v>-66</v>
      </c>
      <c r="J22" s="116">
        <v>-17.78975741239892</v>
      </c>
    </row>
    <row r="23" spans="1:15" s="110" customFormat="1" ht="24.95" customHeight="1" x14ac:dyDescent="0.2">
      <c r="A23" s="193" t="s">
        <v>154</v>
      </c>
      <c r="B23" s="199" t="s">
        <v>155</v>
      </c>
      <c r="C23" s="113">
        <v>2.56328099967959</v>
      </c>
      <c r="D23" s="115">
        <v>400</v>
      </c>
      <c r="E23" s="114">
        <v>395</v>
      </c>
      <c r="F23" s="114">
        <v>401</v>
      </c>
      <c r="G23" s="114">
        <v>397</v>
      </c>
      <c r="H23" s="140">
        <v>408</v>
      </c>
      <c r="I23" s="115">
        <v>-8</v>
      </c>
      <c r="J23" s="116">
        <v>-1.9607843137254901</v>
      </c>
    </row>
    <row r="24" spans="1:15" s="110" customFormat="1" ht="24.95" customHeight="1" x14ac:dyDescent="0.2">
      <c r="A24" s="193" t="s">
        <v>156</v>
      </c>
      <c r="B24" s="199" t="s">
        <v>221</v>
      </c>
      <c r="C24" s="113">
        <v>6.1070169817366224</v>
      </c>
      <c r="D24" s="115">
        <v>953</v>
      </c>
      <c r="E24" s="114">
        <v>984</v>
      </c>
      <c r="F24" s="114">
        <v>1000</v>
      </c>
      <c r="G24" s="114">
        <v>1004</v>
      </c>
      <c r="H24" s="140">
        <v>1002</v>
      </c>
      <c r="I24" s="115">
        <v>-49</v>
      </c>
      <c r="J24" s="116">
        <v>-4.8902195608782435</v>
      </c>
    </row>
    <row r="25" spans="1:15" s="110" customFormat="1" ht="24.95" customHeight="1" x14ac:dyDescent="0.2">
      <c r="A25" s="193" t="s">
        <v>222</v>
      </c>
      <c r="B25" s="204" t="s">
        <v>159</v>
      </c>
      <c r="C25" s="113">
        <v>4.0948413969881452</v>
      </c>
      <c r="D25" s="115">
        <v>639</v>
      </c>
      <c r="E25" s="114">
        <v>639</v>
      </c>
      <c r="F25" s="114">
        <v>655</v>
      </c>
      <c r="G25" s="114">
        <v>689</v>
      </c>
      <c r="H25" s="140">
        <v>688</v>
      </c>
      <c r="I25" s="115">
        <v>-49</v>
      </c>
      <c r="J25" s="116">
        <v>-7.1220930232558137</v>
      </c>
    </row>
    <row r="26" spans="1:15" s="110" customFormat="1" ht="24.95" customHeight="1" x14ac:dyDescent="0.2">
      <c r="A26" s="201">
        <v>782.78300000000002</v>
      </c>
      <c r="B26" s="203" t="s">
        <v>160</v>
      </c>
      <c r="C26" s="113">
        <v>3.2938160845882729</v>
      </c>
      <c r="D26" s="115">
        <v>514</v>
      </c>
      <c r="E26" s="114">
        <v>461</v>
      </c>
      <c r="F26" s="114">
        <v>496</v>
      </c>
      <c r="G26" s="114">
        <v>524</v>
      </c>
      <c r="H26" s="140">
        <v>529</v>
      </c>
      <c r="I26" s="115">
        <v>-15</v>
      </c>
      <c r="J26" s="116">
        <v>-2.8355387523629489</v>
      </c>
    </row>
    <row r="27" spans="1:15" s="110" customFormat="1" ht="24.95" customHeight="1" x14ac:dyDescent="0.2">
      <c r="A27" s="193" t="s">
        <v>161</v>
      </c>
      <c r="B27" s="199" t="s">
        <v>223</v>
      </c>
      <c r="C27" s="113">
        <v>8.5421339314322324</v>
      </c>
      <c r="D27" s="115">
        <v>1333</v>
      </c>
      <c r="E27" s="114">
        <v>1360</v>
      </c>
      <c r="F27" s="114">
        <v>1369</v>
      </c>
      <c r="G27" s="114">
        <v>1343</v>
      </c>
      <c r="H27" s="140">
        <v>1351</v>
      </c>
      <c r="I27" s="115">
        <v>-18</v>
      </c>
      <c r="J27" s="116">
        <v>-1.3323464100666174</v>
      </c>
    </row>
    <row r="28" spans="1:15" s="110" customFormat="1" ht="24.95" customHeight="1" x14ac:dyDescent="0.2">
      <c r="A28" s="193" t="s">
        <v>163</v>
      </c>
      <c r="B28" s="199" t="s">
        <v>164</v>
      </c>
      <c r="C28" s="113">
        <v>2.6273630246715798</v>
      </c>
      <c r="D28" s="115">
        <v>410</v>
      </c>
      <c r="E28" s="114">
        <v>402</v>
      </c>
      <c r="F28" s="114">
        <v>408</v>
      </c>
      <c r="G28" s="114">
        <v>423</v>
      </c>
      <c r="H28" s="140">
        <v>425</v>
      </c>
      <c r="I28" s="115">
        <v>-15</v>
      </c>
      <c r="J28" s="116">
        <v>-3.5294117647058822</v>
      </c>
    </row>
    <row r="29" spans="1:15" s="110" customFormat="1" ht="24.95" customHeight="1" x14ac:dyDescent="0.2">
      <c r="A29" s="193">
        <v>86</v>
      </c>
      <c r="B29" s="199" t="s">
        <v>165</v>
      </c>
      <c r="C29" s="113">
        <v>14.956744633130407</v>
      </c>
      <c r="D29" s="115">
        <v>2334</v>
      </c>
      <c r="E29" s="114">
        <v>2312</v>
      </c>
      <c r="F29" s="114">
        <v>2301</v>
      </c>
      <c r="G29" s="114">
        <v>2198</v>
      </c>
      <c r="H29" s="140">
        <v>2199</v>
      </c>
      <c r="I29" s="115">
        <v>135</v>
      </c>
      <c r="J29" s="116">
        <v>6.1391541609822644</v>
      </c>
    </row>
    <row r="30" spans="1:15" s="110" customFormat="1" ht="24.95" customHeight="1" x14ac:dyDescent="0.2">
      <c r="A30" s="193">
        <v>87.88</v>
      </c>
      <c r="B30" s="204" t="s">
        <v>166</v>
      </c>
      <c r="C30" s="113">
        <v>8.3691124639538614</v>
      </c>
      <c r="D30" s="115">
        <v>1306</v>
      </c>
      <c r="E30" s="114">
        <v>1381</v>
      </c>
      <c r="F30" s="114">
        <v>1373</v>
      </c>
      <c r="G30" s="114">
        <v>1443</v>
      </c>
      <c r="H30" s="140">
        <v>1437</v>
      </c>
      <c r="I30" s="115">
        <v>-131</v>
      </c>
      <c r="J30" s="116">
        <v>-9.1162143354210166</v>
      </c>
    </row>
    <row r="31" spans="1:15" s="110" customFormat="1" ht="24.95" customHeight="1" x14ac:dyDescent="0.2">
      <c r="A31" s="193" t="s">
        <v>167</v>
      </c>
      <c r="B31" s="199" t="s">
        <v>168</v>
      </c>
      <c r="C31" s="113">
        <v>5.3828900993271391</v>
      </c>
      <c r="D31" s="115">
        <v>840</v>
      </c>
      <c r="E31" s="114">
        <v>844</v>
      </c>
      <c r="F31" s="114">
        <v>824</v>
      </c>
      <c r="G31" s="114">
        <v>826</v>
      </c>
      <c r="H31" s="140">
        <v>834</v>
      </c>
      <c r="I31" s="115">
        <v>6</v>
      </c>
      <c r="J31" s="116">
        <v>0.71942446043165464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1.9224607497596923E-2</v>
      </c>
      <c r="D34" s="115">
        <v>3</v>
      </c>
      <c r="E34" s="114">
        <v>3</v>
      </c>
      <c r="F34" s="114">
        <v>3</v>
      </c>
      <c r="G34" s="114">
        <v>3</v>
      </c>
      <c r="H34" s="140" t="s">
        <v>513</v>
      </c>
      <c r="I34" s="115" t="s">
        <v>513</v>
      </c>
      <c r="J34" s="116" t="s">
        <v>513</v>
      </c>
    </row>
    <row r="35" spans="1:10" s="110" customFormat="1" ht="24.95" customHeight="1" x14ac:dyDescent="0.2">
      <c r="A35" s="292" t="s">
        <v>171</v>
      </c>
      <c r="B35" s="293" t="s">
        <v>172</v>
      </c>
      <c r="C35" s="113">
        <v>21.473886574815765</v>
      </c>
      <c r="D35" s="115">
        <v>3351</v>
      </c>
      <c r="E35" s="114">
        <v>3397</v>
      </c>
      <c r="F35" s="114">
        <v>3462</v>
      </c>
      <c r="G35" s="114">
        <v>3449</v>
      </c>
      <c r="H35" s="140" t="s">
        <v>513</v>
      </c>
      <c r="I35" s="115" t="s">
        <v>513</v>
      </c>
      <c r="J35" s="116" t="s">
        <v>513</v>
      </c>
    </row>
    <row r="36" spans="1:10" s="110" customFormat="1" ht="24.95" customHeight="1" x14ac:dyDescent="0.2">
      <c r="A36" s="294" t="s">
        <v>173</v>
      </c>
      <c r="B36" s="295" t="s">
        <v>174</v>
      </c>
      <c r="C36" s="125">
        <v>78.506888817686644</v>
      </c>
      <c r="D36" s="143">
        <v>12251</v>
      </c>
      <c r="E36" s="144">
        <v>12390</v>
      </c>
      <c r="F36" s="144">
        <v>12486</v>
      </c>
      <c r="G36" s="144">
        <v>12495</v>
      </c>
      <c r="H36" s="145">
        <v>12589</v>
      </c>
      <c r="I36" s="143">
        <v>-338</v>
      </c>
      <c r="J36" s="146">
        <v>-2.68488362856462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2020-09-25T13:32:24Z</dcterms:created>
  <dcterms:modified xsi:type="dcterms:W3CDTF">2020-09-28T08:13:51Z</dcterms:modified>
</cp:coreProperties>
</file>