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K44" i="24"/>
  <c r="I44" i="24"/>
  <c r="F44" i="24"/>
  <c r="D44" i="24"/>
  <c r="C44" i="24"/>
  <c r="M44" i="24" s="1"/>
  <c r="B44" i="24"/>
  <c r="J44" i="24" s="1"/>
  <c r="M43" i="24"/>
  <c r="J43" i="24"/>
  <c r="G43" i="24"/>
  <c r="E43" i="24"/>
  <c r="C43" i="24"/>
  <c r="I43" i="24" s="1"/>
  <c r="B43" i="24"/>
  <c r="K42" i="24"/>
  <c r="I42" i="24"/>
  <c r="F42" i="24"/>
  <c r="D42" i="24"/>
  <c r="C42" i="24"/>
  <c r="B42" i="24"/>
  <c r="J42" i="24" s="1"/>
  <c r="M41" i="24"/>
  <c r="H41" i="24"/>
  <c r="G41" i="24"/>
  <c r="E41" i="24"/>
  <c r="C41" i="24"/>
  <c r="I41" i="24" s="1"/>
  <c r="B41" i="24"/>
  <c r="J41" i="24" s="1"/>
  <c r="K40" i="24"/>
  <c r="F40" i="24"/>
  <c r="D40" i="24"/>
  <c r="C40" i="24"/>
  <c r="L40" i="24" s="1"/>
  <c r="B40" i="24"/>
  <c r="J40" i="24" s="1"/>
  <c r="M36" i="24"/>
  <c r="L36" i="24"/>
  <c r="K36" i="24"/>
  <c r="J36" i="24"/>
  <c r="I36" i="24"/>
  <c r="H36" i="24"/>
  <c r="G36" i="24"/>
  <c r="F36" i="24"/>
  <c r="E36" i="24"/>
  <c r="D36" i="24"/>
  <c r="E27" i="24"/>
  <c r="K57" i="15"/>
  <c r="L57" i="15" s="1"/>
  <c r="C38" i="24"/>
  <c r="C37" i="24"/>
  <c r="C35" i="24"/>
  <c r="L35" i="24" s="1"/>
  <c r="C34" i="24"/>
  <c r="L34" i="24" s="1"/>
  <c r="C33" i="24"/>
  <c r="C32" i="24"/>
  <c r="C31" i="24"/>
  <c r="C30" i="24"/>
  <c r="L30" i="24" s="1"/>
  <c r="C29" i="24"/>
  <c r="C28" i="24"/>
  <c r="C27" i="24"/>
  <c r="C26" i="24"/>
  <c r="C25" i="24"/>
  <c r="C24" i="24"/>
  <c r="C23" i="24"/>
  <c r="C22" i="24"/>
  <c r="C21" i="24"/>
  <c r="C20" i="24"/>
  <c r="L20" i="24" s="1"/>
  <c r="C19" i="24"/>
  <c r="L19" i="24" s="1"/>
  <c r="C18" i="24"/>
  <c r="C17" i="24"/>
  <c r="C16" i="24"/>
  <c r="C15" i="24"/>
  <c r="C9" i="24"/>
  <c r="C8" i="24"/>
  <c r="C7" i="24"/>
  <c r="B45" i="24"/>
  <c r="J45" i="24" s="1"/>
  <c r="B38" i="24"/>
  <c r="B37" i="24"/>
  <c r="B35" i="24"/>
  <c r="B34" i="24"/>
  <c r="B33" i="24"/>
  <c r="B32" i="24"/>
  <c r="B31" i="24"/>
  <c r="B30" i="24"/>
  <c r="H30" i="24" s="1"/>
  <c r="B29" i="24"/>
  <c r="F29" i="24" s="1"/>
  <c r="B28" i="24"/>
  <c r="B27" i="24"/>
  <c r="B26" i="24"/>
  <c r="B25" i="24"/>
  <c r="B24" i="24"/>
  <c r="B23" i="24"/>
  <c r="B22" i="24"/>
  <c r="B21" i="24"/>
  <c r="B20" i="24"/>
  <c r="B19" i="24"/>
  <c r="B18" i="24"/>
  <c r="J18" i="24" s="1"/>
  <c r="B17" i="24"/>
  <c r="B16" i="24"/>
  <c r="B15" i="24"/>
  <c r="B9" i="24"/>
  <c r="B8" i="24"/>
  <c r="B7" i="24"/>
  <c r="G9" i="24" l="1"/>
  <c r="I9" i="24"/>
  <c r="E9" i="24"/>
  <c r="M9" i="24"/>
  <c r="L9" i="24"/>
  <c r="K24" i="24"/>
  <c r="F24" i="24"/>
  <c r="J24" i="24"/>
  <c r="H24" i="24"/>
  <c r="D24" i="24"/>
  <c r="J15" i="24"/>
  <c r="F15" i="24"/>
  <c r="D15" i="24"/>
  <c r="K15" i="24"/>
  <c r="H15" i="24"/>
  <c r="K28" i="24"/>
  <c r="F28" i="24"/>
  <c r="D28" i="24"/>
  <c r="J28" i="24"/>
  <c r="H28" i="24"/>
  <c r="J31" i="24"/>
  <c r="F31" i="24"/>
  <c r="D31" i="24"/>
  <c r="K31" i="24"/>
  <c r="H31" i="24"/>
  <c r="G25" i="24"/>
  <c r="I25" i="24"/>
  <c r="M25" i="24"/>
  <c r="L25" i="24"/>
  <c r="E25" i="24"/>
  <c r="J27" i="24"/>
  <c r="D27" i="24"/>
  <c r="K27" i="24"/>
  <c r="H27" i="24"/>
  <c r="F27" i="24"/>
  <c r="J19" i="24"/>
  <c r="K19" i="24"/>
  <c r="H19" i="24"/>
  <c r="F19" i="24"/>
  <c r="D19" i="24"/>
  <c r="K32" i="24"/>
  <c r="F32" i="24"/>
  <c r="H32" i="24"/>
  <c r="D32" i="24"/>
  <c r="J32" i="24"/>
  <c r="J35" i="24"/>
  <c r="K35" i="24"/>
  <c r="H35" i="24"/>
  <c r="F35" i="24"/>
  <c r="D35" i="24"/>
  <c r="J7" i="24"/>
  <c r="D7" i="24"/>
  <c r="K7" i="24"/>
  <c r="H7" i="24"/>
  <c r="F7" i="24"/>
  <c r="K16" i="24"/>
  <c r="F16" i="24"/>
  <c r="H16" i="24"/>
  <c r="D16" i="24"/>
  <c r="J16" i="24"/>
  <c r="K20" i="24"/>
  <c r="F20" i="24"/>
  <c r="J20" i="24"/>
  <c r="H20" i="24"/>
  <c r="D20" i="24"/>
  <c r="J23" i="24"/>
  <c r="K23" i="24"/>
  <c r="H23" i="24"/>
  <c r="F23" i="24"/>
  <c r="D23" i="24"/>
  <c r="F37" i="24"/>
  <c r="D37" i="24"/>
  <c r="K37" i="24"/>
  <c r="H37" i="24"/>
  <c r="J37" i="24"/>
  <c r="G23" i="24"/>
  <c r="I23" i="24"/>
  <c r="M23" i="24"/>
  <c r="L23" i="24"/>
  <c r="E23" i="24"/>
  <c r="G21" i="24"/>
  <c r="I21" i="24"/>
  <c r="L21" i="24"/>
  <c r="E21" i="24"/>
  <c r="G7" i="24"/>
  <c r="I7" i="24"/>
  <c r="M7" i="24"/>
  <c r="L7" i="24"/>
  <c r="M8" i="24"/>
  <c r="E8" i="24"/>
  <c r="L8" i="24"/>
  <c r="I8" i="24"/>
  <c r="M28" i="24"/>
  <c r="E28" i="24"/>
  <c r="L28" i="24"/>
  <c r="I28" i="24"/>
  <c r="E7" i="24"/>
  <c r="G28" i="24"/>
  <c r="K61" i="24"/>
  <c r="J61" i="24"/>
  <c r="I61" i="24"/>
  <c r="G31" i="24"/>
  <c r="I31" i="24"/>
  <c r="E31" i="24"/>
  <c r="M31" i="24"/>
  <c r="L31" i="24"/>
  <c r="G15" i="24"/>
  <c r="I15" i="24"/>
  <c r="E15" i="24"/>
  <c r="M15" i="24"/>
  <c r="L15" i="24"/>
  <c r="M18" i="24"/>
  <c r="E18" i="24"/>
  <c r="I18" i="24"/>
  <c r="G18" i="24"/>
  <c r="L18" i="24"/>
  <c r="M32" i="24"/>
  <c r="E32" i="24"/>
  <c r="G32" i="24"/>
  <c r="L32" i="24"/>
  <c r="G35" i="24"/>
  <c r="I35" i="24"/>
  <c r="E35" i="24"/>
  <c r="M35" i="24"/>
  <c r="G8" i="24"/>
  <c r="J25" i="24"/>
  <c r="K25" i="24"/>
  <c r="H25" i="24"/>
  <c r="F25" i="24"/>
  <c r="J9" i="24"/>
  <c r="D9" i="24"/>
  <c r="K9" i="24"/>
  <c r="H9" i="24"/>
  <c r="K18" i="24"/>
  <c r="F18" i="24"/>
  <c r="H18" i="24"/>
  <c r="D18" i="24"/>
  <c r="K26" i="24"/>
  <c r="F26" i="24"/>
  <c r="J26" i="24"/>
  <c r="H26" i="24"/>
  <c r="K34" i="24"/>
  <c r="F34" i="24"/>
  <c r="H34" i="24"/>
  <c r="D34" i="24"/>
  <c r="M22" i="24"/>
  <c r="E22" i="24"/>
  <c r="L22" i="24"/>
  <c r="I22" i="24"/>
  <c r="G22" i="24"/>
  <c r="G29" i="24"/>
  <c r="I29" i="24"/>
  <c r="E29" i="24"/>
  <c r="M29" i="24"/>
  <c r="L29" i="24"/>
  <c r="F9" i="24"/>
  <c r="M21" i="24"/>
  <c r="J21" i="24"/>
  <c r="K21" i="24"/>
  <c r="H21" i="24"/>
  <c r="F21" i="24"/>
  <c r="D21" i="24"/>
  <c r="J29" i="24"/>
  <c r="D29" i="24"/>
  <c r="K29" i="24"/>
  <c r="H29" i="24"/>
  <c r="J38" i="24"/>
  <c r="H38" i="24"/>
  <c r="K38" i="24"/>
  <c r="F38" i="24"/>
  <c r="D38" i="24"/>
  <c r="M16" i="24"/>
  <c r="E16" i="24"/>
  <c r="G16" i="24"/>
  <c r="L16" i="24"/>
  <c r="G19" i="24"/>
  <c r="I19" i="24"/>
  <c r="E19" i="24"/>
  <c r="M19" i="24"/>
  <c r="I37" i="24"/>
  <c r="L37" i="24"/>
  <c r="G37" i="24"/>
  <c r="E37" i="24"/>
  <c r="M37" i="24"/>
  <c r="B39" i="24"/>
  <c r="K69" i="24"/>
  <c r="J69" i="24"/>
  <c r="I69" i="24"/>
  <c r="M26" i="24"/>
  <c r="E26" i="24"/>
  <c r="L26" i="24"/>
  <c r="I26" i="24"/>
  <c r="G26" i="24"/>
  <c r="G33" i="24"/>
  <c r="I33" i="24"/>
  <c r="E33" i="24"/>
  <c r="M33" i="24"/>
  <c r="L33" i="24"/>
  <c r="I32" i="24"/>
  <c r="K8" i="24"/>
  <c r="F8" i="24"/>
  <c r="D8" i="24"/>
  <c r="J8" i="24"/>
  <c r="H8" i="24"/>
  <c r="J33" i="24"/>
  <c r="H33" i="24"/>
  <c r="F33" i="24"/>
  <c r="D33" i="24"/>
  <c r="C14" i="24"/>
  <c r="C6" i="24"/>
  <c r="M20" i="24"/>
  <c r="E20" i="24"/>
  <c r="I20" i="24"/>
  <c r="G20" i="24"/>
  <c r="M38" i="24"/>
  <c r="E38" i="24"/>
  <c r="G38" i="24"/>
  <c r="L38" i="24"/>
  <c r="I38" i="24"/>
  <c r="I16" i="24"/>
  <c r="D25" i="24"/>
  <c r="K33" i="24"/>
  <c r="K53" i="24"/>
  <c r="J53" i="24"/>
  <c r="I53" i="24"/>
  <c r="J17" i="24"/>
  <c r="H17" i="24"/>
  <c r="F17" i="24"/>
  <c r="D17" i="24"/>
  <c r="B6" i="24"/>
  <c r="B14" i="24"/>
  <c r="K22" i="24"/>
  <c r="F22" i="24"/>
  <c r="J22" i="24"/>
  <c r="H22" i="24"/>
  <c r="D22" i="24"/>
  <c r="K30" i="24"/>
  <c r="F30" i="24"/>
  <c r="D30" i="24"/>
  <c r="J30" i="24"/>
  <c r="H45" i="24"/>
  <c r="F45" i="24"/>
  <c r="D45" i="24"/>
  <c r="K45" i="24"/>
  <c r="G17" i="24"/>
  <c r="I17" i="24"/>
  <c r="E17" i="24"/>
  <c r="M17" i="24"/>
  <c r="L17" i="24"/>
  <c r="M24" i="24"/>
  <c r="E24" i="24"/>
  <c r="L24" i="24"/>
  <c r="I24" i="24"/>
  <c r="G24" i="24"/>
  <c r="G27" i="24"/>
  <c r="I27" i="24"/>
  <c r="M27" i="24"/>
  <c r="L27" i="24"/>
  <c r="K17" i="24"/>
  <c r="D26" i="24"/>
  <c r="J34" i="24"/>
  <c r="I79" i="24"/>
  <c r="I30" i="24"/>
  <c r="K58" i="24"/>
  <c r="J58" i="24"/>
  <c r="K66" i="24"/>
  <c r="J66" i="24"/>
  <c r="K74" i="24"/>
  <c r="J74" i="24"/>
  <c r="I40" i="24"/>
  <c r="H43" i="24"/>
  <c r="F43" i="24"/>
  <c r="D43" i="24"/>
  <c r="K43" i="24"/>
  <c r="K55" i="24"/>
  <c r="J55" i="24"/>
  <c r="K63" i="24"/>
  <c r="J63" i="24"/>
  <c r="K71" i="24"/>
  <c r="J71" i="24"/>
  <c r="M34" i="24"/>
  <c r="E34" i="24"/>
  <c r="K52" i="24"/>
  <c r="J52" i="24"/>
  <c r="K60" i="24"/>
  <c r="J60" i="24"/>
  <c r="K68" i="24"/>
  <c r="J68" i="24"/>
  <c r="K57" i="24"/>
  <c r="J57" i="24"/>
  <c r="K65" i="24"/>
  <c r="J65" i="24"/>
  <c r="K73" i="24"/>
  <c r="J73" i="24"/>
  <c r="G34" i="24"/>
  <c r="F41" i="24"/>
  <c r="D41" i="24"/>
  <c r="K41" i="24"/>
  <c r="M42" i="24"/>
  <c r="E42" i="24"/>
  <c r="L42" i="24"/>
  <c r="G42" i="24"/>
  <c r="K54" i="24"/>
  <c r="J54" i="24"/>
  <c r="K62" i="24"/>
  <c r="J62" i="24"/>
  <c r="K70" i="24"/>
  <c r="J70" i="24"/>
  <c r="K51" i="24"/>
  <c r="J51" i="24"/>
  <c r="K59" i="24"/>
  <c r="J59" i="24"/>
  <c r="K67" i="24"/>
  <c r="J67" i="24"/>
  <c r="K75" i="24"/>
  <c r="K77" i="24" s="1"/>
  <c r="J75" i="24"/>
  <c r="M30" i="24"/>
  <c r="E30" i="24"/>
  <c r="C45" i="24"/>
  <c r="C39" i="24"/>
  <c r="G30" i="24"/>
  <c r="I34" i="24"/>
  <c r="M40" i="24"/>
  <c r="E40" i="24"/>
  <c r="G40" i="24"/>
  <c r="K56" i="24"/>
  <c r="J56" i="24"/>
  <c r="K64" i="24"/>
  <c r="J64" i="24"/>
  <c r="K72" i="24"/>
  <c r="J72" i="24"/>
  <c r="G44" i="24"/>
  <c r="H40" i="24"/>
  <c r="L41" i="24"/>
  <c r="H42" i="24"/>
  <c r="L43" i="24"/>
  <c r="H44" i="24"/>
  <c r="L44" i="24"/>
  <c r="E44" i="24"/>
  <c r="I39" i="24" l="1"/>
  <c r="L39" i="24"/>
  <c r="M39" i="24"/>
  <c r="G39" i="24"/>
  <c r="E39" i="24"/>
  <c r="M14" i="24"/>
  <c r="E14" i="24"/>
  <c r="G14" i="24"/>
  <c r="L14" i="24"/>
  <c r="I14" i="24"/>
  <c r="I45" i="24"/>
  <c r="G45" i="24"/>
  <c r="L45" i="24"/>
  <c r="E45" i="24"/>
  <c r="M45" i="24"/>
  <c r="K14" i="24"/>
  <c r="F14" i="24"/>
  <c r="D14" i="24"/>
  <c r="J14" i="24"/>
  <c r="H14" i="24"/>
  <c r="K6" i="24"/>
  <c r="F6" i="24"/>
  <c r="J6" i="24"/>
  <c r="H6" i="24"/>
  <c r="D6" i="24"/>
  <c r="J77" i="24"/>
  <c r="K79" i="24"/>
  <c r="K78" i="24"/>
  <c r="M6" i="24"/>
  <c r="E6" i="24"/>
  <c r="L6" i="24"/>
  <c r="I6" i="24"/>
  <c r="G6" i="24"/>
  <c r="F39" i="24"/>
  <c r="D39" i="24"/>
  <c r="K39" i="24"/>
  <c r="J39" i="24"/>
  <c r="H39" i="24"/>
  <c r="J79" i="24" l="1"/>
  <c r="J78" i="24"/>
  <c r="I78" i="24"/>
  <c r="I83" i="24" l="1"/>
  <c r="I82" i="24"/>
  <c r="I81" i="24"/>
</calcChain>
</file>

<file path=xl/sharedStrings.xml><?xml version="1.0" encoding="utf-8"?>
<sst xmlns="http://schemas.openxmlformats.org/spreadsheetml/2006/main" count="1712" uniqueCount="521">
  <si>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</si>
  <si>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</si>
  <si>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</si>
  <si>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</si>
  <si>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</si>
  <si>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</si>
  <si>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</si>
  <si>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</si>
  <si>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</si>
  <si>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</si>
  <si>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</si>
  <si>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</si>
  <si>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</si>
  <si>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Eichsfeld (16061)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</si>
  <si>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</si>
  <si>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</si>
  <si>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</si>
  <si>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</si>
  <si>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</si>
  <si>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</si>
  <si>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</si>
  <si>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</si>
  <si>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</si>
  <si>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</si>
  <si>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</si>
  <si>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</si>
  <si>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</si>
  <si>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</si>
  <si>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</si>
  <si>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</si>
  <si>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</si>
  <si>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</si>
  <si>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</si>
  <si>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</si>
  <si>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</si>
  <si>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</si>
  <si>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</si>
  <si>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</si>
  <si>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</si>
  <si>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</si>
  <si>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</si>
  <si>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</si>
  <si>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</si>
  <si>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</si>
  <si>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</si>
  <si>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</si>
  <si>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</si>
  <si>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</si>
  <si>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</si>
  <si>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</si>
  <si>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</si>
  <si>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</si>
  <si>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</si>
  <si>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</si>
  <si>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</si>
  <si>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</si>
  <si>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</si>
  <si>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</si>
  <si>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</si>
  <si>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</si>
  <si>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</si>
  <si>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</si>
  <si>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</si>
  <si>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</si>
  <si>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</si>
  <si>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</si>
  <si>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</si>
  <si>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</si>
  <si>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</si>
  <si>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</si>
  <si>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</si>
  <si>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</si>
  <si>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</si>
  <si>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</si>
  <si>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</si>
  <si>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</si>
  <si>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</si>
  <si>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</si>
  <si>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</si>
  <si>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</si>
  <si>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</si>
  <si>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</si>
  <si>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</si>
  <si>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</si>
  <si>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</si>
  <si>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</si>
  <si>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</si>
  <si>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</si>
  <si>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</si>
  <si>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</si>
  <si>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</si>
  <si>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</si>
  <si>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Eichsfeld (16061);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</si>
  <si>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</si>
  <si>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</si>
  <si>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</si>
  <si>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</si>
  <si>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</si>
  <si>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</si>
  <si>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</si>
  <si>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</si>
  <si>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</si>
  <si>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</si>
  <si>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</si>
  <si>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</si>
  <si>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</si>
  <si>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</si>
  <si>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</si>
  <si>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</si>
  <si>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</si>
  <si>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</si>
  <si>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</si>
  <si>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</si>
  <si>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</si>
  <si>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</si>
  <si>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</si>
  <si>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</si>
  <si>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</si>
  <si>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</si>
  <si>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</si>
  <si>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</si>
  <si>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</si>
  <si>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</si>
  <si>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</si>
  <si>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</si>
  <si>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</si>
  <si>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</si>
  <si>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</si>
  <si>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</si>
  <si>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</si>
  <si>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</si>
  <si>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</si>
  <si>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</si>
  <si>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</si>
  <si>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</si>
  <si>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</si>
  <si>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</si>
  <si>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</si>
  <si>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</si>
  <si>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</si>
  <si>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</si>
  <si>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</si>
  <si>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</si>
  <si>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</si>
  <si>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</si>
  <si>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</si>
  <si>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</si>
  <si>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</si>
  <si>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</si>
  <si>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</si>
  <si>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</si>
  <si>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</si>
  <si>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</si>
  <si>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</si>
  <si>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</si>
  <si>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</si>
  <si>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</si>
  <si>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</si>
  <si>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</si>
  <si>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</si>
  <si>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</si>
  <si>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</si>
  <si>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</si>
  <si>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</si>
  <si>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</si>
  <si>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</si>
  <si>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</si>
  <si>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</si>
  <si>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</si>
  <si>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</si>
  <si>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</si>
  <si>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</si>
  <si>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</si>
  <si>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</si>
  <si>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</si>
  <si>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</si>
  <si>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</si>
  <si>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</si>
  <si>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</si>
  <si>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</si>
  <si>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</si>
  <si>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</si>
  <si>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</si>
  <si>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Eichsfeld (16061)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</si>
  <si>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</si>
  <si>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</si>
  <si>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</si>
  <si>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</si>
  <si>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</si>
  <si>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</si>
  <si>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</si>
  <si>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</si>
  <si>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</si>
  <si>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</si>
  <si>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</si>
  <si>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</si>
  <si>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</si>
  <si>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</si>
  <si>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</si>
  <si>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</si>
  <si>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</si>
  <si>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</si>
  <si>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</si>
  <si>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</si>
  <si>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</si>
  <si>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</si>
  <si>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</si>
  <si>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</si>
  <si>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</si>
  <si>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</si>
  <si>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</si>
  <si>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</si>
  <si>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</si>
  <si>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</si>
  <si>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</si>
  <si>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</si>
  <si>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</si>
  <si>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</si>
  <si>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</si>
  <si>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</si>
  <si>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</si>
  <si>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</si>
  <si>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</si>
  <si>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</si>
  <si>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</si>
  <si>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</si>
  <si>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</si>
  <si>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</si>
  <si>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</si>
  <si>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</si>
  <si>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</si>
  <si>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</si>
  <si>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</si>
  <si>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</si>
  <si>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</si>
  <si>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</si>
  <si>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</si>
  <si>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</si>
  <si>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</si>
  <si>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</si>
  <si>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</si>
  <si>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</si>
  <si>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</si>
  <si>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</si>
  <si>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</si>
  <si>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</si>
  <si>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</si>
  <si>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</si>
  <si>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</si>
  <si>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</si>
  <si>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</si>
  <si>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</si>
  <si>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</si>
  <si>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</si>
  <si>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</si>
  <si>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</si>
  <si>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</si>
  <si>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</si>
  <si>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</si>
  <si>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</si>
  <si>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</si>
  <si>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</si>
  <si>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</si>
  <si>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</si>
  <si>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</si>
  <si>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</si>
  <si>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</si>
  <si>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</si>
  <si>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</si>
  <si>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</si>
  <si>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</si>
  <si>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</si>
  <si>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</si>
  <si>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</si>
  <si>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</si>
  <si>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</si>
  <si>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</si>
  <si>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</si>
  <si>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</si>
  <si>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</si>
  <si>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</si>
  <si>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</si>
  <si>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</si>
  <si>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</si>
  <si>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</si>
  <si>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</si>
  <si>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</si>
  <si>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</si>
  <si>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</si>
  <si>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</si>
  <si>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</si>
  <si>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</si>
  <si>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</si>
  <si>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</si>
  <si>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</si>
  <si>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</si>
  <si>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</si>
  <si>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</si>
  <si>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</si>
  <si>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</si>
  <si>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</si>
  <si>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</si>
  <si>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</si>
  <si>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</si>
  <si>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</si>
  <si>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</si>
  <si>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</si>
  <si>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</si>
  <si>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</si>
  <si>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</si>
  <si>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</si>
  <si>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</si>
  <si>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</si>
  <si>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</si>
  <si>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</si>
  <si>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</si>
  <si>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</si>
  <si>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</si>
  <si>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</si>
  <si>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</si>
  <si>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</si>
  <si>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</si>
  <si>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</si>
  <si>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</si>
  <si>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</si>
  <si>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</si>
  <si>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</si>
  <si>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</si>
  <si>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</si>
  <si>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</si>
  <si>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</si>
  <si>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</si>
  <si>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</si>
  <si>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</si>
  <si>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</si>
  <si>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</si>
  <si>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</si>
  <si>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</si>
  <si>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</si>
  <si>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</si>
  <si>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</si>
  <si>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</si>
  <si>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</si>
  <si>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</si>
  <si>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</si>
  <si>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</si>
  <si>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</si>
  <si>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</si>
  <si>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</si>
  <si>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</si>
  <si>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</si>
  <si>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</si>
  <si>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</si>
  <si>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</si>
  <si>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</si>
  <si>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</si>
  <si>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</si>
  <si>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</si>
  <si>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</si>
  <si>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</si>
  <si>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</si>
  <si>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</si>
  <si>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</si>
  <si>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</si>
  <si>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</si>
  <si>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</si>
  <si>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</si>
  <si>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</si>
  <si>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</si>
  <si>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</si>
  <si>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</si>
  <si>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</si>
  <si>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</si>
  <si>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Eichsfeld (16061);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</si>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</sst>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{78672C87-198E-4DF4-95E1-7CF8154FA01A}</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11AC-457C-9394-F7834F0BCEAF}"/>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{E2F5124E-5CFA-4D5D-990A-C2A5999DC77E}</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11AC-457C-9394-F7834F0BCEA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{B48B1414-437D-4251-B0E0-DB12EAF3C3D8}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1AC-457C-9394-F7834F0BCEA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{664AC69C-F066-4472-A2AF-B44D6EA96796}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1AC-457C-9394-F7834F0BCEA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-1.2134506983589259</c:v>
                </c:pt>
                <c:pt idx="1">
                  <c:v>-0.4752160751981519</c:v>
                </c:pt>
                <c:pt idx="2">
                  <c:v>0.95490282911153723</c:v>
                </c:pt>
                <c:pt idx="3">
                  <c:v>1.0875687030768</c:v>
                </c:pt>
              </c:numCache>
            </c:numRef>
          </c:val>
          <c:extLst>
            <c:ext xmlns:c16="http://schemas.microsoft.com/office/drawing/2014/chart" uri="{C3380CC4-5D6E-409C-BE32-E72D297353CC}">
              <c16:uniqueId val="{00000004-11AC-457C-9394-F7834F0BCEA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{189BDDB3-C2BC-4691-BB88-45E7BB6673CD}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1AC-457C-9394-F7834F0BCEA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{94C14CAB-C2B8-4B17-9095-A16FF423523C}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1AC-457C-9394-F7834F0BCEA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{BD6BF17E-F30F-4BBA-979C-DE3403F453DD}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1AC-457C-9394-F7834F0BCEA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{A302E8BB-A7F3-4528-9155-86AD91C02F84}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1AC-457C-9394-F7834F0BCE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AC-457C-9394-F7834F0BCEA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AC-457C-9394-F7834F0BCEA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{D22D91B7-C65C-4F35-A53A-0995C55551C9}</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9EB6-49F6-9205-110D08AE434F}"/>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{CD0C1C0F-BE91-4012-8AC6-BC011195FBCA}</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EB6-49F6-9205-110D08AE434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{42DA1505-FEC1-441A-AEA9-16E62CB49334}</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9EB6-49F6-9205-110D08AE434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{6705C33B-E5CA-4C3E-8891-4481B6CE50A4}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EB6-49F6-9205-110D08AE43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-1.3781223083548666</c:v>
                </c:pt>
                <c:pt idx="1">
                  <c:v>-3.3695878434637803</c:v>
                </c:pt>
                <c:pt idx="2">
                  <c:v>-3.6279896103654186</c:v>
                </c:pt>
                <c:pt idx="3">
                  <c:v>-2.8655893304673015</c:v>
                </c:pt>
              </c:numCache>
            </c:numRef>
          </c:val>
          <c:extLst>
            <c:ext xmlns:c16="http://schemas.microsoft.com/office/drawing/2014/chart" uri="{C3380CC4-5D6E-409C-BE32-E72D297353CC}">
              <c16:uniqueId val="{00000004-9EB6-49F6-9205-110D08AE434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{2A5AFB63-E98E-46FE-B623-9886D3AE068A}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EB6-49F6-9205-110D08AE434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{7C7C6529-796B-46E1-9C17-316338FF7DA2}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EB6-49F6-9205-110D08AE434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{A6BE1E34-E401-4730-9031-3BC01CC122C4}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EB6-49F6-9205-110D08AE434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{4C9E086E-1ED8-4FF3-9264-15470482DED0}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EB6-49F6-9205-110D08AE43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EB6-49F6-9205-110D08AE434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EB6-49F6-9205-110D08AE434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{444AB34A-C5FD-4B93-9B9C-BA44CB005239}</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F998-4D5D-9227-76614943F903}"/>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{5AD0105E-DB54-46E5-898A-011D5357D2EB}</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F998-4D5D-9227-76614943F903}"/>
                </c:ext>
              </c:extLst>
            </c:dLbl>
            <c:dLbl>
              <c:idx val="2"/>
              <c:tx>
                <c:strRef>
                  <c:f>Daten_Diagramme!$D$16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{54D9606E-D60E-4A52-9AC7-9A494E6FEE1C}</c15:txfldGUID>
                      <c15:f>Daten_Diagramme!$D$16</c15:f>
                      <c15:dlblFieldTableCache>
                        <c:ptCount val="1"/>
                        <c:pt idx="0">
                          <c:v>0.0</c:v>
                        </c:pt>
                      </c15:dlblFieldTableCache>
                    </c15:dlblFTEntry>
                  </c15:dlblFieldTable>
                  <c15:showDataLabelsRange val="0"/>
                </c:ext>
                <c:ext xmlns:c16="http://schemas.microsoft.com/office/drawing/2014/chart" uri="{C3380CC4-5D6E-409C-BE32-E72D297353CC}">
                  <c16:uniqueId val="{00000002-F998-4D5D-9227-76614943F903}"/>
                </c:ext>
              </c:extLst>
            </c:dLbl>
            <c:dLbl>
              <c:idx val="3"/>
              <c:tx>
                <c:strRef>
                  <c:f>Daten_Diagramme!$D$17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{806DCB7F-8C20-42CD-AA7B-E9F9F310BDE5}</c15:txfldGUID>
                      <c15:f>Daten_Diagramme!$D$17</c15:f>
                      <c15:dlblFieldTableCache>
                        <c:ptCount val="1"/>
                        <c:pt idx="0">
                          <c:v>-3.4</c:v>
                        </c:pt>
                      </c15:dlblFieldTableCache>
                    </c15:dlblFTEntry>
                  </c15:dlblFieldTable>
                  <c15:showDataLabelsRange val="0"/>
                </c:ext>
                <c:ext xmlns:c16="http://schemas.microsoft.com/office/drawing/2014/chart" uri="{C3380CC4-5D6E-409C-BE32-E72D297353CC}">
                  <c16:uniqueId val="{00000003-F998-4D5D-9227-76614943F903}"/>
                </c:ext>
              </c:extLst>
            </c:dLbl>
            <c:dLbl>
              <c:idx val="4"/>
              <c:tx>
                <c:strRef>
                  <c:f>Daten_Diagramme!$D$18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{FED97818-9CC1-4BB1-9E62-73E7F34B5676}</c15:txfldGUID>
                      <c15:f>Daten_Diagramme!$D$18</c15:f>
                      <c15:dlblFieldTableCache>
                        <c:ptCount val="1"/>
                        <c:pt idx="0">
                          <c:v>6.3</c:v>
                        </c:pt>
                      </c15:dlblFieldTableCache>
                    </c15:dlblFTEntry>
                  </c15:dlblFieldTable>
                  <c15:showDataLabelsRange val="0"/>
                </c:ext>
                <c:ext xmlns:c16="http://schemas.microsoft.com/office/drawing/2014/chart" uri="{C3380CC4-5D6E-409C-BE32-E72D297353CC}">
                  <c16:uniqueId val="{00000004-F998-4D5D-9227-76614943F903}"/>
                </c:ext>
              </c:extLst>
            </c:dLbl>
            <c:dLbl>
              <c:idx val="5"/>
              <c:tx>
                <c:strRef>
                  <c:f>Daten_Diagramme!$D$19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{A4B17248-7B4F-4963-9796-C43072595022}</c15:txfldGUID>
                      <c15:f>Daten_Diagramme!$D$19</c15:f>
                      <c15:dlblFieldTableCache>
                        <c:ptCount val="1"/>
                        <c:pt idx="0">
                          <c:v>-7.7</c:v>
                        </c:pt>
                      </c15:dlblFieldTableCache>
                    </c15:dlblFTEntry>
                  </c15:dlblFieldTable>
                  <c15:showDataLabelsRange val="0"/>
                </c:ext>
                <c:ext xmlns:c16="http://schemas.microsoft.com/office/drawing/2014/chart" uri="{C3380CC4-5D6E-409C-BE32-E72D297353CC}">
                  <c16:uniqueId val="{00000005-F998-4D5D-9227-76614943F903}"/>
                </c:ext>
              </c:extLst>
            </c:dLbl>
            <c:dLbl>
              <c:idx val="6"/>
              <c:tx>
                <c:strRef>
                  <c:f>Daten_Diagramme!$D$20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{1D3DD857-4285-4A5A-A600-43D7A4802BE5}</c15:txfldGUID>
                      <c15:f>Daten_Diagramme!$D$20</c15:f>
                      <c15:dlblFieldTableCache>
                        <c:ptCount val="1"/>
                        <c:pt idx="0">
                          <c:v>-3.7</c:v>
                        </c:pt>
                      </c15:dlblFieldTableCache>
                    </c15:dlblFTEntry>
                  </c15:dlblFieldTable>
                  <c15:showDataLabelsRange val="0"/>
                </c:ext>
                <c:ext xmlns:c16="http://schemas.microsoft.com/office/drawing/2014/chart" uri="{C3380CC4-5D6E-409C-BE32-E72D297353CC}">
                  <c16:uniqueId val="{00000006-F998-4D5D-9227-76614943F903}"/>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{DC5339EF-2CD4-4C2B-883D-16DA39AE0359}</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F998-4D5D-9227-76614943F903}"/>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{E2CE2FAB-91C4-4E05-829C-D9F232857B3D}</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F998-4D5D-9227-76614943F903}"/>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{A8A6136D-37B0-4CD5-A82A-BF3A3DBB547A}</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F998-4D5D-9227-76614943F903}"/>
                </c:ext>
              </c:extLst>
            </c:dLbl>
            <c:dLbl>
              <c:idx val="10"/>
              <c:tx>
                <c:strRef>
                  <c:f>Daten_Diagramme!$D$24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{2832E6F3-7697-4AD2-A1B6-40E9ECDA688B}</c15:txfldGUID>
                      <c15:f>Daten_Diagramme!$D$24</c15:f>
                      <c15:dlblFieldTableCache>
                        <c:ptCount val="1"/>
                        <c:pt idx="0">
                          <c:v>-4.4</c:v>
                        </c:pt>
                      </c15:dlblFieldTableCache>
                    </c15:dlblFTEntry>
                  </c15:dlblFieldTable>
                  <c15:showDataLabelsRange val="0"/>
                </c:ext>
                <c:ext xmlns:c16="http://schemas.microsoft.com/office/drawing/2014/chart" uri="{C3380CC4-5D6E-409C-BE32-E72D297353CC}">
                  <c16:uniqueId val="{0000000A-F998-4D5D-9227-76614943F903}"/>
                </c:ext>
              </c:extLst>
            </c:dLbl>
            <c:dLbl>
              <c:idx val="11"/>
              <c:tx>
                <c:strRef>
                  <c:f>Daten_Diagramme!$D$25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{9FF662A6-E016-453A-A7B7-BCA09E494007}</c15:txfldGUID>
                      <c15:f>Daten_Diagramme!$D$25</c15:f>
                      <c15:dlblFieldTableCache>
                        <c:ptCount val="1"/>
                        <c:pt idx="0">
                          <c:v>-6.7</c:v>
                        </c:pt>
                      </c15:dlblFieldTableCache>
                    </c15:dlblFTEntry>
                  </c15:dlblFieldTable>
                  <c15:showDataLabelsRange val="0"/>
                </c:ext>
                <c:ext xmlns:c16="http://schemas.microsoft.com/office/drawing/2014/chart" uri="{C3380CC4-5D6E-409C-BE32-E72D297353CC}">
                  <c16:uniqueId val="{0000000B-F998-4D5D-9227-76614943F903}"/>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{DF977196-2D42-4EEE-8CB5-2E892793F800}</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F998-4D5D-9227-76614943F903}"/>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{10C689EC-B8BC-4C1D-92ED-A3356308CDC4}</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F998-4D5D-9227-76614943F903}"/>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{95123CCB-148B-42B0-97C4-5C4F3FC79747}</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F998-4D5D-9227-76614943F903}"/>
                </c:ext>
              </c:extLst>
            </c:dLbl>
            <c:dLbl>
              <c:idx val="15"/>
              <c:tx>
                <c:strRef>
                  <c:f>Daten_Diagramme!$D$29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{B9C18B1F-CACA-4202-BA10-A8ABCB45EA5F}</c15:txfldGUID>
                      <c15:f>Daten_Diagramme!$D$29</c15:f>
                      <c15:dlblFieldTableCache>
                        <c:ptCount val="1"/>
                        <c:pt idx="0">
                          <c:v>-10.0</c:v>
                        </c:pt>
                      </c15:dlblFieldTableCache>
                    </c15:dlblFTEntry>
                  </c15:dlblFieldTable>
                  <c15:showDataLabelsRange val="0"/>
                </c:ext>
                <c:ext xmlns:c16="http://schemas.microsoft.com/office/drawing/2014/chart" uri="{C3380CC4-5D6E-409C-BE32-E72D297353CC}">
                  <c16:uniqueId val="{0000000F-F998-4D5D-9227-76614943F903}"/>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{AF44646D-13E9-475F-B50D-DFE61A9CDE53}</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F998-4D5D-9227-76614943F903}"/>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{AA58A2EC-FC88-4177-9F03-F95BFF965398}</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F998-4D5D-9227-76614943F903}"/>
                </c:ext>
              </c:extLst>
            </c:dLbl>
            <c:dLbl>
              <c:idx val="18"/>
              <c:tx>
                <c:strRef>
                  <c:f>Daten_Diagramme!$D$32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{F6CDEB9A-5311-4852-BD4A-C6B7204D9DDB}</c15:txfldGUID>
                      <c15:f>Daten_Diagramme!$D$32</c15:f>
                      <c15:dlblFieldTableCache>
                        <c:ptCount val="1"/>
                        <c:pt idx="0">
                          <c:v>0.9</c:v>
                        </c:pt>
                      </c15:dlblFieldTableCache>
                    </c15:dlblFTEntry>
                  </c15:dlblFieldTable>
                  <c15:showDataLabelsRange val="0"/>
                </c:ext>
                <c:ext xmlns:c16="http://schemas.microsoft.com/office/drawing/2014/chart" uri="{C3380CC4-5D6E-409C-BE32-E72D297353CC}">
                  <c16:uniqueId val="{00000012-F998-4D5D-9227-76614943F903}"/>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{404A66B6-68CC-4D01-B4D2-B63FAD4553A8}</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F998-4D5D-9227-76614943F903}"/>
                </c:ext>
              </c:extLst>
            </c:dLbl>
            <c:dLbl>
              <c:idx val="20"/>
              <c:tx>
                <c:strRef>
                  <c:f>Daten_Diagramme!$D$34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{F68C4C2F-7C4A-4F0E-BCD0-704049714C26}</c15:txfldGUID>
                      <c15:f>Daten_Diagramme!$D$34</c15:f>
                      <c15:dlblFieldTableCache>
                        <c:ptCount val="1"/>
                        <c:pt idx="0">
                          <c:v>-9.1</c:v>
                        </c:pt>
                      </c15:dlblFieldTableCache>
                    </c15:dlblFTEntry>
                  </c15:dlblFieldTable>
                  <c15:showDataLabelsRange val="0"/>
                </c:ext>
                <c:ext xmlns:c16="http://schemas.microsoft.com/office/drawing/2014/chart" uri="{C3380CC4-5D6E-409C-BE32-E72D297353CC}">
                  <c16:uniqueId val="{00000014-F998-4D5D-9227-76614943F90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{639FB6D3-FD7A-420E-B311-7218F7FDFF3D}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998-4D5D-9227-76614943F90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{DEA08FEE-FBA3-4BB7-BEAA-9414BF6B1263}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998-4D5D-9227-76614943F903}"/>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{084BA2FE-231D-4558-A8C2-605259A4D103}</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F998-4D5D-9227-76614943F903}"/>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{2C0ECE18-3C79-4210-AF10-8BBAE96FBD64}</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F998-4D5D-9227-76614943F903}"/>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{23E16EA3-0F2C-4FD1-BA69-F58A76C56BA4}</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F998-4D5D-9227-76614943F90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{EA6F1801-AB00-47E9-9AFA-F4B3C09788D1}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998-4D5D-9227-76614943F90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{39DC9898-59E4-4B50-A04B-AF08C5957D7D}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998-4D5D-9227-76614943F90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{C143E7B7-1379-4EEB-8BDE-BA1C90CC94E2}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998-4D5D-9227-76614943F90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{6854A9AD-22E9-45FB-B6FA-6F988863C08F}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998-4D5D-9227-76614943F90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{7B749632-5F5F-46C6-9429-3161017C9D44}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998-4D5D-9227-76614943F903}"/>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{55F43758-5C91-44F9-A6B7-A804D63433C0}</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F998-4D5D-9227-76614943F9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-1.2134506983589259</c:v>
                </c:pt>
                <c:pt idx="1">
                  <c:v>-0.87412587412587417</c:v>
                </c:pt>
                <c:pt idx="2">
                  <c:v>0</c:v>
                </c:pt>
                <c:pt idx="3">
                  <c:v>-3.4180222993968195</c:v>
                </c:pt>
                <c:pt idx="4">
                  <c:v>6.2897526501766787</c:v>
                </c:pt>
                <c:pt idx="5">
                  <c:v>-7.7465918203688853</c:v>
                </c:pt>
                <c:pt idx="6">
                  <c:v>-3.6760788492274905</c:v>
                </c:pt>
                <c:pt idx="7">
                  <c:v>0.55912776069331838</c:v>
                </c:pt>
                <c:pt idx="8">
                  <c:v>0.41418586590732592</c:v>
                </c:pt>
                <c:pt idx="9">
                  <c:v>1.4659685863874345</c:v>
                </c:pt>
                <c:pt idx="10">
                  <c:v>-4.4368600682593859</c:v>
                </c:pt>
                <c:pt idx="11">
                  <c:v>-6.7307692307692308</c:v>
                </c:pt>
                <c:pt idx="12">
                  <c:v>0</c:v>
                </c:pt>
                <c:pt idx="13">
                  <c:v>-0.27985074626865669</c:v>
                </c:pt>
                <c:pt idx="14">
                  <c:v>-0.37914691943127959</c:v>
                </c:pt>
                <c:pt idx="15">
                  <c:v>-9.9636741048261541</c:v>
                </c:pt>
                <c:pt idx="16">
                  <c:v>1.7010309278350515</c:v>
                </c:pt>
                <c:pt idx="17">
                  <c:v>2.2403258655804481</c:v>
                </c:pt>
                <c:pt idx="18">
                  <c:v>0.91407678244972579</c:v>
                </c:pt>
                <c:pt idx="19">
                  <c:v>3.6537195523370638</c:v>
                </c:pt>
                <c:pt idx="20">
                  <c:v>-9.0909090909090917</c:v>
                </c:pt>
                <c:pt idx="21">
                  <c:v>0</c:v>
                </c:pt>
                <c:pt idx="23">
                  <c:v>-0.87412587412587417</c:v>
                </c:pt>
                <c:pt idx="24">
                  <c:v>-2.374086245053987</c:v>
                </c:pt>
                <c:pt idx="25">
                  <c:v>-0.37993180711154406</c:v>
                </c:pt>
              </c:numCache>
            </c:numRef>
          </c:val>
          <c:extLst>
            <c:ext xmlns:c16="http://schemas.microsoft.com/office/drawing/2014/chart" uri="{C3380CC4-5D6E-409C-BE32-E72D297353CC}">
              <c16:uniqueId val="{00000020-F998-4D5D-9227-76614943F90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{E386CB73-4B23-46CC-8AA9-2B7EBB496C9F}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998-4D5D-9227-76614943F90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{832CA696-A422-4B49-8195-23FA1F21335B}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998-4D5D-9227-76614943F90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{79D96877-AEBD-44C6-8570-55CE4BD30CF3}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998-4D5D-9227-76614943F90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{EF13FB45-47A6-4F05-A1C6-5547BDD6B832}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998-4D5D-9227-76614943F90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{4BE8BCD0-6CE4-4E2F-99A3-6FFFAA96FB83}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998-4D5D-9227-76614943F90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{A4395902-8E2E-4F1B-B323-BA9B99BA8209}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998-4D5D-9227-76614943F90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{C87C290A-9D71-417E-8135-B73F419D6427}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998-4D5D-9227-76614943F90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{E018A397-8723-471A-91DD-DE938BA53C83}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998-4D5D-9227-76614943F90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{2D26A373-FF0D-48EB-8C25-6D232C5D7590}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998-4D5D-9227-76614943F90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{19389CA3-84AF-4432-9F83-1BF80A438E3C}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998-4D5D-9227-76614943F90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{99FBFA07-0EEE-4BF3-A23E-FAF11F62C036}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998-4D5D-9227-76614943F90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{EDA20026-A02D-48F8-80EB-66F90DA94387}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998-4D5D-9227-76614943F90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{0A9130E7-852A-4244-A60A-5E8705276358}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998-4D5D-9227-76614943F90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{A26AF8FF-D4BC-440E-899F-B7FA391ADAD6}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998-4D5D-9227-76614943F90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{CA73579C-631F-4A8E-B023-77902A4B9F8F}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998-4D5D-9227-76614943F90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{D8FF0565-07F6-40F5-ACDC-1BE57292B729}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998-4D5D-9227-76614943F90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{D94CCBBB-7BD0-4490-9B32-EEC6413F2587}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998-4D5D-9227-76614943F90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{681C007B-27CA-464E-B893-4BB88E9ED2CE}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998-4D5D-9227-76614943F90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{6007F6DF-309C-4353-877A-25F6443BE2D4}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998-4D5D-9227-76614943F90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{274EF766-AF7A-4898-AF82-22A3C943B1B2}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998-4D5D-9227-76614943F90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{03C01826-54AD-4C7E-BF7F-13B61AEF5B8F}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998-4D5D-9227-76614943F90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{C68CF1FA-6D7A-4FE7-9D76-A52FB57B1CB0}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998-4D5D-9227-76614943F90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{B022AF52-AA9D-49E7-8F00-C783BFAAF2D2}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998-4D5D-9227-76614943F90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{A63F5D4C-6284-4BEB-A0ED-A7F8B6113DA4}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998-4D5D-9227-76614943F90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{5FC802EA-C207-48B8-A422-F9E963B02018}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998-4D5D-9227-76614943F90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{09066B87-66CD-4DDC-AB85-914451B16F95}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998-4D5D-9227-76614943F90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{908FAC09-B3C3-4717-A766-18B0A982B0E2}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998-4D5D-9227-76614943F90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{00B95046-7AEF-48BC-9366-0A6A6CDF7F8E}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998-4D5D-9227-76614943F90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{3C15F797-980F-4ED2-87AC-2B5AF6C936A1}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998-4D5D-9227-76614943F90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{CC88C8DD-664D-4966-B850-28FFAE52B4C9}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998-4D5D-9227-76614943F90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{6265CB04-A286-4DC7-B069-34B985CC9482}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998-4D5D-9227-76614943F90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{BF8723C7-4BDD-445F-B8E0-A6074ED7AD2C}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998-4D5D-9227-76614943F9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998-4D5D-9227-76614943F90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998-4D5D-9227-76614943F90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{C7042235-29AF-494B-BC4A-6213BFAA64A2}</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5542-4263-BCC9-E40AB84CFD1E}"/>
                </c:ext>
              </c:extLst>
            </c:dLbl>
            <c:dLbl>
              <c:idx val="1"/>
              <c:tx>
                <c:strRef>
                  <c:f>Daten_Diagramme!$E$15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{8D3BB7E2-5CA3-433C-BF1D-0A6745B4DD42}</c15:txfldGUID>
                      <c15:f>Daten_Diagramme!$E$15</c15:f>
                      <c15:dlblFieldTableCache>
                        <c:ptCount val="1"/>
                        <c:pt idx="0">
                          <c:v>9.4</c:v>
                        </c:pt>
                      </c15:dlblFieldTableCache>
                    </c15:dlblFTEntry>
                  </c15:dlblFieldTable>
                  <c15:showDataLabelsRange val="0"/>
                </c:ext>
                <c:ext xmlns:c16="http://schemas.microsoft.com/office/drawing/2014/chart" uri="{C3380CC4-5D6E-409C-BE32-E72D297353CC}">
                  <c16:uniqueId val="{00000001-5542-4263-BCC9-E40AB84CFD1E}"/>
                </c:ext>
              </c:extLst>
            </c:dLbl>
            <c:dLbl>
              <c:idx val="2"/>
              <c:tx>
                <c:strRef>
                  <c:f>Daten_Diagramme!$E$16</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{E11C25F3-7219-4E71-A3DA-15CC20188E8D}</c15:txfldGUID>
                      <c15:f>Daten_Diagramme!$E$16</c15:f>
                      <c15:dlblFieldTableCache>
                        <c:ptCount val="1"/>
                        <c:pt idx="0">
                          <c:v>10.4</c:v>
                        </c:pt>
                      </c15:dlblFieldTableCache>
                    </c15:dlblFTEntry>
                  </c15:dlblFieldTable>
                  <c15:showDataLabelsRange val="0"/>
                </c:ext>
                <c:ext xmlns:c16="http://schemas.microsoft.com/office/drawing/2014/chart" uri="{C3380CC4-5D6E-409C-BE32-E72D297353CC}">
                  <c16:uniqueId val="{00000002-5542-4263-BCC9-E40AB84CFD1E}"/>
                </c:ext>
              </c:extLst>
            </c:dLbl>
            <c:dLbl>
              <c:idx val="3"/>
              <c:tx>
                <c:strRef>
                  <c:f>Daten_Diagramme!$E$17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{EB11C702-A5C7-48E3-B4DA-422DF77282F4}</c15:txfldGUID>
                      <c15:f>Daten_Diagramme!$E$17</c15:f>
                      <c15:dlblFieldTableCache>
                        <c:ptCount val="1"/>
                        <c:pt idx="0">
                          <c:v>-1.3</c:v>
                        </c:pt>
                      </c15:dlblFieldTableCache>
                    </c15:dlblFTEntry>
                  </c15:dlblFieldTable>
                  <c15:showDataLabelsRange val="0"/>
                </c:ext>
                <c:ext xmlns:c16="http://schemas.microsoft.com/office/drawing/2014/chart" uri="{C3380CC4-5D6E-409C-BE32-E72D297353CC}">
                  <c16:uniqueId val="{00000003-5542-4263-BCC9-E40AB84CFD1E}"/>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{E44C3072-1E45-4551-829B-6F0315EB8FB0}</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5542-4263-BCC9-E40AB84CFD1E}"/>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{914C2713-B02B-4D6D-AF8F-E54C47ADF136}</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5542-4263-BCC9-E40AB84CFD1E}"/>
                </c:ext>
              </c:extLst>
            </c:dLbl>
            <c:dLbl>
              <c:idx val="6"/>
              <c:tx>
                <c:strRef>
                  <c:f>Daten_Diagramme!$E$20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{C3D91B4A-D6D3-446D-B0BA-FD2EC14A2730}</c15:txfldGUID>
                      <c15:f>Daten_Diagramme!$E$20</c15:f>
                      <c15:dlblFieldTableCache>
                        <c:ptCount val="1"/>
                        <c:pt idx="0">
                          <c:v>-5.1</c:v>
                        </c:pt>
                      </c15:dlblFieldTableCache>
                    </c15:dlblFTEntry>
                  </c15:dlblFieldTable>
                  <c15:showDataLabelsRange val="0"/>
                </c:ext>
                <c:ext xmlns:c16="http://schemas.microsoft.com/office/drawing/2014/chart" uri="{C3380CC4-5D6E-409C-BE32-E72D297353CC}">
                  <c16:uniqueId val="{00000006-5542-4263-BCC9-E40AB84CFD1E}"/>
                </c:ext>
              </c:extLst>
            </c:dLbl>
            <c:dLbl>
              <c:idx val="7"/>
              <c:tx>
                <c:strRef>
                  <c:f>Daten_Diagramme!$E$21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{2C572F28-272A-495E-9CDD-B57887E00991}</c15:txfldGUID>
                      <c15:f>Daten_Diagramme!$E$21</c15:f>
                      <c15:dlblFieldTableCache>
                        <c:ptCount val="1"/>
                        <c:pt idx="0">
                          <c:v>3.2</c:v>
                        </c:pt>
                      </c15:dlblFieldTableCache>
                    </c15:dlblFTEntry>
                  </c15:dlblFieldTable>
                  <c15:showDataLabelsRange val="0"/>
                </c:ext>
                <c:ext xmlns:c16="http://schemas.microsoft.com/office/drawing/2014/chart" uri="{C3380CC4-5D6E-409C-BE32-E72D297353CC}">
                  <c16:uniqueId val="{00000007-5542-4263-BCC9-E40AB84CFD1E}"/>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{059B3D25-ADE0-4F80-9D99-BC45A14BD70A}</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5542-4263-BCC9-E40AB84CFD1E}"/>
                </c:ext>
              </c:extLst>
            </c:dLbl>
            <c:dLbl>
              <c:idx val="9"/>
              <c:tx>
                <c:strRef>
                  <c:f>Daten_Diagramme!$E$23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{DCA89533-262E-4D22-81BB-22B235E7CB01}</c15:txfldGUID>
                      <c15:f>Daten_Diagramme!$E$23</c15:f>
                      <c15:dlblFieldTableCache>
                        <c:ptCount val="1"/>
                      </c15:dlblFieldTableCache>
                    </c15:dlblFTEntry>
                  </c15:dlblFieldTable>
                  <c15:showDataLabelsRange val="0"/>
                </c:ext>
                <c:ext xmlns:c16="http://schemas.microsoft.com/office/drawing/2014/chart" uri="{C3380CC4-5D6E-409C-BE32-E72D297353CC}">
                  <c16:uniqueId val="{00000009-5542-4263-BCC9-E40AB84CFD1E}"/>
                </c:ext>
              </c:extLst>
            </c:dLbl>
            <c:dLbl>
              <c:idx val="10"/>
              <c:tx>
                <c:strRef>
                  <c:f>Daten_Diagramme!$E$24</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{AA47E875-2F56-47EE-AB69-4DFEACEBB220}</c15:txfldGUID>
                      <c15:f>Daten_Diagramme!$E$24</c15:f>
                      <c15:dlblFieldTableCache>
                        <c:ptCount val="1"/>
                        <c:pt idx="0">
                          <c:v>-15.9</c:v>
                        </c:pt>
                      </c15:dlblFieldTableCache>
                    </c15:dlblFTEntry>
                  </c15:dlblFieldTable>
                  <c15:showDataLabelsRange val="0"/>
                </c:ext>
                <c:ext xmlns:c16="http://schemas.microsoft.com/office/drawing/2014/chart" uri="{C3380CC4-5D6E-409C-BE32-E72D297353CC}">
                  <c16:uniqueId val="{0000000A-5542-4263-BCC9-E40AB84CFD1E}"/>
                </c:ext>
              </c:extLst>
            </c:dLbl>
            <c:dLbl>
              <c:idx val="11"/>
              <c:tx>
                <c:strRef>
                  <c:f>Daten_Diagramme!$E$25</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{504A6762-BE41-405B-8FEA-276960C5FF34}</c15:txfldGUID>
                      <c15:f>Daten_Diagramme!$E$25</c15:f>
                      <c15:dlblFieldTableCache>
                        <c:ptCount val="1"/>
                        <c:pt idx="0">
                          <c:v>20.8</c:v>
                        </c:pt>
                      </c15:dlblFieldTableCache>
                    </c15:dlblFTEntry>
                  </c15:dlblFieldTable>
                  <c15:showDataLabelsRange val="0"/>
                </c:ext>
                <c:ext xmlns:c16="http://schemas.microsoft.com/office/drawing/2014/chart" uri="{C3380CC4-5D6E-409C-BE32-E72D297353CC}">
                  <c16:uniqueId val="{0000000B-5542-4263-BCC9-E40AB84CFD1E}"/>
                </c:ext>
              </c:extLst>
            </c:dLbl>
            <c:dLbl>
              <c:idx val="12"/>
              <c:tx>
                <c:strRef>
                  <c:f>Daten_Diagramme!$E$26</c:f>
                  <c:strCache>
                    <c:ptCount val="1"/>
                    <c:pt idx="0">
                      <c:v>-27.5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{0A9DA87C-9C69-4312-A8FE-E029CB70A2FB}</c15:txfldGUID>
                      <c15:f>Daten_Diagramme!$E$26</c15:f>
                      <c15:dlblFieldTableCache>
                        <c:ptCount val="1"/>
                        <c:pt idx="0">
                          <c:v>-27.5</c:v>
                        </c:pt>
                      </c15:dlblFieldTableCache>
                    </c15:dlblFTEntry>
                  </c15:dlblFieldTable>
                  <c15:showDataLabelsRange val="0"/>
                </c:ext>
                <c:ext xmlns:c16="http://schemas.microsoft.com/office/drawing/2014/chart" uri="{C3380CC4-5D6E-409C-BE32-E72D297353CC}">
                  <c16:uniqueId val="{0000000C-5542-4263-BCC9-E40AB84CFD1E}"/>
                </c:ext>
              </c:extLst>
            </c:dLbl>
            <c:dLbl>
              <c:idx val="13"/>
              <c:tx>
                <c:strRef>
                  <c:f>Daten_Diagramme!$E$27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{A59FD85F-4A43-4A6F-BF3A-C9BFDC4F197B}</c15:txfldGUID>
                      <c15:f>Daten_Diagramme!$E$27</c15:f>
                      <c15:dlblFieldTableCache>
                        <c:ptCount val="1"/>
                        <c:pt idx="0">
                          <c:v>5.0</c:v>
                        </c:pt>
                      </c15:dlblFieldTableCache>
                    </c15:dlblFTEntry>
                  </c15:dlblFieldTable>
                  <c15:showDataLabelsRange val="0"/>
                </c:ext>
                <c:ext xmlns:c16="http://schemas.microsoft.com/office/drawing/2014/chart" uri="{C3380CC4-5D6E-409C-BE32-E72D297353CC}">
                  <c16:uniqueId val="{0000000D-5542-4263-BCC9-E40AB84CFD1E}"/>
                </c:ext>
              </c:extLst>
            </c:dLbl>
            <c:dLbl>
              <c:idx val="14"/>
              <c:tx>
                <c:strRef>
                  <c:f>Daten_Diagramme!$E$28</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{28FBBEAB-EE85-4D6E-8843-34C2C7609057}</c15:txfldGUID>
                      <c15:f>Daten_Diagramme!$E$28</c15:f>
                      <c15:dlblFieldTableCache>
                        <c:ptCount val="1"/>
                        <c:pt idx="0">
                          <c:v>10.5</c:v>
                        </c:pt>
                      </c15:dlblFieldTableCache>
                    </c15:dlblFTEntry>
                  </c15:dlblFieldTable>
                  <c15:showDataLabelsRange val="0"/>
                </c:ext>
                <c:ext xmlns:c16="http://schemas.microsoft.com/office/drawing/2014/chart" uri="{C3380CC4-5D6E-409C-BE32-E72D297353CC}">
                  <c16:uniqueId val="{0000000E-5542-4263-BCC9-E40AB84CFD1E}"/>
                </c:ext>
              </c:extLst>
            </c:dLbl>
            <c:dLbl>
              <c:idx val="15"/>
              <c:tx>
                <c:strRef>
                  <c:f>Daten_Diagramme!$E$29</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{3AEB2CD4-A9B3-470C-A132-88CF39818494}</c15:txfldGUID>
                      <c15:f>Daten_Diagramme!$E$29</c15:f>
                      <c15:dlblFieldTableCache>
                        <c:ptCount val="1"/>
                        <c:pt idx="0">
                          <c:v>18.2</c:v>
                        </c:pt>
                      </c15:dlblFieldTableCache>
                    </c15:dlblFTEntry>
                  </c15:dlblFieldTable>
                  <c15:showDataLabelsRange val="0"/>
                </c:ext>
                <c:ext xmlns:c16="http://schemas.microsoft.com/office/drawing/2014/chart" uri="{C3380CC4-5D6E-409C-BE32-E72D297353CC}">
                  <c16:uniqueId val="{0000000F-5542-4263-BCC9-E40AB84CFD1E}"/>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{36576BEF-84B1-4831-B6E1-11B790AD3921}</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5542-4263-BCC9-E40AB84CFD1E}"/>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{EA9C7A84-389F-41B4-B69F-A3A3FD46E764}</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5542-4263-BCC9-E40AB84CFD1E}"/>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{A02E25BD-622E-4AB6-8DF6-8B87AC180FF3}</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5542-4263-BCC9-E40AB84CFD1E}"/>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{DFA522B4-EC12-4075-8698-3CEB8910FEC3}</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5542-4263-BCC9-E40AB84CFD1E}"/>
                </c:ext>
              </c:extLst>
            </c:dLbl>
            <c:dLbl>
              <c:idx val="20"/>
              <c:tx>
                <c:strRef>
                  <c:f>Daten_Diagramme!$E$34</c:f>
                  <c:strCache>
                    <c:ptCount val="1"/>
                    <c:pt idx="0">
                      <c:v>-48.4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{9B26A4AE-3011-444C-A4D8-138854F0BCA0}</c15:txfldGUID>
                      <c15:f>Daten_Diagramme!$E$34</c15:f>
                      <c15:dlblFieldTableCache>
                        <c:ptCount val="1"/>
                        <c:pt idx="0">
                          <c:v>-48.4</c:v>
                        </c:pt>
                      </c15:dlblFieldTableCache>
                    </c15:dlblFTEntry>
                  </c15:dlblFieldTable>
                  <c15:showDataLabelsRange val="0"/>
                </c:ext>
                <c:ext xmlns:c16="http://schemas.microsoft.com/office/drawing/2014/chart" uri="{C3380CC4-5D6E-409C-BE32-E72D297353CC}">
                  <c16:uniqueId val="{00000014-5542-4263-BCC9-E40AB84CFD1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{6C10E149-41C4-4953-A2B1-46942977C754}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542-4263-BCC9-E40AB84CFD1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{613B9124-C9A3-4F57-8C68-49B94FA7E9CF}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542-4263-BCC9-E40AB84CFD1E}"/>
                </c:ext>
              </c:extLst>
            </c:dLbl>
            <c:dLbl>
              <c:idx val="23"/>
              <c:tx>
                <c:strRef>
                  <c:f>Daten_Diagramme!$E$37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{1B31FA1A-0394-43E0-8C6B-E91DC65EFA2F}</c15:txfldGUID>
                      <c15:f>Daten_Diagramme!$E$37</c15:f>
                      <c15:dlblFieldTableCache>
                        <c:ptCount val="1"/>
                        <c:pt idx="0">
                          <c:v>9.4</c:v>
                        </c:pt>
                      </c15:dlblFieldTableCache>
                    </c15:dlblFTEntry>
                  </c15:dlblFieldTable>
                  <c15:showDataLabelsRange val="0"/>
                </c:ext>
                <c:ext xmlns:c16="http://schemas.microsoft.com/office/drawing/2014/chart" uri="{C3380CC4-5D6E-409C-BE32-E72D297353CC}">
                  <c16:uniqueId val="{00000017-5542-4263-BCC9-E40AB84CFD1E}"/>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{0068794E-7E2F-4CA7-91AF-2D4E5258C55F}</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5542-4263-BCC9-E40AB84CFD1E}"/>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{51BE90C7-16DD-4775-B094-4176E39B1E55}</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5542-4263-BCC9-E40AB84CFD1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{0460BCD8-C2EB-4CB5-897E-0DAF29B854BB}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542-4263-BCC9-E40AB84CFD1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{41C277D4-FB93-4680-93F7-F4548F56FDE9}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542-4263-BCC9-E40AB84CFD1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{2B26DE82-212F-46E1-A0A3-2022EF4A72C1}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542-4263-BCC9-E40AB84CFD1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{81A17891-B917-424E-B28B-25E2075A5446}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542-4263-BCC9-E40AB84CFD1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{06FA1E0C-BB38-419C-9BF5-BB8F79591830}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542-4263-BCC9-E40AB84CFD1E}"/>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{18B2313C-7081-49F1-BD18-9F50242F5691}</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5542-4263-BCC9-E40AB84CFD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-1.3781223083548666</c:v>
                </c:pt>
                <c:pt idx="1">
                  <c:v>9.4117647058823533</c:v>
                </c:pt>
                <c:pt idx="2">
                  <c:v>10.447761194029852</c:v>
                </c:pt>
                <c:pt idx="3">
                  <c:v>-1.3353115727002967</c:v>
                </c:pt>
                <c:pt idx="4">
                  <c:v>5.2631578947368425</c:v>
                </c:pt>
                <c:pt idx="5">
                  <c:v>-4.0983606557377046</c:v>
                </c:pt>
                <c:pt idx="6">
                  <c:v>-5.0505050505050502</c:v>
                </c:pt>
                <c:pt idx="7">
                  <c:v>3.2467532467532467</c:v>
                </c:pt>
                <c:pt idx="8">
                  <c:v>-0.53078556263269638</c:v>
                </c:pt>
                <c:pt idx="9">
                  <c:v>96.98795180722891</c:v>
                </c:pt>
                <c:pt idx="10">
                  <c:v>-15.901060070671377</c:v>
                </c:pt>
                <c:pt idx="11">
                  <c:v>20.833333333333332</c:v>
                </c:pt>
                <c:pt idx="12">
                  <c:v>-27.450980392156861</c:v>
                </c:pt>
                <c:pt idx="13">
                  <c:v>5.0377833753148611</c:v>
                </c:pt>
                <c:pt idx="14">
                  <c:v>10.451977401129943</c:v>
                </c:pt>
                <c:pt idx="15">
                  <c:v>18.181818181818183</c:v>
                </c:pt>
                <c:pt idx="16">
                  <c:v>5.1813471502590671</c:v>
                </c:pt>
                <c:pt idx="17">
                  <c:v>-2.1276595744680851</c:v>
                </c:pt>
                <c:pt idx="18">
                  <c:v>0.80428954423592491</c:v>
                </c:pt>
                <c:pt idx="19">
                  <c:v>-4.5454545454545459</c:v>
                </c:pt>
                <c:pt idx="20">
                  <c:v>-48.359659781287974</c:v>
                </c:pt>
                <c:pt idx="21">
                  <c:v>0</c:v>
                </c:pt>
                <c:pt idx="23">
                  <c:v>9.4117647058823533</c:v>
                </c:pt>
                <c:pt idx="24">
                  <c:v>1.3264554163596167</c:v>
                </c:pt>
                <c:pt idx="25">
                  <c:v>-2.6647966339410938</c:v>
                </c:pt>
              </c:numCache>
            </c:numRef>
          </c:val>
          <c:extLst>
            <c:ext xmlns:c16="http://schemas.microsoft.com/office/drawing/2014/chart" uri="{C3380CC4-5D6E-409C-BE32-E72D297353CC}">
              <c16:uniqueId val="{00000020-5542-4263-BCC9-E40AB84CFD1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{E0A80BDD-0CBD-4717-B75A-CDB358F3F352}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542-4263-BCC9-E40AB84CFD1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{BA5E77C7-8EB0-40AE-B18B-7D95E44D5875}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542-4263-BCC9-E40AB84CFD1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{08BDA08D-507E-449F-A1B0-3A2F0DB531F3}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542-4263-BCC9-E40AB84CFD1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{2EB0DE12-1719-47F4-ABA5-89DFA3BEE2FE}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542-4263-BCC9-E40AB84CFD1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{3238B4BB-E069-49D9-A746-48B60D922191}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542-4263-BCC9-E40AB84CFD1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{BAD5D74A-C2CF-4BE3-AB80-B5021E765708}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542-4263-BCC9-E40AB84CFD1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{F814958A-42FC-4755-B40E-C5732C5BC2FB}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542-4263-BCC9-E40AB84CFD1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{19F8A6D8-0DFB-4479-B93F-E3D00BE97F4C}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542-4263-BCC9-E40AB84CFD1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{06562CC5-C431-4440-8FF7-20A334269AE0}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542-4263-BCC9-E40AB84CFD1E}"/>
                </c:ext>
              </c:extLst>
            </c:dLbl>
            <c:dLbl>
              <c:idx val="9"/>
              <c:tx>
                <c:strRef>
                  <c:f>Daten_Diagramme!$G$23</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{6CBCB008-706B-4550-8688-6BB15E8107D1}</c15:txfldGUID>
                      <c15:f>Daten_Diagramme!$G$23</c15:f>
                      <c15:dlblFieldTableCache>
                        <c:ptCount val="1"/>
                        <c:pt idx="0">
                          <c:v>&gt; 50</c:v>
                        </c:pt>
                      </c15:dlblFieldTableCache>
                    </c15:dlblFTEntry>
                  </c15:dlblFieldTable>
                  <c15:showDataLabelsRange val="0"/>
                </c:ext>
                <c:ext xmlns:c16="http://schemas.microsoft.com/office/drawing/2014/chart" uri="{C3380CC4-5D6E-409C-BE32-E72D297353CC}">
                  <c16:uniqueId val="{0000002A-5542-4263-BCC9-E40AB84CFD1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{7E3D477F-A520-4FE9-B478-573EBBD0411E}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542-4263-BCC9-E40AB84CFD1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{456D1660-784C-4F10-87DB-FA051DC10F41}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542-4263-BCC9-E40AB84CFD1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{4F21D21E-2130-4E3D-82D5-9731237CFFD8}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542-4263-BCC9-E40AB84CFD1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{5E319A48-BDF3-47FE-B37D-76A248ED540D}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542-4263-BCC9-E40AB84CFD1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{1F8389E1-B944-46A6-B4EE-DB07EF830B47}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542-4263-BCC9-E40AB84CFD1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{9C349EE0-4D11-4B09-9875-C7B4FFF562BB}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542-4263-BCC9-E40AB84CFD1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{233B5FF2-E816-4605-A8B2-0D22FDB0B9AE}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542-4263-BCC9-E40AB84CFD1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{A07B8FD3-BB0A-45E8-878A-68F58B4ABF00}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542-4263-BCC9-E40AB84CFD1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{653FF9F6-4953-4319-923C-B634263EC7C5}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542-4263-BCC9-E40AB84CFD1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{AF4FC1B0-A721-42F1-B03C-63C6A39D9FB6}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542-4263-BCC9-E40AB84CFD1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{285979F8-0469-4573-B0AC-8873A7F57215}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542-4263-BCC9-E40AB84CFD1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{A1168284-27A5-43F6-9BD8-56498CA74E37}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542-4263-BCC9-E40AB84CFD1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{DBED0EF7-383F-4599-AF7C-98541CE5644F}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542-4263-BCC9-E40AB84CFD1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{871ADD29-3BD2-47DC-937A-0E7EC3F489D8}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542-4263-BCC9-E40AB84CFD1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{4DEA451F-27B1-49E6-AF9E-6510DE72D1B9}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542-4263-BCC9-E40AB84CFD1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{25C2B0FC-A0BA-4FEC-ADBC-AFF5C3EC7C7C}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542-4263-BCC9-E40AB84CFD1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{BEAF785F-8049-46ED-B5C9-ADF7942D1EEB}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542-4263-BCC9-E40AB84CFD1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{B2E6B3D5-678B-48C2-9C2E-4E0DA6FFF55D}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542-4263-BCC9-E40AB84CFD1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{EB84E4B6-6F65-4559-8AAE-7087BA34E1BE}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542-4263-BCC9-E40AB84CFD1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{FAC704B4-0C5B-4FB2-9C18-5050E0C20A8F}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542-4263-BCC9-E40AB84CFD1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{BF2DB679-C63A-4676-819D-BB40CC77AD6B}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542-4263-BCC9-E40AB84CFD1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{1B624631-E62A-4233-B150-A775573B36DB}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542-4263-BCC9-E40AB84CFD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-0.75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542-4263-BCC9-E40AB84CFD1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45</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98</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542-4263-BCC9-E40AB84CFD1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{DE3122CB-41AE-4ED2-9FEE-447B707667EB}</c15:txfldGUID>
                      <c15:f>Diagramm!$I$46</c15:f>
                      <c15:dlblFieldTableCache>
                        <c:ptCount val="1"/>
                      </c15:dlblFieldTableCache>
                    </c15:dlblFTEntry>
                  </c15:dlblFieldTable>
                  <c15:showDataLabelsRange val="0"/>
                </c:ext>
                <c:ext xmlns:c16="http://schemas.microsoft.com/office/drawing/2014/chart" uri="{C3380CC4-5D6E-409C-BE32-E72D297353CC}">
                  <c16:uniqueId val="{00000000-FC99-453E-8660-BDA611694F1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{809B470A-A443-4307-A103-AC820027770D}</c15:txfldGUID>
                      <c15:f>Diagramm!$I$47</c15:f>
                      <c15:dlblFieldTableCache>
                        <c:ptCount val="1"/>
                      </c15:dlblFieldTableCache>
                    </c15:dlblFTEntry>
                  </c15:dlblFieldTable>
                  <c15:showDataLabelsRange val="0"/>
                </c:ext>
                <c:ext xmlns:c16="http://schemas.microsoft.com/office/drawing/2014/chart" uri="{C3380CC4-5D6E-409C-BE32-E72D297353CC}">
                  <c16:uniqueId val="{00000001-FC99-453E-8660-BDA611694F1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{3AC5920C-28D4-4D65-B61D-846EE82EEB6D}</c15:txfldGUID>
                      <c15:f>Diagramm!$I$48</c15:f>
                      <c15:dlblFieldTableCache>
                        <c:ptCount val="1"/>
                      </c15:dlblFieldTableCache>
                    </c15:dlblFTEntry>
                  </c15:dlblFieldTable>
                  <c15:showDataLabelsRange val="0"/>
                </c:ext>
                <c:ext xmlns:c16="http://schemas.microsoft.com/office/drawing/2014/chart" uri="{C3380CC4-5D6E-409C-BE32-E72D297353CC}">
                  <c16:uniqueId val="{00000002-FC99-453E-8660-BDA611694F1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{EF93CB59-8808-45F0-8F12-1901F9BDF931}</c15:txfldGUID>
                      <c15:f>Diagramm!$I$49</c15:f>
                      <c15:dlblFieldTableCache>
                        <c:ptCount val="1"/>
                      </c15:dlblFieldTableCache>
                    </c15:dlblFTEntry>
                  </c15:dlblFieldTable>
                  <c15:showDataLabelsRange val="0"/>
                </c:ext>
                <c:ext xmlns:c16="http://schemas.microsoft.com/office/drawing/2014/chart" uri="{C3380CC4-5D6E-409C-BE32-E72D297353CC}">
                  <c16:uniqueId val="{00000003-FC99-453E-8660-BDA611694F1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{E835F5EA-8752-4E07-A0CA-B0D84E377776}</c15:txfldGUID>
                      <c15:f>Diagramm!$I$50</c15:f>
                      <c15:dlblFieldTableCache>
                        <c:ptCount val="1"/>
                      </c15:dlblFieldTableCache>
                    </c15:dlblFTEntry>
                  </c15:dlblFieldTable>
                  <c15:showDataLabelsRange val="0"/>
                </c:ext>
                <c:ext xmlns:c16="http://schemas.microsoft.com/office/drawing/2014/chart" uri="{C3380CC4-5D6E-409C-BE32-E72D297353CC}">
                  <c16:uniqueId val="{00000004-FC99-453E-8660-BDA611694F1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{2CD109EE-B3A1-4F7C-9907-5EB303EE9242}</c15:txfldGUID>
                      <c15:f>Diagramm!$I$51</c15:f>
                      <c15:dlblFieldTableCache>
                        <c:ptCount val="1"/>
                      </c15:dlblFieldTableCache>
                    </c15:dlblFTEntry>
                  </c15:dlblFieldTable>
                  <c15:showDataLabelsRange val="0"/>
                </c:ext>
                <c:ext xmlns:c16="http://schemas.microsoft.com/office/drawing/2014/chart" uri="{C3380CC4-5D6E-409C-BE32-E72D297353CC}">
                  <c16:uniqueId val="{00000005-FC99-453E-8660-BDA611694F1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{DE4A8128-B8D1-43CE-87A1-59DA1B53CD1A}</c15:txfldGUID>
                      <c15:f>Diagramm!$I$52</c15:f>
                      <c15:dlblFieldTableCache>
                        <c:ptCount val="1"/>
                      </c15:dlblFieldTableCache>
                    </c15:dlblFTEntry>
                  </c15:dlblFieldTable>
                  <c15:showDataLabelsRange val="0"/>
                </c:ext>
                <c:ext xmlns:c16="http://schemas.microsoft.com/office/drawing/2014/chart" uri="{C3380CC4-5D6E-409C-BE32-E72D297353CC}">
                  <c16:uniqueId val="{00000006-FC99-453E-8660-BDA611694F1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{6BF5899D-484A-4065-9A8B-9933C43897B5}</c15:txfldGUID>
                      <c15:f>Diagramm!$I$53</c15:f>
                      <c15:dlblFieldTableCache>
                        <c:ptCount val="1"/>
                      </c15:dlblFieldTableCache>
                    </c15:dlblFTEntry>
                  </c15:dlblFieldTable>
                  <c15:showDataLabelsRange val="0"/>
                </c:ext>
                <c:ext xmlns:c16="http://schemas.microsoft.com/office/drawing/2014/chart" uri="{C3380CC4-5D6E-409C-BE32-E72D297353CC}">
                  <c16:uniqueId val="{00000007-FC99-453E-8660-BDA611694F1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{19343E29-9F73-4FDD-860A-483600B36481}</c15:txfldGUID>
                      <c15:f>Diagramm!$I$54</c15:f>
                      <c15:dlblFieldTableCache>
                        <c:ptCount val="1"/>
                      </c15:dlblFieldTableCache>
                    </c15:dlblFTEntry>
                  </c15:dlblFieldTable>
                  <c15:showDataLabelsRange val="0"/>
                </c:ext>
                <c:ext xmlns:c16="http://schemas.microsoft.com/office/drawing/2014/chart" uri="{C3380CC4-5D6E-409C-BE32-E72D297353CC}">
                  <c16:uniqueId val="{00000008-FC99-453E-8660-BDA611694F1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{66963CBC-3A59-4FCE-B910-EA754EF01915}</c15:txfldGUID>
                      <c15:f>Diagramm!$I$55</c15:f>
                      <c15:dlblFieldTableCache>
                        <c:ptCount val="1"/>
                      </c15:dlblFieldTableCache>
                    </c15:dlblFTEntry>
                  </c15:dlblFieldTable>
                  <c15:showDataLabelsRange val="0"/>
                </c:ext>
                <c:ext xmlns:c16="http://schemas.microsoft.com/office/drawing/2014/chart" uri="{C3380CC4-5D6E-409C-BE32-E72D297353CC}">
                  <c16:uniqueId val="{00000009-FC99-453E-8660-BDA611694F1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{D2B11F0A-E0AF-434E-8E92-337F7A8B18ED}</c15:txfldGUID>
                      <c15:f>Diagramm!$I$56</c15:f>
                      <c15:dlblFieldTableCache>
                        <c:ptCount val="1"/>
                      </c15:dlblFieldTableCache>
                    </c15:dlblFTEntry>
                  </c15:dlblFieldTable>
                  <c15:showDataLabelsRange val="0"/>
                </c:ext>
                <c:ext xmlns:c16="http://schemas.microsoft.com/office/drawing/2014/chart" uri="{C3380CC4-5D6E-409C-BE32-E72D297353CC}">
                  <c16:uniqueId val="{0000000A-FC99-453E-8660-BDA611694F1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{F5D60299-B37C-47E9-9CB9-8C43EA01B8CD}</c15:txfldGUID>
                      <c15:f>Diagramm!$I$57</c15:f>
                      <c15:dlblFieldTableCache>
                        <c:ptCount val="1"/>
                      </c15:dlblFieldTableCache>
                    </c15:dlblFTEntry>
                  </c15:dlblFieldTable>
                  <c15:showDataLabelsRange val="0"/>
                </c:ext>
                <c:ext xmlns:c16="http://schemas.microsoft.com/office/drawing/2014/chart" uri="{C3380CC4-5D6E-409C-BE32-E72D297353CC}">
                  <c16:uniqueId val="{0000000B-FC99-453E-8660-BDA611694F1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{A275F9F7-6447-4A09-84DA-11D1310CA261}</c15:txfldGUID>
                      <c15:f>Diagramm!$I$58</c15:f>
                      <c15:dlblFieldTableCache>
                        <c:ptCount val="1"/>
                      </c15:dlblFieldTableCache>
                    </c15:dlblFTEntry>
                  </c15:dlblFieldTable>
                  <c15:showDataLabelsRange val="0"/>
                </c:ext>
                <c:ext xmlns:c16="http://schemas.microsoft.com/office/drawing/2014/chart" uri="{C3380CC4-5D6E-409C-BE32-E72D297353CC}">
                  <c16:uniqueId val="{0000000C-FC99-453E-8660-BDA611694F1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{1337615E-748D-4879-8A23-B44B9DD1BB87}</c15:txfldGUID>
                      <c15:f>Diagramm!$I$59</c15:f>
                      <c15:dlblFieldTableCache>
                        <c:ptCount val="1"/>
                      </c15:dlblFieldTableCache>
                    </c15:dlblFTEntry>
                  </c15:dlblFieldTable>
                  <c15:showDataLabelsRange val="0"/>
                </c:ext>
                <c:ext xmlns:c16="http://schemas.microsoft.com/office/drawing/2014/chart" uri="{C3380CC4-5D6E-409C-BE32-E72D297353CC}">
                  <c16:uniqueId val="{0000000D-FC99-453E-8660-BDA611694F1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{F081F269-E922-4FF0-8AD0-F2C6BF58A846}</c15:txfldGUID>
                      <c15:f>Diagramm!$I$60</c15:f>
                      <c15:dlblFieldTableCache>
                        <c:ptCount val="1"/>
                      </c15:dlblFieldTableCache>
                    </c15:dlblFTEntry>
                  </c15:dlblFieldTable>
                  <c15:showDataLabelsRange val="0"/>
                </c:ext>
                <c:ext xmlns:c16="http://schemas.microsoft.com/office/drawing/2014/chart" uri="{C3380CC4-5D6E-409C-BE32-E72D297353CC}">
                  <c16:uniqueId val="{0000000E-FC99-453E-8660-BDA611694F1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{1FBFE951-2AF0-42CD-97AE-8A36A54C58BD}</c15:txfldGUID>
                      <c15:f>Diagramm!$I$61</c15:f>
                      <c15:dlblFieldTableCache>
                        <c:ptCount val="1"/>
                      </c15:dlblFieldTableCache>
                    </c15:dlblFTEntry>
                  </c15:dlblFieldTable>
                  <c15:showDataLabelsRange val="0"/>
                </c:ext>
                <c:ext xmlns:c16="http://schemas.microsoft.com/office/drawing/2014/chart" uri="{C3380CC4-5D6E-409C-BE32-E72D297353CC}">
                  <c16:uniqueId val="{0000000F-FC99-453E-8660-BDA611694F1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{CF370B20-A8CE-4E42-9BCE-9CB4BA855531}</c15:txfldGUID>
                      <c15:f>Diagramm!$I$62</c15:f>
                      <c15:dlblFieldTableCache>
                        <c:ptCount val="1"/>
                      </c15:dlblFieldTableCache>
                    </c15:dlblFTEntry>
                  </c15:dlblFieldTable>
                  <c15:showDataLabelsRange val="0"/>
                </c:ext>
                <c:ext xmlns:c16="http://schemas.microsoft.com/office/drawing/2014/chart" uri="{C3380CC4-5D6E-409C-BE32-E72D297353CC}">
                  <c16:uniqueId val="{00000010-FC99-453E-8660-BDA611694F1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{3FFC9728-676E-4A8C-89E5-63DB3CE76654}</c15:txfldGUID>
                      <c15:f>Diagramm!$I$63</c15:f>
                      <c15:dlblFieldTableCache>
                        <c:ptCount val="1"/>
                      </c15:dlblFieldTableCache>
                    </c15:dlblFTEntry>
                  </c15:dlblFieldTable>
                  <c15:showDataLabelsRange val="0"/>
                </c:ext>
                <c:ext xmlns:c16="http://schemas.microsoft.com/office/drawing/2014/chart" uri="{C3380CC4-5D6E-409C-BE32-E72D297353CC}">
                  <c16:uniqueId val="{00000011-FC99-453E-8660-BDA611694F1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{31F39DDA-80AE-4958-9B36-D0D7B550BEF3}</c15:txfldGUID>
                      <c15:f>Diagramm!$I$64</c15:f>
                      <c15:dlblFieldTableCache>
                        <c:ptCount val="1"/>
                      </c15:dlblFieldTableCache>
                    </c15:dlblFTEntry>
                  </c15:dlblFieldTable>
                  <c15:showDataLabelsRange val="0"/>
                </c:ext>
                <c:ext xmlns:c16="http://schemas.microsoft.com/office/drawing/2014/chart" uri="{C3380CC4-5D6E-409C-BE32-E72D297353CC}">
                  <c16:uniqueId val="{00000012-FC99-453E-8660-BDA611694F1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{86BE5D7C-5D7F-4113-A6CC-CA7B7FBA62C1}</c15:txfldGUID>
                      <c15:f>Diagramm!$I$65</c15:f>
                      <c15:dlblFieldTableCache>
                        <c:ptCount val="1"/>
                      </c15:dlblFieldTableCache>
                    </c15:dlblFTEntry>
                  </c15:dlblFieldTable>
                  <c15:showDataLabelsRange val="0"/>
                </c:ext>
                <c:ext xmlns:c16="http://schemas.microsoft.com/office/drawing/2014/chart" uri="{C3380CC4-5D6E-409C-BE32-E72D297353CC}">
                  <c16:uniqueId val="{00000013-FC99-453E-8660-BDA611694F1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{53D383CA-A1AA-4179-AFFB-88382AD0B3EE}</c15:txfldGUID>
                      <c15:f>Diagramm!$I$66</c15:f>
                      <c15:dlblFieldTableCache>
                        <c:ptCount val="1"/>
                      </c15:dlblFieldTableCache>
                    </c15:dlblFTEntry>
                  </c15:dlblFieldTable>
                  <c15:showDataLabelsRange val="0"/>
                </c:ext>
                <c:ext xmlns:c16="http://schemas.microsoft.com/office/drawing/2014/chart" uri="{C3380CC4-5D6E-409C-BE32-E72D297353CC}">
                  <c16:uniqueId val="{00000014-FC99-453E-8660-BDA611694F1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{0BB21F6E-063B-4378-92BC-7B2E8E842850}</c15:txfldGUID>
                      <c15:f>Diagramm!$I$67</c15:f>
                      <c15:dlblFieldTableCache>
                        <c:ptCount val="1"/>
                      </c15:dlblFieldTableCache>
                    </c15:dlblFTEntry>
                  </c15:dlblFieldTable>
                  <c15:showDataLabelsRange val="0"/>
                </c:ext>
                <c:ext xmlns:c16="http://schemas.microsoft.com/office/drawing/2014/chart" uri="{C3380CC4-5D6E-409C-BE32-E72D297353CC}">
                  <c16:uniqueId val="{00000015-FC99-453E-8660-BDA611694F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C99-453E-8660-BDA611694F1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{65533CC1-E042-45AD-98ED-F72EB6BDFB1A}</c15:txfldGUID>
                      <c15:f>Diagramm!$K$46</c15:f>
                      <c15:dlblFieldTableCache>
                        <c:ptCount val="1"/>
                      </c15:dlblFieldTableCache>
                    </c15:dlblFTEntry>
                  </c15:dlblFieldTable>
                  <c15:showDataLabelsRange val="0"/>
                </c:ext>
                <c:ext xmlns:c16="http://schemas.microsoft.com/office/drawing/2014/chart" uri="{C3380CC4-5D6E-409C-BE32-E72D297353CC}">
                  <c16:uniqueId val="{00000017-FC99-453E-8660-BDA611694F1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{0DE6C698-8C14-4E4D-B074-B2916743BABD}</c15:txfldGUID>
                      <c15:f>Diagramm!$K$47</c15:f>
                      <c15:dlblFieldTableCache>
                        <c:ptCount val="1"/>
                      </c15:dlblFieldTableCache>
                    </c15:dlblFTEntry>
                  </c15:dlblFieldTable>
                  <c15:showDataLabelsRange val="0"/>
                </c:ext>
                <c:ext xmlns:c16="http://schemas.microsoft.com/office/drawing/2014/chart" uri="{C3380CC4-5D6E-409C-BE32-E72D297353CC}">
                  <c16:uniqueId val="{00000018-FC99-453E-8660-BDA611694F1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{95D2C7FE-1E04-4868-B4F1-2B87AF6E2C88}</c15:txfldGUID>
                      <c15:f>Diagramm!$K$48</c15:f>
                      <c15:dlblFieldTableCache>
                        <c:ptCount val="1"/>
                      </c15:dlblFieldTableCache>
                    </c15:dlblFTEntry>
                  </c15:dlblFieldTable>
                  <c15:showDataLabelsRange val="0"/>
                </c:ext>
                <c:ext xmlns:c16="http://schemas.microsoft.com/office/drawing/2014/chart" uri="{C3380CC4-5D6E-409C-BE32-E72D297353CC}">
                  <c16:uniqueId val="{00000019-FC99-453E-8660-BDA611694F1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{E8C1258E-7D18-4EDE-9DD2-C980AE6BA0C9}</c15:txfldGUID>
                      <c15:f>Diagramm!$K$49</c15:f>
                      <c15:dlblFieldTableCache>
                        <c:ptCount val="1"/>
                      </c15:dlblFieldTableCache>
                    </c15:dlblFTEntry>
                  </c15:dlblFieldTable>
                  <c15:showDataLabelsRange val="0"/>
                </c:ext>
                <c:ext xmlns:c16="http://schemas.microsoft.com/office/drawing/2014/chart" uri="{C3380CC4-5D6E-409C-BE32-E72D297353CC}">
                  <c16:uniqueId val="{0000001A-FC99-453E-8660-BDA611694F1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{5E8DA7BF-9462-4291-A30C-B589B6DDCE33}</c15:txfldGUID>
                      <c15:f>Diagramm!$K$50</c15:f>
                      <c15:dlblFieldTableCache>
                        <c:ptCount val="1"/>
                      </c15:dlblFieldTableCache>
                    </c15:dlblFTEntry>
                  </c15:dlblFieldTable>
                  <c15:showDataLabelsRange val="0"/>
                </c:ext>
                <c:ext xmlns:c16="http://schemas.microsoft.com/office/drawing/2014/chart" uri="{C3380CC4-5D6E-409C-BE32-E72D297353CC}">
                  <c16:uniqueId val="{0000001B-FC99-453E-8660-BDA611694F1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{CAB3C16B-B2A3-4615-A85C-5A1868F45CFF}</c15:txfldGUID>
                      <c15:f>Diagramm!$K$51</c15:f>
                      <c15:dlblFieldTableCache>
                        <c:ptCount val="1"/>
                      </c15:dlblFieldTableCache>
                    </c15:dlblFTEntry>
                  </c15:dlblFieldTable>
                  <c15:showDataLabelsRange val="0"/>
                </c:ext>
                <c:ext xmlns:c16="http://schemas.microsoft.com/office/drawing/2014/chart" uri="{C3380CC4-5D6E-409C-BE32-E72D297353CC}">
                  <c16:uniqueId val="{0000001C-FC99-453E-8660-BDA611694F1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{2163564B-3B4F-461A-8BF6-887D1AB388B1}</c15:txfldGUID>
                      <c15:f>Diagramm!$K$52</c15:f>
                      <c15:dlblFieldTableCache>
                        <c:ptCount val="1"/>
                      </c15:dlblFieldTableCache>
                    </c15:dlblFTEntry>
                  </c15:dlblFieldTable>
                  <c15:showDataLabelsRange val="0"/>
                </c:ext>
                <c:ext xmlns:c16="http://schemas.microsoft.com/office/drawing/2014/chart" uri="{C3380CC4-5D6E-409C-BE32-E72D297353CC}">
                  <c16:uniqueId val="{0000001D-FC99-453E-8660-BDA611694F1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{1064A58B-5C0C-4B81-892F-1511FCC6083C}</c15:txfldGUID>
                      <c15:f>Diagramm!$K$53</c15:f>
                      <c15:dlblFieldTableCache>
                        <c:ptCount val="1"/>
                      </c15:dlblFieldTableCache>
                    </c15:dlblFTEntry>
                  </c15:dlblFieldTable>
                  <c15:showDataLabelsRange val="0"/>
                </c:ext>
                <c:ext xmlns:c16="http://schemas.microsoft.com/office/drawing/2014/chart" uri="{C3380CC4-5D6E-409C-BE32-E72D297353CC}">
                  <c16:uniqueId val="{0000001E-FC99-453E-8660-BDA611694F1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{E792D9EF-D305-406A-B514-6A6EA0DCA3EA}</c15:txfldGUID>
                      <c15:f>Diagramm!$K$54</c15:f>
                      <c15:dlblFieldTableCache>
                        <c:ptCount val="1"/>
                      </c15:dlblFieldTableCache>
                    </c15:dlblFTEntry>
                  </c15:dlblFieldTable>
                  <c15:showDataLabelsRange val="0"/>
                </c:ext>
                <c:ext xmlns:c16="http://schemas.microsoft.com/office/drawing/2014/chart" uri="{C3380CC4-5D6E-409C-BE32-E72D297353CC}">
                  <c16:uniqueId val="{0000001F-FC99-453E-8660-BDA611694F1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{AA0D5A63-8915-4211-B5BC-6D1561402438}</c15:txfldGUID>
                      <c15:f>Diagramm!$K$55</c15:f>
                      <c15:dlblFieldTableCache>
                        <c:ptCount val="1"/>
                      </c15:dlblFieldTableCache>
                    </c15:dlblFTEntry>
                  </c15:dlblFieldTable>
                  <c15:showDataLabelsRange val="0"/>
                </c:ext>
                <c:ext xmlns:c16="http://schemas.microsoft.com/office/drawing/2014/chart" uri="{C3380CC4-5D6E-409C-BE32-E72D297353CC}">
                  <c16:uniqueId val="{00000020-FC99-453E-8660-BDA611694F1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{5623BB13-A345-4F6F-B0D2-6680526A47A7}</c15:txfldGUID>
                      <c15:f>Diagramm!$K$56</c15:f>
                      <c15:dlblFieldTableCache>
                        <c:ptCount val="1"/>
                      </c15:dlblFieldTableCache>
                    </c15:dlblFTEntry>
                  </c15:dlblFieldTable>
                  <c15:showDataLabelsRange val="0"/>
                </c:ext>
                <c:ext xmlns:c16="http://schemas.microsoft.com/office/drawing/2014/chart" uri="{C3380CC4-5D6E-409C-BE32-E72D297353CC}">
                  <c16:uniqueId val="{00000021-FC99-453E-8660-BDA611694F1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{EA9231B5-D3B6-4F50-A3DA-8F108FCACA57}</c15:txfldGUID>
                      <c15:f>Diagramm!$K$57</c15:f>
                      <c15:dlblFieldTableCache>
                        <c:ptCount val="1"/>
                      </c15:dlblFieldTableCache>
                    </c15:dlblFTEntry>
                  </c15:dlblFieldTable>
                  <c15:showDataLabelsRange val="0"/>
                </c:ext>
                <c:ext xmlns:c16="http://schemas.microsoft.com/office/drawing/2014/chart" uri="{C3380CC4-5D6E-409C-BE32-E72D297353CC}">
                  <c16:uniqueId val="{00000022-FC99-453E-8660-BDA611694F1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{260CF433-EEC8-4452-ACC9-0CA96A05D186}</c15:txfldGUID>
                      <c15:f>Diagramm!$K$58</c15:f>
                      <c15:dlblFieldTableCache>
                        <c:ptCount val="1"/>
                      </c15:dlblFieldTableCache>
                    </c15:dlblFTEntry>
                  </c15:dlblFieldTable>
                  <c15:showDataLabelsRange val="0"/>
                </c:ext>
                <c:ext xmlns:c16="http://schemas.microsoft.com/office/drawing/2014/chart" uri="{C3380CC4-5D6E-409C-BE32-E72D297353CC}">
                  <c16:uniqueId val="{00000023-FC99-453E-8660-BDA611694F1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{48FA4EC6-7F6D-4B6B-ABA2-6B6B5FD23FD4}</c15:txfldGUID>
                      <c15:f>Diagramm!$K$59</c15:f>
                      <c15:dlblFieldTableCache>
                        <c:ptCount val="1"/>
                      </c15:dlblFieldTableCache>
                    </c15:dlblFTEntry>
                  </c15:dlblFieldTable>
                  <c15:showDataLabelsRange val="0"/>
                </c:ext>
                <c:ext xmlns:c16="http://schemas.microsoft.com/office/drawing/2014/chart" uri="{C3380CC4-5D6E-409C-BE32-E72D297353CC}">
                  <c16:uniqueId val="{00000024-FC99-453E-8660-BDA611694F1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{C5948826-C8AD-4CBD-8ABC-A3627F68BDC3}</c15:txfldGUID>
                      <c15:f>Diagramm!$K$60</c15:f>
                      <c15:dlblFieldTableCache>
                        <c:ptCount val="1"/>
                      </c15:dlblFieldTableCache>
                    </c15:dlblFTEntry>
                  </c15:dlblFieldTable>
                  <c15:showDataLabelsRange val="0"/>
                </c:ext>
                <c:ext xmlns:c16="http://schemas.microsoft.com/office/drawing/2014/chart" uri="{C3380CC4-5D6E-409C-BE32-E72D297353CC}">
                  <c16:uniqueId val="{00000025-FC99-453E-8660-BDA611694F1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{0D96417F-1FC5-4E51-B661-1D12D49D0EB8}</c15:txfldGUID>
                      <c15:f>Diagramm!$K$61</c15:f>
                      <c15:dlblFieldTableCache>
                        <c:ptCount val="1"/>
                      </c15:dlblFieldTableCache>
                    </c15:dlblFTEntry>
                  </c15:dlblFieldTable>
                  <c15:showDataLabelsRange val="0"/>
                </c:ext>
                <c:ext xmlns:c16="http://schemas.microsoft.com/office/drawing/2014/chart" uri="{C3380CC4-5D6E-409C-BE32-E72D297353CC}">
                  <c16:uniqueId val="{00000026-FC99-453E-8660-BDA611694F1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{F49E382E-DF31-4C5D-AAB1-DE5E202B1540}</c15:txfldGUID>
                      <c15:f>Diagramm!$K$62</c15:f>
                      <c15:dlblFieldTableCache>
                        <c:ptCount val="1"/>
                      </c15:dlblFieldTableCache>
                    </c15:dlblFTEntry>
                  </c15:dlblFieldTable>
                  <c15:showDataLabelsRange val="0"/>
                </c:ext>
                <c:ext xmlns:c16="http://schemas.microsoft.com/office/drawing/2014/chart" uri="{C3380CC4-5D6E-409C-BE32-E72D297353CC}">
                  <c16:uniqueId val="{00000027-FC99-453E-8660-BDA611694F1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{77170EFC-C58D-4881-86E9-3A13C5470BCF}</c15:txfldGUID>
                      <c15:f>Diagramm!$K$63</c15:f>
                      <c15:dlblFieldTableCache>
                        <c:ptCount val="1"/>
                      </c15:dlblFieldTableCache>
                    </c15:dlblFTEntry>
                  </c15:dlblFieldTable>
                  <c15:showDataLabelsRange val="0"/>
                </c:ext>
                <c:ext xmlns:c16="http://schemas.microsoft.com/office/drawing/2014/chart" uri="{C3380CC4-5D6E-409C-BE32-E72D297353CC}">
                  <c16:uniqueId val="{00000028-FC99-453E-8660-BDA611694F1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{F4126F67-7429-4C19-8CB7-79C63089CC09}</c15:txfldGUID>
                      <c15:f>Diagramm!$K$64</c15:f>
                      <c15:dlblFieldTableCache>
                        <c:ptCount val="1"/>
                      </c15:dlblFieldTableCache>
                    </c15:dlblFTEntry>
                  </c15:dlblFieldTable>
                  <c15:showDataLabelsRange val="0"/>
                </c:ext>
                <c:ext xmlns:c16="http://schemas.microsoft.com/office/drawing/2014/chart" uri="{C3380CC4-5D6E-409C-BE32-E72D297353CC}">
                  <c16:uniqueId val="{00000029-FC99-453E-8660-BDA611694F1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{15BC1F85-8AAD-42BE-A524-3E6BB4450175}</c15:txfldGUID>
                      <c15:f>Diagramm!$K$65</c15:f>
                      <c15:dlblFieldTableCache>
                        <c:ptCount val="1"/>
                      </c15:dlblFieldTableCache>
                    </c15:dlblFTEntry>
                  </c15:dlblFieldTable>
                  <c15:showDataLabelsRange val="0"/>
                </c:ext>
                <c:ext xmlns:c16="http://schemas.microsoft.com/office/drawing/2014/chart" uri="{C3380CC4-5D6E-409C-BE32-E72D297353CC}">
                  <c16:uniqueId val="{0000002A-FC99-453E-8660-BDA611694F1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{A0C7E3EB-48D4-4502-9E59-DFAE725B4C0C}</c15:txfldGUID>
                      <c15:f>Diagramm!$K$66</c15:f>
                      <c15:dlblFieldTableCache>
                        <c:ptCount val="1"/>
                      </c15:dlblFieldTableCache>
                    </c15:dlblFTEntry>
                  </c15:dlblFieldTable>
                  <c15:showDataLabelsRange val="0"/>
                </c:ext>
                <c:ext xmlns:c16="http://schemas.microsoft.com/office/drawing/2014/chart" uri="{C3380CC4-5D6E-409C-BE32-E72D297353CC}">
                  <c16:uniqueId val="{0000002B-FC99-453E-8660-BDA611694F1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{6C0A2691-5FBE-4FEE-A6B7-695F35189276}</c15:txfldGUID>
                      <c15:f>Diagramm!$K$67</c15:f>
                      <c15:dlblFieldTableCache>
                        <c:ptCount val="1"/>
                      </c15:dlblFieldTableCache>
                    </c15:dlblFTEntry>
                  </c15:dlblFieldTable>
                  <c15:showDataLabelsRange val="0"/>
                </c:ext>
                <c:ext xmlns:c16="http://schemas.microsoft.com/office/drawing/2014/chart" uri="{C3380CC4-5D6E-409C-BE32-E72D297353CC}">
                  <c16:uniqueId val="{0000002C-FC99-453E-8660-BDA611694F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C99-453E-8660-BDA611694F1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{4F38B717-8CEB-48DE-B72A-1567DB2336E3}</c15:txfldGUID>
                      <c15:f>Diagramm!$J$46</c15:f>
                      <c15:dlblFieldTableCache>
                        <c:ptCount val="1"/>
                      </c15:dlblFieldTableCache>
                    </c15:dlblFTEntry>
                  </c15:dlblFieldTable>
                  <c15:showDataLabelsRange val="0"/>
                </c:ext>
                <c:ext xmlns:c16="http://schemas.microsoft.com/office/drawing/2014/chart" uri="{C3380CC4-5D6E-409C-BE32-E72D297353CC}">
                  <c16:uniqueId val="{0000002E-FC99-453E-8660-BDA611694F1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{C564EA2D-582B-4CD8-8B31-1EF95F501224}</c15:txfldGUID>
                      <c15:f>Diagramm!$J$47</c15:f>
                      <c15:dlblFieldTableCache>
                        <c:ptCount val="1"/>
                      </c15:dlblFieldTableCache>
                    </c15:dlblFTEntry>
                  </c15:dlblFieldTable>
                  <c15:showDataLabelsRange val="0"/>
                </c:ext>
                <c:ext xmlns:c16="http://schemas.microsoft.com/office/drawing/2014/chart" uri="{C3380CC4-5D6E-409C-BE32-E72D297353CC}">
                  <c16:uniqueId val="{0000002F-FC99-453E-8660-BDA611694F1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{DE20754C-422D-4D78-9A4B-9047FB07202A}</c15:txfldGUID>
                      <c15:f>Diagramm!$J$48</c15:f>
                      <c15:dlblFieldTableCache>
                        <c:ptCount val="1"/>
                      </c15:dlblFieldTableCache>
                    </c15:dlblFTEntry>
                  </c15:dlblFieldTable>
                  <c15:showDataLabelsRange val="0"/>
                </c:ext>
                <c:ext xmlns:c16="http://schemas.microsoft.com/office/drawing/2014/chart" uri="{C3380CC4-5D6E-409C-BE32-E72D297353CC}">
                  <c16:uniqueId val="{00000030-FC99-453E-8660-BDA611694F1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{2CCB12F5-A37C-4A8F-A51F-B279F492060D}</c15:txfldGUID>
                      <c15:f>Diagramm!$J$49</c15:f>
                      <c15:dlblFieldTableCache>
                        <c:ptCount val="1"/>
                      </c15:dlblFieldTableCache>
                    </c15:dlblFTEntry>
                  </c15:dlblFieldTable>
                  <c15:showDataLabelsRange val="0"/>
                </c:ext>
                <c:ext xmlns:c16="http://schemas.microsoft.com/office/drawing/2014/chart" uri="{C3380CC4-5D6E-409C-BE32-E72D297353CC}">
                  <c16:uniqueId val="{00000031-FC99-453E-8660-BDA611694F1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{68E9B5E4-3F21-499F-BB56-5B1183A40259}</c15:txfldGUID>
                      <c15:f>Diagramm!$J$50</c15:f>
                      <c15:dlblFieldTableCache>
                        <c:ptCount val="1"/>
                      </c15:dlblFieldTableCache>
                    </c15:dlblFTEntry>
                  </c15:dlblFieldTable>
                  <c15:showDataLabelsRange val="0"/>
                </c:ext>
                <c:ext xmlns:c16="http://schemas.microsoft.com/office/drawing/2014/chart" uri="{C3380CC4-5D6E-409C-BE32-E72D297353CC}">
                  <c16:uniqueId val="{00000032-FC99-453E-8660-BDA611694F1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{A218A9ED-3A4C-4D3E-A6B0-CE019D49BDF8}</c15:txfldGUID>
                      <c15:f>Diagramm!$J$51</c15:f>
                      <c15:dlblFieldTableCache>
                        <c:ptCount val="1"/>
                      </c15:dlblFieldTableCache>
                    </c15:dlblFTEntry>
                  </c15:dlblFieldTable>
                  <c15:showDataLabelsRange val="0"/>
                </c:ext>
                <c:ext xmlns:c16="http://schemas.microsoft.com/office/drawing/2014/chart" uri="{C3380CC4-5D6E-409C-BE32-E72D297353CC}">
                  <c16:uniqueId val="{00000033-FC99-453E-8660-BDA611694F1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{87FA93B1-82D0-4C83-8B3F-BFC4A60E1DC0}</c15:txfldGUID>
                      <c15:f>Diagramm!$J$52</c15:f>
                      <c15:dlblFieldTableCache>
                        <c:ptCount val="1"/>
                      </c15:dlblFieldTableCache>
                    </c15:dlblFTEntry>
                  </c15:dlblFieldTable>
                  <c15:showDataLabelsRange val="0"/>
                </c:ext>
                <c:ext xmlns:c16="http://schemas.microsoft.com/office/drawing/2014/chart" uri="{C3380CC4-5D6E-409C-BE32-E72D297353CC}">
                  <c16:uniqueId val="{00000034-FC99-453E-8660-BDA611694F1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{4CA906F9-3073-4722-8A26-9AA98D99DA00}</c15:txfldGUID>
                      <c15:f>Diagramm!$J$53</c15:f>
                      <c15:dlblFieldTableCache>
                        <c:ptCount val="1"/>
                      </c15:dlblFieldTableCache>
                    </c15:dlblFTEntry>
                  </c15:dlblFieldTable>
                  <c15:showDataLabelsRange val="0"/>
                </c:ext>
                <c:ext xmlns:c16="http://schemas.microsoft.com/office/drawing/2014/chart" uri="{C3380CC4-5D6E-409C-BE32-E72D297353CC}">
                  <c16:uniqueId val="{00000035-FC99-453E-8660-BDA611694F1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{E3115C2C-DC9F-4404-BCEE-7FFCB81A7313}</c15:txfldGUID>
                      <c15:f>Diagramm!$J$54</c15:f>
                      <c15:dlblFieldTableCache>
                        <c:ptCount val="1"/>
                      </c15:dlblFieldTableCache>
                    </c15:dlblFTEntry>
                  </c15:dlblFieldTable>
                  <c15:showDataLabelsRange val="0"/>
                </c:ext>
                <c:ext xmlns:c16="http://schemas.microsoft.com/office/drawing/2014/chart" uri="{C3380CC4-5D6E-409C-BE32-E72D297353CC}">
                  <c16:uniqueId val="{00000036-FC99-453E-8660-BDA611694F1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{5794B003-9128-481F-A05A-0906F943DF4E}</c15:txfldGUID>
                      <c15:f>Diagramm!$J$55</c15:f>
                      <c15:dlblFieldTableCache>
                        <c:ptCount val="1"/>
                      </c15:dlblFieldTableCache>
                    </c15:dlblFTEntry>
                  </c15:dlblFieldTable>
                  <c15:showDataLabelsRange val="0"/>
                </c:ext>
                <c:ext xmlns:c16="http://schemas.microsoft.com/office/drawing/2014/chart" uri="{C3380CC4-5D6E-409C-BE32-E72D297353CC}">
                  <c16:uniqueId val="{00000037-FC99-453E-8660-BDA611694F1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{BA25A202-A669-44E2-BBBD-0B86212020EE}</c15:txfldGUID>
                      <c15:f>Diagramm!$J$56</c15:f>
                      <c15:dlblFieldTableCache>
                        <c:ptCount val="1"/>
                      </c15:dlblFieldTableCache>
                    </c15:dlblFTEntry>
                  </c15:dlblFieldTable>
                  <c15:showDataLabelsRange val="0"/>
                </c:ext>
                <c:ext xmlns:c16="http://schemas.microsoft.com/office/drawing/2014/chart" uri="{C3380CC4-5D6E-409C-BE32-E72D297353CC}">
                  <c16:uniqueId val="{00000038-FC99-453E-8660-BDA611694F1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{452E7508-7182-4437-B554-68DEDF067AD1}</c15:txfldGUID>
                      <c15:f>Diagramm!$J$57</c15:f>
                      <c15:dlblFieldTableCache>
                        <c:ptCount val="1"/>
                      </c15:dlblFieldTableCache>
                    </c15:dlblFTEntry>
                  </c15:dlblFieldTable>
                  <c15:showDataLabelsRange val="0"/>
                </c:ext>
                <c:ext xmlns:c16="http://schemas.microsoft.com/office/drawing/2014/chart" uri="{C3380CC4-5D6E-409C-BE32-E72D297353CC}">
                  <c16:uniqueId val="{00000039-FC99-453E-8660-BDA611694F1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{D48A5477-53AD-4BC1-A6FD-AD43EE4A88C8}</c15:txfldGUID>
                      <c15:f>Diagramm!$J$58</c15:f>
                      <c15:dlblFieldTableCache>
                        <c:ptCount val="1"/>
                      </c15:dlblFieldTableCache>
                    </c15:dlblFTEntry>
                  </c15:dlblFieldTable>
                  <c15:showDataLabelsRange val="0"/>
                </c:ext>
                <c:ext xmlns:c16="http://schemas.microsoft.com/office/drawing/2014/chart" uri="{C3380CC4-5D6E-409C-BE32-E72D297353CC}">
                  <c16:uniqueId val="{0000003A-FC99-453E-8660-BDA611694F1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{4DE4287F-6FCF-4788-B832-5E2CAE4E8925}</c15:txfldGUID>
                      <c15:f>Diagramm!$J$59</c15:f>
                      <c15:dlblFieldTableCache>
                        <c:ptCount val="1"/>
                      </c15:dlblFieldTableCache>
                    </c15:dlblFTEntry>
                  </c15:dlblFieldTable>
                  <c15:showDataLabelsRange val="0"/>
                </c:ext>
                <c:ext xmlns:c16="http://schemas.microsoft.com/office/drawing/2014/chart" uri="{C3380CC4-5D6E-409C-BE32-E72D297353CC}">
                  <c16:uniqueId val="{0000003B-FC99-453E-8660-BDA611694F1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{16DC04BA-7BB9-46C8-8314-C4EB01B00875}</c15:txfldGUID>
                      <c15:f>Diagramm!$J$60</c15:f>
                      <c15:dlblFieldTableCache>
                        <c:ptCount val="1"/>
                      </c15:dlblFieldTableCache>
                    </c15:dlblFTEntry>
                  </c15:dlblFieldTable>
                  <c15:showDataLabelsRange val="0"/>
                </c:ext>
                <c:ext xmlns:c16="http://schemas.microsoft.com/office/drawing/2014/chart" uri="{C3380CC4-5D6E-409C-BE32-E72D297353CC}">
                  <c16:uniqueId val="{0000003C-FC99-453E-8660-BDA611694F1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{7F112411-F1DD-4E8E-AC53-4827F1CDFED6}</c15:txfldGUID>
                      <c15:f>Diagramm!$J$61</c15:f>
                      <c15:dlblFieldTableCache>
                        <c:ptCount val="1"/>
                      </c15:dlblFieldTableCache>
                    </c15:dlblFTEntry>
                  </c15:dlblFieldTable>
                  <c15:showDataLabelsRange val="0"/>
                </c:ext>
                <c:ext xmlns:c16="http://schemas.microsoft.com/office/drawing/2014/chart" uri="{C3380CC4-5D6E-409C-BE32-E72D297353CC}">
                  <c16:uniqueId val="{0000003D-FC99-453E-8660-BDA611694F1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{7437B51A-ACA4-424A-B3D0-2D06D1924621}</c15:txfldGUID>
                      <c15:f>Diagramm!$J$62</c15:f>
                      <c15:dlblFieldTableCache>
                        <c:ptCount val="1"/>
                      </c15:dlblFieldTableCache>
                    </c15:dlblFTEntry>
                  </c15:dlblFieldTable>
                  <c15:showDataLabelsRange val="0"/>
                </c:ext>
                <c:ext xmlns:c16="http://schemas.microsoft.com/office/drawing/2014/chart" uri="{C3380CC4-5D6E-409C-BE32-E72D297353CC}">
                  <c16:uniqueId val="{0000003E-FC99-453E-8660-BDA611694F1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{20BCA464-8EE0-4B13-9BC3-3933C5B7E81E}</c15:txfldGUID>
                      <c15:f>Diagramm!$J$63</c15:f>
                      <c15:dlblFieldTableCache>
                        <c:ptCount val="1"/>
                      </c15:dlblFieldTableCache>
                    </c15:dlblFTEntry>
                  </c15:dlblFieldTable>
                  <c15:showDataLabelsRange val="0"/>
                </c:ext>
                <c:ext xmlns:c16="http://schemas.microsoft.com/office/drawing/2014/chart" uri="{C3380CC4-5D6E-409C-BE32-E72D297353CC}">
                  <c16:uniqueId val="{0000003F-FC99-453E-8660-BDA611694F1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{A24B408E-F832-4C1D-883D-4B9444245AC9}</c15:txfldGUID>
                      <c15:f>Diagramm!$J$64</c15:f>
                      <c15:dlblFieldTableCache>
                        <c:ptCount val="1"/>
                      </c15:dlblFieldTableCache>
                    </c15:dlblFTEntry>
                  </c15:dlblFieldTable>
                  <c15:showDataLabelsRange val="0"/>
                </c:ext>
                <c:ext xmlns:c16="http://schemas.microsoft.com/office/drawing/2014/chart" uri="{C3380CC4-5D6E-409C-BE32-E72D297353CC}">
                  <c16:uniqueId val="{00000040-FC99-453E-8660-BDA611694F1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{BB6357CB-3755-49B9-BB2A-89639AE2F65B}</c15:txfldGUID>
                      <c15:f>Diagramm!$J$65</c15:f>
                      <c15:dlblFieldTableCache>
                        <c:ptCount val="1"/>
                      </c15:dlblFieldTableCache>
                    </c15:dlblFTEntry>
                  </c15:dlblFieldTable>
                  <c15:showDataLabelsRange val="0"/>
                </c:ext>
                <c:ext xmlns:c16="http://schemas.microsoft.com/office/drawing/2014/chart" uri="{C3380CC4-5D6E-409C-BE32-E72D297353CC}">
                  <c16:uniqueId val="{00000041-FC99-453E-8660-BDA611694F1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{A81B298E-E23B-445E-935A-48F7A4583663}</c15:txfldGUID>
                      <c15:f>Diagramm!$J$66</c15:f>
                      <c15:dlblFieldTableCache>
                        <c:ptCount val="1"/>
                      </c15:dlblFieldTableCache>
                    </c15:dlblFTEntry>
                  </c15:dlblFieldTable>
                  <c15:showDataLabelsRange val="0"/>
                </c:ext>
                <c:ext xmlns:c16="http://schemas.microsoft.com/office/drawing/2014/chart" uri="{C3380CC4-5D6E-409C-BE32-E72D297353CC}">
                  <c16:uniqueId val="{00000042-FC99-453E-8660-BDA611694F1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{2CA7438A-9425-41ED-B3DC-523A458990B0}</c15:txfldGUID>
                      <c15:f>Diagramm!$J$67</c15:f>
                      <c15:dlblFieldTableCache>
                        <c:ptCount val="1"/>
                      </c15:dlblFieldTableCache>
                    </c15:dlblFTEntry>
                  </c15:dlblFieldTable>
                  <c15:showDataLabelsRange val="0"/>
                </c:ext>
                <c:ext xmlns:c16="http://schemas.microsoft.com/office/drawing/2014/chart" uri="{C3380CC4-5D6E-409C-BE32-E72D297353CC}">
                  <c16:uniqueId val="{00000043-FC99-453E-8660-BDA611694F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C99-453E-8660-BDA611694F1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CE-48A2-B810-1DC68624D98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CE-48A2-B810-1DC68624D98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CE-48A2-B810-1DC68624D98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CE-48A2-B810-1DC68624D98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CE-48A2-B810-1DC68624D98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CE-48A2-B810-1DC68624D98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CE-48A2-B810-1DC68624D98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CE-48A2-B810-1DC68624D98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CE-48A2-B810-1DC68624D98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CE-48A2-B810-1DC68624D98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CE-48A2-B810-1DC68624D98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CE-48A2-B810-1DC68624D98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CE-48A2-B810-1DC68624D98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CE-48A2-B810-1DC68624D98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CE-48A2-B810-1DC68624D98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5CE-48A2-B810-1DC68624D98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CE-48A2-B810-1DC68624D98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5CE-48A2-B810-1DC68624D98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5CE-48A2-B810-1DC68624D98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5CE-48A2-B810-1DC68624D98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5CE-48A2-B810-1DC68624D98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5CE-48A2-B810-1DC68624D9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5CE-48A2-B810-1DC68624D98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5CE-48A2-B810-1DC68624D98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5CE-48A2-B810-1DC68624D98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5CE-48A2-B810-1DC68624D98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5CE-48A2-B810-1DC68624D98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5CE-48A2-B810-1DC68624D98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5CE-48A2-B810-1DC68624D98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5CE-48A2-B810-1DC68624D98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5CE-48A2-B810-1DC68624D98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5CE-48A2-B810-1DC68624D98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5CE-48A2-B810-1DC68624D98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5CE-48A2-B810-1DC68624D98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5CE-48A2-B810-1DC68624D98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5CE-48A2-B810-1DC68624D98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5CE-48A2-B810-1DC68624D98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5CE-48A2-B810-1DC68624D98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5CE-48A2-B810-1DC68624D98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5CE-48A2-B810-1DC68624D98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5CE-48A2-B810-1DC68624D98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5CE-48A2-B810-1DC68624D98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5CE-48A2-B810-1DC68624D98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5CE-48A2-B810-1DC68624D98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5CE-48A2-B810-1DC68624D98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5CE-48A2-B810-1DC68624D98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5CE-48A2-B810-1DC68624D98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5CE-48A2-B810-1DC68624D98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5CE-48A2-B810-1DC68624D98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5CE-48A2-B810-1DC68624D98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5CE-48A2-B810-1DC68624D98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5CE-48A2-B810-1DC68624D98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5CE-48A2-B810-1DC68624D98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5CE-48A2-B810-1DC68624D98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5CE-48A2-B810-1DC68624D98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5CE-48A2-B810-1DC68624D98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5CE-48A2-B810-1DC68624D98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5CE-48A2-B810-1DC68624D98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5CE-48A2-B810-1DC68624D98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5CE-48A2-B810-1DC68624D98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5CE-48A2-B810-1DC68624D98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5CE-48A2-B810-1DC68624D98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5CE-48A2-B810-1DC68624D98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5CE-48A2-B810-1DC68624D98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5CE-48A2-B810-1DC68624D98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5CE-48A2-B810-1DC68624D98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5CE-48A2-B810-1DC68624D98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5CE-48A2-B810-1DC68624D9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5CE-48A2-B810-1DC68624D98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101.36620648087025</c:v>
                </c:pt>
                <c:pt idx="2">
                  <c:v>102.06940099308287</c:v>
                </c:pt>
                <c:pt idx="3">
                  <c:v>99.790476737177457</c:v>
                </c:pt>
                <c:pt idx="4">
                  <c:v>100.16360035590253</c:v>
                </c:pt>
                <c:pt idx="5">
                  <c:v>101.46379265807526</c:v>
                </c:pt>
                <c:pt idx="6">
                  <c:v>102.98498894980052</c:v>
                </c:pt>
                <c:pt idx="7">
                  <c:v>101.16529376309519</c:v>
                </c:pt>
                <c:pt idx="8">
                  <c:v>101.60730174220028</c:v>
                </c:pt>
                <c:pt idx="9">
                  <c:v>102.50279842714043</c:v>
                </c:pt>
                <c:pt idx="10">
                  <c:v>103.75706782239315</c:v>
                </c:pt>
                <c:pt idx="11">
                  <c:v>102.53724060733045</c:v>
                </c:pt>
                <c:pt idx="12">
                  <c:v>103.03952240176804</c:v>
                </c:pt>
                <c:pt idx="13">
                  <c:v>103.60494819322064</c:v>
                </c:pt>
                <c:pt idx="14">
                  <c:v>104.92523176717086</c:v>
                </c:pt>
                <c:pt idx="15">
                  <c:v>103.23182457449556</c:v>
                </c:pt>
                <c:pt idx="16">
                  <c:v>103.34663184179558</c:v>
                </c:pt>
                <c:pt idx="17">
                  <c:v>103.86039436296318</c:v>
                </c:pt>
                <c:pt idx="18">
                  <c:v>105.00559685428088</c:v>
                </c:pt>
                <c:pt idx="19">
                  <c:v>103.40116529376309</c:v>
                </c:pt>
                <c:pt idx="20">
                  <c:v>103.36385293189059</c:v>
                </c:pt>
                <c:pt idx="21">
                  <c:v>103.84604345455067</c:v>
                </c:pt>
                <c:pt idx="22">
                  <c:v>104.18185471140322</c:v>
                </c:pt>
                <c:pt idx="23">
                  <c:v>102.41669297666543</c:v>
                </c:pt>
                <c:pt idx="24">
                  <c:v>102.10958353663786</c:v>
                </c:pt>
              </c:numCache>
            </c:numRef>
          </c:val>
          <c:smooth val="0"/>
          <c:extLst>
            <c:ext xmlns:c16="http://schemas.microsoft.com/office/drawing/2014/chart" uri="{C3380CC4-5D6E-409C-BE32-E72D297353CC}">
              <c16:uniqueId val="{00000000-E0C2-40BF-A62D-5C4E398EF88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102.83196979232221</c:v>
                </c:pt>
                <c:pt idx="2">
                  <c:v>108.81057268722468</c:v>
                </c:pt>
                <c:pt idx="3">
                  <c:v>104.59408432976716</c:v>
                </c:pt>
                <c:pt idx="4">
                  <c:v>105.2863436123348</c:v>
                </c:pt>
                <c:pt idx="5">
                  <c:v>111.13908118313405</c:v>
                </c:pt>
                <c:pt idx="6">
                  <c:v>115.04090623033353</c:v>
                </c:pt>
                <c:pt idx="7">
                  <c:v>111.39081183134047</c:v>
                </c:pt>
                <c:pt idx="8">
                  <c:v>110.95028319697924</c:v>
                </c:pt>
                <c:pt idx="9">
                  <c:v>114.72624292007552</c:v>
                </c:pt>
                <c:pt idx="10">
                  <c:v>117.80994336060415</c:v>
                </c:pt>
                <c:pt idx="11">
                  <c:v>113.53052234109502</c:v>
                </c:pt>
                <c:pt idx="12">
                  <c:v>115.35556954059156</c:v>
                </c:pt>
                <c:pt idx="13">
                  <c:v>118.75393329137822</c:v>
                </c:pt>
                <c:pt idx="14">
                  <c:v>124.35494021397105</c:v>
                </c:pt>
                <c:pt idx="15">
                  <c:v>123.78854625550662</c:v>
                </c:pt>
                <c:pt idx="16">
                  <c:v>122.40402769037131</c:v>
                </c:pt>
                <c:pt idx="17">
                  <c:v>125.36186280679674</c:v>
                </c:pt>
                <c:pt idx="18">
                  <c:v>126.24292007551921</c:v>
                </c:pt>
                <c:pt idx="19">
                  <c:v>125.48772813089994</c:v>
                </c:pt>
                <c:pt idx="20">
                  <c:v>128.31969792322215</c:v>
                </c:pt>
                <c:pt idx="21">
                  <c:v>129.57835116425426</c:v>
                </c:pt>
                <c:pt idx="22">
                  <c:v>133.35431088735052</c:v>
                </c:pt>
                <c:pt idx="23">
                  <c:v>130.71113908118312</c:v>
                </c:pt>
                <c:pt idx="24">
                  <c:v>128.13089993706734</c:v>
                </c:pt>
              </c:numCache>
            </c:numRef>
          </c:val>
          <c:smooth val="0"/>
          <c:extLst>
            <c:ext xmlns:c16="http://schemas.microsoft.com/office/drawing/2014/chart" uri="{C3380CC4-5D6E-409C-BE32-E72D297353CC}">
              <c16:uniqueId val="{00000001-E0C2-40BF-A62D-5C4E398EF88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96.121024049650899</c:v>
                </c:pt>
                <c:pt idx="2">
                  <c:v>96.431342125678825</c:v>
                </c:pt>
                <c:pt idx="3">
                  <c:v>96.017584690974914</c:v>
                </c:pt>
                <c:pt idx="4">
                  <c:v>93.94879751745539</c:v>
                </c:pt>
                <c:pt idx="5">
                  <c:v>94.310835272821308</c:v>
                </c:pt>
                <c:pt idx="6">
                  <c:v>95.267649340574096</c:v>
                </c:pt>
                <c:pt idx="7">
                  <c:v>94.000517196793382</c:v>
                </c:pt>
                <c:pt idx="8">
                  <c:v>95.215929661236103</c:v>
                </c:pt>
                <c:pt idx="9">
                  <c:v>97.103697957072669</c:v>
                </c:pt>
                <c:pt idx="10">
                  <c:v>95.06077062322214</c:v>
                </c:pt>
                <c:pt idx="11">
                  <c:v>95.577967416602021</c:v>
                </c:pt>
                <c:pt idx="12">
                  <c:v>95.086630462891137</c:v>
                </c:pt>
                <c:pt idx="13">
                  <c:v>97.776053788466513</c:v>
                </c:pt>
                <c:pt idx="14">
                  <c:v>96.896819239720713</c:v>
                </c:pt>
                <c:pt idx="15">
                  <c:v>97.33643651409362</c:v>
                </c:pt>
                <c:pt idx="16">
                  <c:v>99.741401603310067</c:v>
                </c:pt>
                <c:pt idx="17">
                  <c:v>100.10343935867598</c:v>
                </c:pt>
                <c:pt idx="18">
                  <c:v>97.077838117403672</c:v>
                </c:pt>
                <c:pt idx="19">
                  <c:v>95.965865011636936</c:v>
                </c:pt>
                <c:pt idx="20">
                  <c:v>97.388156193431598</c:v>
                </c:pt>
                <c:pt idx="21">
                  <c:v>99.275924489268164</c:v>
                </c:pt>
                <c:pt idx="22">
                  <c:v>97.595034910783554</c:v>
                </c:pt>
                <c:pt idx="23">
                  <c:v>98.163951383501427</c:v>
                </c:pt>
                <c:pt idx="24">
                  <c:v>95.396948538919062</c:v>
                </c:pt>
              </c:numCache>
            </c:numRef>
          </c:val>
          <c:smooth val="0"/>
          <c:extLst>
            <c:ext xmlns:c16="http://schemas.microsoft.com/office/drawing/2014/chart" uri="{C3380CC4-5D6E-409C-BE32-E72D297353CC}">
              <c16:uniqueId val="{00000002-E0C2-40BF-A62D-5C4E398EF88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0C2-40BF-A62D-5C4E398EF888}"/>
                </c:ext>
              </c:extLst>
            </c:dLbl>
            <c:dLbl>
              <c:idx val="1"/>
              <c:delete val="1"/>
              <c:extLst>
                <c:ext xmlns:c15="http://schemas.microsoft.com/office/drawing/2012/chart" uri="{CE6537A1-D6FC-4f65-9D91-7224C49458BB}"/>
                <c:ext xmlns:c16="http://schemas.microsoft.com/office/drawing/2014/chart" uri="{C3380CC4-5D6E-409C-BE32-E72D297353CC}">
                  <c16:uniqueId val="{00000004-E0C2-40BF-A62D-5C4E398EF888}"/>
                </c:ext>
              </c:extLst>
            </c:dLbl>
            <c:dLbl>
              <c:idx val="2"/>
              <c:delete val="1"/>
              <c:extLst>
                <c:ext xmlns:c15="http://schemas.microsoft.com/office/drawing/2012/chart" uri="{CE6537A1-D6FC-4f65-9D91-7224C49458BB}"/>
                <c:ext xmlns:c16="http://schemas.microsoft.com/office/drawing/2014/chart" uri="{C3380CC4-5D6E-409C-BE32-E72D297353CC}">
                  <c16:uniqueId val="{00000005-E0C2-40BF-A62D-5C4E398EF888}"/>
                </c:ext>
              </c:extLst>
            </c:dLbl>
            <c:dLbl>
              <c:idx val="3"/>
              <c:delete val="1"/>
              <c:extLst>
                <c:ext xmlns:c15="http://schemas.microsoft.com/office/drawing/2012/chart" uri="{CE6537A1-D6FC-4f65-9D91-7224C49458BB}"/>
                <c:ext xmlns:c16="http://schemas.microsoft.com/office/drawing/2014/chart" uri="{C3380CC4-5D6E-409C-BE32-E72D297353CC}">
                  <c16:uniqueId val="{00000006-E0C2-40BF-A62D-5C4E398EF888}"/>
                </c:ext>
              </c:extLst>
            </c:dLbl>
            <c:dLbl>
              <c:idx val="4"/>
              <c:delete val="1"/>
              <c:extLst>
                <c:ext xmlns:c15="http://schemas.microsoft.com/office/drawing/2012/chart" uri="{CE6537A1-D6FC-4f65-9D91-7224C49458BB}"/>
                <c:ext xmlns:c16="http://schemas.microsoft.com/office/drawing/2014/chart" uri="{C3380CC4-5D6E-409C-BE32-E72D297353CC}">
                  <c16:uniqueId val="{00000007-E0C2-40BF-A62D-5C4E398EF888}"/>
                </c:ext>
              </c:extLst>
            </c:dLbl>
            <c:dLbl>
              <c:idx val="5"/>
              <c:delete val="1"/>
              <c:extLst>
                <c:ext xmlns:c15="http://schemas.microsoft.com/office/drawing/2012/chart" uri="{CE6537A1-D6FC-4f65-9D91-7224C49458BB}"/>
                <c:ext xmlns:c16="http://schemas.microsoft.com/office/drawing/2014/chart" uri="{C3380CC4-5D6E-409C-BE32-E72D297353CC}">
                  <c16:uniqueId val="{00000008-E0C2-40BF-A62D-5C4E398EF888}"/>
                </c:ext>
              </c:extLst>
            </c:dLbl>
            <c:dLbl>
              <c:idx val="6"/>
              <c:delete val="1"/>
              <c:extLst>
                <c:ext xmlns:c15="http://schemas.microsoft.com/office/drawing/2012/chart" uri="{CE6537A1-D6FC-4f65-9D91-7224C49458BB}"/>
                <c:ext xmlns:c16="http://schemas.microsoft.com/office/drawing/2014/chart" uri="{C3380CC4-5D6E-409C-BE32-E72D297353CC}">
                  <c16:uniqueId val="{00000009-E0C2-40BF-A62D-5C4E398EF888}"/>
                </c:ext>
              </c:extLst>
            </c:dLbl>
            <c:dLbl>
              <c:idx val="7"/>
              <c:delete val="1"/>
              <c:extLst>
                <c:ext xmlns:c15="http://schemas.microsoft.com/office/drawing/2012/chart" uri="{CE6537A1-D6FC-4f65-9D91-7224C49458BB}"/>
                <c:ext xmlns:c16="http://schemas.microsoft.com/office/drawing/2014/chart" uri="{C3380CC4-5D6E-409C-BE32-E72D297353CC}">
                  <c16:uniqueId val="{0000000A-E0C2-40BF-A62D-5C4E398EF888}"/>
                </c:ext>
              </c:extLst>
            </c:dLbl>
            <c:dLbl>
              <c:idx val="8"/>
              <c:delete val="1"/>
              <c:extLst>
                <c:ext xmlns:c15="http://schemas.microsoft.com/office/drawing/2012/chart" uri="{CE6537A1-D6FC-4f65-9D91-7224C49458BB}"/>
                <c:ext xmlns:c16="http://schemas.microsoft.com/office/drawing/2014/chart" uri="{C3380CC4-5D6E-409C-BE32-E72D297353CC}">
                  <c16:uniqueId val="{0000000B-E0C2-40BF-A62D-5C4E398EF888}"/>
                </c:ext>
              </c:extLst>
            </c:dLbl>
            <c:dLbl>
              <c:idx val="9"/>
              <c:delete val="1"/>
              <c:extLst>
                <c:ext xmlns:c15="http://schemas.microsoft.com/office/drawing/2012/chart" uri="{CE6537A1-D6FC-4f65-9D91-7224C49458BB}"/>
                <c:ext xmlns:c16="http://schemas.microsoft.com/office/drawing/2014/chart" uri="{C3380CC4-5D6E-409C-BE32-E72D297353CC}">
                  <c16:uniqueId val="{0000000C-E0C2-40BF-A62D-5C4E398EF888}"/>
                </c:ext>
              </c:extLst>
            </c:dLbl>
            <c:dLbl>
              <c:idx val="10"/>
              <c:delete val="1"/>
              <c:extLst>
                <c:ext xmlns:c15="http://schemas.microsoft.com/office/drawing/2012/chart" uri="{CE6537A1-D6FC-4f65-9D91-7224C49458BB}"/>
                <c:ext xmlns:c16="http://schemas.microsoft.com/office/drawing/2014/chart" uri="{C3380CC4-5D6E-409C-BE32-E72D297353CC}">
                  <c16:uniqueId val="{0000000D-E0C2-40BF-A62D-5C4E398EF888}"/>
                </c:ext>
              </c:extLst>
            </c:dLbl>
            <c:dLbl>
              <c:idx val="11"/>
              <c:delete val="1"/>
              <c:extLst>
                <c:ext xmlns:c15="http://schemas.microsoft.com/office/drawing/2012/chart" uri="{CE6537A1-D6FC-4f65-9D91-7224C49458BB}"/>
                <c:ext xmlns:c16="http://schemas.microsoft.com/office/drawing/2014/chart" uri="{C3380CC4-5D6E-409C-BE32-E72D297353CC}">
                  <c16:uniqueId val="{0000000E-E0C2-40BF-A62D-5C4E398EF888}"/>
                </c:ext>
              </c:extLst>
            </c:dLbl>
            <c:dLbl>
              <c:idx val="12"/>
              <c:delete val="1"/>
              <c:extLst>
                <c:ext xmlns:c15="http://schemas.microsoft.com/office/drawing/2012/chart" uri="{CE6537A1-D6FC-4f65-9D91-7224C49458BB}"/>
                <c:ext xmlns:c16="http://schemas.microsoft.com/office/drawing/2014/chart" uri="{C3380CC4-5D6E-409C-BE32-E72D297353CC}">
                  <c16:uniqueId val="{0000000F-E0C2-40BF-A62D-5C4E398EF88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C2-40BF-A62D-5C4E398EF888}"/>
                </c:ext>
              </c:extLst>
            </c:dLbl>
            <c:dLbl>
              <c:idx val="14"/>
              <c:delete val="1"/>
              <c:extLst>
                <c:ext xmlns:c15="http://schemas.microsoft.com/office/drawing/2012/chart" uri="{CE6537A1-D6FC-4f65-9D91-7224C49458BB}"/>
                <c:ext xmlns:c16="http://schemas.microsoft.com/office/drawing/2014/chart" uri="{C3380CC4-5D6E-409C-BE32-E72D297353CC}">
                  <c16:uniqueId val="{00000011-E0C2-40BF-A62D-5C4E398EF888}"/>
                </c:ext>
              </c:extLst>
            </c:dLbl>
            <c:dLbl>
              <c:idx val="15"/>
              <c:delete val="1"/>
              <c:extLst>
                <c:ext xmlns:c15="http://schemas.microsoft.com/office/drawing/2012/chart" uri="{CE6537A1-D6FC-4f65-9D91-7224C49458BB}"/>
                <c:ext xmlns:c16="http://schemas.microsoft.com/office/drawing/2014/chart" uri="{C3380CC4-5D6E-409C-BE32-E72D297353CC}">
                  <c16:uniqueId val="{00000012-E0C2-40BF-A62D-5C4E398EF888}"/>
                </c:ext>
              </c:extLst>
            </c:dLbl>
            <c:dLbl>
              <c:idx val="16"/>
              <c:delete val="1"/>
              <c:extLst>
                <c:ext xmlns:c15="http://schemas.microsoft.com/office/drawing/2012/chart" uri="{CE6537A1-D6FC-4f65-9D91-7224C49458BB}"/>
                <c:ext xmlns:c16="http://schemas.microsoft.com/office/drawing/2014/chart" uri="{C3380CC4-5D6E-409C-BE32-E72D297353CC}">
                  <c16:uniqueId val="{00000013-E0C2-40BF-A62D-5C4E398EF888}"/>
                </c:ext>
              </c:extLst>
            </c:dLbl>
            <c:dLbl>
              <c:idx val="17"/>
              <c:delete val="1"/>
              <c:extLst>
                <c:ext xmlns:c15="http://schemas.microsoft.com/office/drawing/2012/chart" uri="{CE6537A1-D6FC-4f65-9D91-7224C49458BB}"/>
                <c:ext xmlns:c16="http://schemas.microsoft.com/office/drawing/2014/chart" uri="{C3380CC4-5D6E-409C-BE32-E72D297353CC}">
                  <c16:uniqueId val="{00000014-E0C2-40BF-A62D-5C4E398EF888}"/>
                </c:ext>
              </c:extLst>
            </c:dLbl>
            <c:dLbl>
              <c:idx val="18"/>
              <c:delete val="1"/>
              <c:extLst>
                <c:ext xmlns:c15="http://schemas.microsoft.com/office/drawing/2012/chart" uri="{CE6537A1-D6FC-4f65-9D91-7224C49458BB}"/>
                <c:ext xmlns:c16="http://schemas.microsoft.com/office/drawing/2014/chart" uri="{C3380CC4-5D6E-409C-BE32-E72D297353CC}">
                  <c16:uniqueId val="{00000015-E0C2-40BF-A62D-5C4E398EF888}"/>
                </c:ext>
              </c:extLst>
            </c:dLbl>
            <c:dLbl>
              <c:idx val="19"/>
              <c:delete val="1"/>
              <c:extLst>
                <c:ext xmlns:c15="http://schemas.microsoft.com/office/drawing/2012/chart" uri="{CE6537A1-D6FC-4f65-9D91-7224C49458BB}"/>
                <c:ext xmlns:c16="http://schemas.microsoft.com/office/drawing/2014/chart" uri="{C3380CC4-5D6E-409C-BE32-E72D297353CC}">
                  <c16:uniqueId val="{00000016-E0C2-40BF-A62D-5C4E398EF888}"/>
                </c:ext>
              </c:extLst>
            </c:dLbl>
            <c:dLbl>
              <c:idx val="20"/>
              <c:delete val="1"/>
              <c:extLst>
                <c:ext xmlns:c15="http://schemas.microsoft.com/office/drawing/2012/chart" uri="{CE6537A1-D6FC-4f65-9D91-7224C49458BB}"/>
                <c:ext xmlns:c16="http://schemas.microsoft.com/office/drawing/2014/chart" uri="{C3380CC4-5D6E-409C-BE32-E72D297353CC}">
                  <c16:uniqueId val="{00000017-E0C2-40BF-A62D-5C4E398EF888}"/>
                </c:ext>
              </c:extLst>
            </c:dLbl>
            <c:dLbl>
              <c:idx val="21"/>
              <c:delete val="1"/>
              <c:extLst>
                <c:ext xmlns:c15="http://schemas.microsoft.com/office/drawing/2012/chart" uri="{CE6537A1-D6FC-4f65-9D91-7224C49458BB}"/>
                <c:ext xmlns:c16="http://schemas.microsoft.com/office/drawing/2014/chart" uri="{C3380CC4-5D6E-409C-BE32-E72D297353CC}">
                  <c16:uniqueId val="{00000018-E0C2-40BF-A62D-5C4E398EF888}"/>
                </c:ext>
              </c:extLst>
            </c:dLbl>
            <c:dLbl>
              <c:idx val="22"/>
              <c:delete val="1"/>
              <c:extLst>
                <c:ext xmlns:c15="http://schemas.microsoft.com/office/drawing/2012/chart" uri="{CE6537A1-D6FC-4f65-9D91-7224C49458BB}"/>
                <c:ext xmlns:c16="http://schemas.microsoft.com/office/drawing/2014/chart" uri="{C3380CC4-5D6E-409C-BE32-E72D297353CC}">
                  <c16:uniqueId val="{00000019-E0C2-40BF-A62D-5C4E398EF888}"/>
                </c:ext>
              </c:extLst>
            </c:dLbl>
            <c:dLbl>
              <c:idx val="23"/>
              <c:delete val="1"/>
              <c:extLst>
                <c:ext xmlns:c15="http://schemas.microsoft.com/office/drawing/2012/chart" uri="{CE6537A1-D6FC-4f65-9D91-7224C49458BB}"/>
                <c:ext xmlns:c16="http://schemas.microsoft.com/office/drawing/2014/chart" uri="{C3380CC4-5D6E-409C-BE32-E72D297353CC}">
                  <c16:uniqueId val="{0000001A-E0C2-40BF-A62D-5C4E398EF888}"/>
                </c:ext>
              </c:extLst>
            </c:dLbl>
            <c:dLbl>
              <c:idx val="24"/>
              <c:delete val="1"/>
              <c:extLst>
                <c:ext xmlns:c15="http://schemas.microsoft.com/office/drawing/2012/chart" uri="{CE6537A1-D6FC-4f65-9D91-7224C49458BB}"/>
                <c:ext xmlns:c16="http://schemas.microsoft.com/office/drawing/2014/chart" uri="{C3380CC4-5D6E-409C-BE32-E72D297353CC}">
                  <c16:uniqueId val="{0000001B-E0C2-40BF-A62D-5C4E398EF88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0C2-40BF-A62D-5C4E398EF88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Eichsfeld (16061)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35576</v>
      </c>
      <c r="F11" s="238">
        <v>35683</v>
      </c>
      <c r="G11" s="238">
        <v>36298</v>
      </c>
      <c r="H11" s="238">
        <v>36181</v>
      </c>
      <c r="I11" s="265">
        <v>36013</v>
      </c>
      <c r="J11" s="263">
        <v>-437</v>
      </c>
      <c r="K11" s="266">
        <v>-1.2134506983589259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15.229368113334832</v>
      </c>
      <c r="E13" s="115">
        <v>5418</v>
      </c>
      <c r="F13" s="114">
        <v>5400</v>
      </c>
      <c r="G13" s="114">
        <v>5571</v>
      </c>
      <c r="H13" s="114">
        <v>5622</v>
      </c>
      <c r="I13" s="140">
        <v>5454</v>
      </c>
      <c r="J13" s="115">
        <v>-36</v>
      </c>
      <c r="K13" s="116">
        <v>-0.66006600660066006</v>
      </c>
    </row>
    <row r="14" spans="1:255" ht="14.1" customHeight="1" x14ac:dyDescent="0.2">
      <c r="A14" s="306" t="s">
        <v>230</v>
      </c>
      <c r="B14" s="307"/>
      <c r="C14" s="308"/>
      <c r="D14" s="113">
        <v>68.526534742523054</v>
      </c>
      <c r="E14" s="115">
        <v>24379</v>
      </c>
      <c r="F14" s="114">
        <v>24482</v>
      </c>
      <c r="G14" s="114">
        <v>24911</v>
      </c>
      <c r="H14" s="114">
        <v>24754</v>
      </c>
      <c r="I14" s="140">
        <v>24718</v>
      </c>
      <c r="J14" s="115">
        <v>-339</v>
      </c>
      <c r="K14" s="116">
        <v>-1.3714701836718182</v>
      </c>
    </row>
    <row r="15" spans="1:255" ht="14.1" customHeight="1" x14ac:dyDescent="0.2">
      <c r="A15" s="306" t="s">
        <v>231</v>
      </c>
      <c r="B15" s="307"/>
      <c r="C15" s="308"/>
      <c r="D15" s="113">
        <v>8.452327411738251</v>
      </c>
      <c r="E15" s="115">
        <v>3007</v>
      </c>
      <c r="F15" s="114">
        <v>3032</v>
      </c>
      <c r="G15" s="114">
        <v>3062</v>
      </c>
      <c r="H15" s="114">
        <v>3047</v>
      </c>
      <c r="I15" s="140">
        <v>3054</v>
      </c>
      <c r="J15" s="115">
        <v>-47</v>
      </c>
      <c r="K15" s="116">
        <v>-1.5389652914210872</v>
      </c>
    </row>
    <row r="16" spans="1:255" ht="14.1" customHeight="1" x14ac:dyDescent="0.2">
      <c r="A16" s="306" t="s">
        <v>232</v>
      </c>
      <c r="B16" s="307"/>
      <c r="C16" s="308"/>
      <c r="D16" s="113">
        <v>6.7433100966944011</v>
      </c>
      <c r="E16" s="115">
        <v>2399</v>
      </c>
      <c r="F16" s="114">
        <v>2395</v>
      </c>
      <c r="G16" s="114">
        <v>2382</v>
      </c>
      <c r="H16" s="114">
        <v>2384</v>
      </c>
      <c r="I16" s="140">
        <v>2408</v>
      </c>
      <c r="J16" s="115">
        <v>-9</v>
      </c>
      <c r="K16" s="116">
        <v>-0.37375415282392027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1.2536541488644031</v>
      </c>
      <c r="E18" s="115">
        <v>446</v>
      </c>
      <c r="F18" s="114">
        <v>402</v>
      </c>
      <c r="G18" s="114">
        <v>464</v>
      </c>
      <c r="H18" s="114">
        <v>445</v>
      </c>
      <c r="I18" s="140">
        <v>437</v>
      </c>
      <c r="J18" s="115">
        <v>9</v>
      </c>
      <c r="K18" s="116">
        <v>2.0594965675057209</v>
      </c>
    </row>
    <row r="19" spans="1:255" ht="14.1" customHeight="1" x14ac:dyDescent="0.2">
      <c r="A19" s="306" t="s">
        <v>235</v>
      </c>
      <c r="B19" s="307" t="s">
        <v>236</v>
      </c>
      <c r="C19" s="308"/>
      <c r="D19" s="113">
        <v>0.6352597256577468</v>
      </c>
      <c r="E19" s="115">
        <v>226</v>
      </c>
      <c r="F19" s="114">
        <v>180</v>
      </c>
      <c r="G19" s="114">
        <v>233</v>
      </c>
      <c r="H19" s="114">
        <v>216</v>
      </c>
      <c r="I19" s="140">
        <v>207</v>
      </c>
      <c r="J19" s="115">
        <v>19</v>
      </c>
      <c r="K19" s="116">
        <v>9.1787439613526569</v>
      </c>
    </row>
    <row r="20" spans="1:255" ht="14.1" customHeight="1" x14ac:dyDescent="0.2">
      <c r="A20" s="306">
        <v>12</v>
      </c>
      <c r="B20" s="307" t="s">
        <v>237</v>
      </c>
      <c r="C20" s="308"/>
      <c r="D20" s="113">
        <v>0.64650326062514052</v>
      </c>
      <c r="E20" s="115">
        <v>230</v>
      </c>
      <c r="F20" s="114">
        <v>234</v>
      </c>
      <c r="G20" s="114">
        <v>257</v>
      </c>
      <c r="H20" s="114">
        <v>256</v>
      </c>
      <c r="I20" s="140">
        <v>241</v>
      </c>
      <c r="J20" s="115">
        <v>-11</v>
      </c>
      <c r="K20" s="116">
        <v>-4.5643153526970952</v>
      </c>
    </row>
    <row r="21" spans="1:255" ht="14.1" customHeight="1" x14ac:dyDescent="0.2">
      <c r="A21" s="306">
        <v>21</v>
      </c>
      <c r="B21" s="307" t="s">
        <v>238</v>
      </c>
      <c r="C21" s="308"/>
      <c r="D21" s="113">
        <v>0.48909377108162805</v>
      </c>
      <c r="E21" s="115">
        <v>174</v>
      </c>
      <c r="F21" s="114">
        <v>162</v>
      </c>
      <c r="G21" s="114">
        <v>169</v>
      </c>
      <c r="H21" s="114">
        <v>167</v>
      </c>
      <c r="I21" s="140">
        <v>158</v>
      </c>
      <c r="J21" s="115">
        <v>16</v>
      </c>
      <c r="K21" s="116">
        <v>10.126582278481013</v>
      </c>
    </row>
    <row r="22" spans="1:255" ht="14.1" customHeight="1" x14ac:dyDescent="0.2">
      <c r="A22" s="306">
        <v>22</v>
      </c>
      <c r="B22" s="307" t="s">
        <v>239</v>
      </c>
      <c r="C22" s="308"/>
      <c r="D22" s="113">
        <v>2.6450416010793796</v>
      </c>
      <c r="E22" s="115">
        <v>941</v>
      </c>
      <c r="F22" s="114">
        <v>941</v>
      </c>
      <c r="G22" s="114">
        <v>961</v>
      </c>
      <c r="H22" s="114">
        <v>970</v>
      </c>
      <c r="I22" s="140">
        <v>983</v>
      </c>
      <c r="J22" s="115">
        <v>-42</v>
      </c>
      <c r="K22" s="116">
        <v>-4.2726347914547302</v>
      </c>
    </row>
    <row r="23" spans="1:255" ht="14.1" customHeight="1" x14ac:dyDescent="0.2">
      <c r="A23" s="306">
        <v>23</v>
      </c>
      <c r="B23" s="307" t="s">
        <v>240</v>
      </c>
      <c r="C23" s="308"/>
      <c r="D23" s="113">
        <v>1.323926242410614</v>
      </c>
      <c r="E23" s="115">
        <v>471</v>
      </c>
      <c r="F23" s="114">
        <v>469</v>
      </c>
      <c r="G23" s="114">
        <v>467</v>
      </c>
      <c r="H23" s="114">
        <v>464</v>
      </c>
      <c r="I23" s="140">
        <v>465</v>
      </c>
      <c r="J23" s="115">
        <v>6</v>
      </c>
      <c r="K23" s="116">
        <v>1.2903225806451613</v>
      </c>
    </row>
    <row r="24" spans="1:255" ht="14.1" customHeight="1" x14ac:dyDescent="0.2">
      <c r="A24" s="306">
        <v>24</v>
      </c>
      <c r="B24" s="307" t="s">
        <v>241</v>
      </c>
      <c r="C24" s="308"/>
      <c r="D24" s="113">
        <v>7.7158758713739601</v>
      </c>
      <c r="E24" s="115">
        <v>2745</v>
      </c>
      <c r="F24" s="114">
        <v>2799</v>
      </c>
      <c r="G24" s="114">
        <v>2896</v>
      </c>
      <c r="H24" s="114">
        <v>2977</v>
      </c>
      <c r="I24" s="140">
        <v>3012</v>
      </c>
      <c r="J24" s="115">
        <v>-267</v>
      </c>
      <c r="K24" s="116">
        <v>-8.8645418326693228</v>
      </c>
    </row>
    <row r="25" spans="1:255" ht="14.1" customHeight="1" x14ac:dyDescent="0.2">
      <c r="A25" s="306">
        <v>25</v>
      </c>
      <c r="B25" s="307" t="s">
        <v>242</v>
      </c>
      <c r="C25" s="308"/>
      <c r="D25" s="113">
        <v>8.7137395997301557</v>
      </c>
      <c r="E25" s="115">
        <v>3100</v>
      </c>
      <c r="F25" s="114">
        <v>3163</v>
      </c>
      <c r="G25" s="114">
        <v>3250</v>
      </c>
      <c r="H25" s="114">
        <v>3397</v>
      </c>
      <c r="I25" s="140">
        <v>3363</v>
      </c>
      <c r="J25" s="115">
        <v>-263</v>
      </c>
      <c r="K25" s="116">
        <v>-7.8203984537615225</v>
      </c>
    </row>
    <row r="26" spans="1:255" ht="14.1" customHeight="1" x14ac:dyDescent="0.2">
      <c r="A26" s="306">
        <v>26</v>
      </c>
      <c r="B26" s="307" t="s">
        <v>243</v>
      </c>
      <c r="C26" s="308"/>
      <c r="D26" s="113">
        <v>3.3955475601529121</v>
      </c>
      <c r="E26" s="115">
        <v>1208</v>
      </c>
      <c r="F26" s="114">
        <v>1242</v>
      </c>
      <c r="G26" s="114">
        <v>1257</v>
      </c>
      <c r="H26" s="114">
        <v>1253</v>
      </c>
      <c r="I26" s="140">
        <v>1273</v>
      </c>
      <c r="J26" s="115">
        <v>-65</v>
      </c>
      <c r="K26" s="116">
        <v>-5.1060487038491749</v>
      </c>
    </row>
    <row r="27" spans="1:255" ht="14.1" customHeight="1" x14ac:dyDescent="0.2">
      <c r="A27" s="306">
        <v>27</v>
      </c>
      <c r="B27" s="307" t="s">
        <v>244</v>
      </c>
      <c r="C27" s="308"/>
      <c r="D27" s="113">
        <v>2.1334607600629636</v>
      </c>
      <c r="E27" s="115">
        <v>759</v>
      </c>
      <c r="F27" s="114">
        <v>777</v>
      </c>
      <c r="G27" s="114">
        <v>779</v>
      </c>
      <c r="H27" s="114">
        <v>806</v>
      </c>
      <c r="I27" s="140">
        <v>814</v>
      </c>
      <c r="J27" s="115">
        <v>-55</v>
      </c>
      <c r="K27" s="116">
        <v>-6.756756756756757</v>
      </c>
    </row>
    <row r="28" spans="1:255" ht="14.1" customHeight="1" x14ac:dyDescent="0.2">
      <c r="A28" s="306">
        <v>28</v>
      </c>
      <c r="B28" s="307" t="s">
        <v>245</v>
      </c>
      <c r="C28" s="308"/>
      <c r="D28" s="113">
        <v>0.84045423881268266</v>
      </c>
      <c r="E28" s="115">
        <v>299</v>
      </c>
      <c r="F28" s="114">
        <v>302</v>
      </c>
      <c r="G28" s="114">
        <v>305</v>
      </c>
      <c r="H28" s="114">
        <v>304</v>
      </c>
      <c r="I28" s="140">
        <v>309</v>
      </c>
      <c r="J28" s="115">
        <v>-10</v>
      </c>
      <c r="K28" s="116">
        <v>-3.2362459546925568</v>
      </c>
    </row>
    <row r="29" spans="1:255" ht="14.1" customHeight="1" x14ac:dyDescent="0.2">
      <c r="A29" s="306">
        <v>29</v>
      </c>
      <c r="B29" s="307" t="s">
        <v>246</v>
      </c>
      <c r="C29" s="308"/>
      <c r="D29" s="113">
        <v>2.6197436474027436</v>
      </c>
      <c r="E29" s="115">
        <v>932</v>
      </c>
      <c r="F29" s="114">
        <v>910</v>
      </c>
      <c r="G29" s="114">
        <v>922</v>
      </c>
      <c r="H29" s="114">
        <v>874</v>
      </c>
      <c r="I29" s="140">
        <v>878</v>
      </c>
      <c r="J29" s="115">
        <v>54</v>
      </c>
      <c r="K29" s="116">
        <v>6.1503416856492024</v>
      </c>
    </row>
    <row r="30" spans="1:255" ht="14.1" customHeight="1" x14ac:dyDescent="0.2">
      <c r="A30" s="306" t="s">
        <v>247</v>
      </c>
      <c r="B30" s="307" t="s">
        <v>248</v>
      </c>
      <c r="C30" s="308"/>
      <c r="D30" s="113">
        <v>1.4897683831796718</v>
      </c>
      <c r="E30" s="115">
        <v>530</v>
      </c>
      <c r="F30" s="114">
        <v>506</v>
      </c>
      <c r="G30" s="114">
        <v>515</v>
      </c>
      <c r="H30" s="114">
        <v>485</v>
      </c>
      <c r="I30" s="140">
        <v>489</v>
      </c>
      <c r="J30" s="115">
        <v>41</v>
      </c>
      <c r="K30" s="116">
        <v>8.3844580777096116</v>
      </c>
    </row>
    <row r="31" spans="1:255" ht="14.1" customHeight="1" x14ac:dyDescent="0.2">
      <c r="A31" s="306" t="s">
        <v>249</v>
      </c>
      <c r="B31" s="307" t="s">
        <v>250</v>
      </c>
      <c r="C31" s="308"/>
      <c r="D31" s="113">
        <v>1.0765684731279515</v>
      </c>
      <c r="E31" s="115">
        <v>383</v>
      </c>
      <c r="F31" s="114">
        <v>386</v>
      </c>
      <c r="G31" s="114">
        <v>388</v>
      </c>
      <c r="H31" s="114">
        <v>373</v>
      </c>
      <c r="I31" s="140">
        <v>372</v>
      </c>
      <c r="J31" s="115">
        <v>11</v>
      </c>
      <c r="K31" s="116">
        <v>2.956989247311828</v>
      </c>
    </row>
    <row r="32" spans="1:255" ht="14.1" customHeight="1" x14ac:dyDescent="0.2">
      <c r="A32" s="306">
        <v>31</v>
      </c>
      <c r="B32" s="307" t="s">
        <v>251</v>
      </c>
      <c r="C32" s="308"/>
      <c r="D32" s="113">
        <v>0.68585563301101871</v>
      </c>
      <c r="E32" s="115">
        <v>244</v>
      </c>
      <c r="F32" s="114">
        <v>254</v>
      </c>
      <c r="G32" s="114">
        <v>248</v>
      </c>
      <c r="H32" s="114">
        <v>249</v>
      </c>
      <c r="I32" s="140">
        <v>262</v>
      </c>
      <c r="J32" s="115">
        <v>-18</v>
      </c>
      <c r="K32" s="116">
        <v>-6.8702290076335881</v>
      </c>
    </row>
    <row r="33" spans="1:11" ht="14.1" customHeight="1" x14ac:dyDescent="0.2">
      <c r="A33" s="306">
        <v>32</v>
      </c>
      <c r="B33" s="307" t="s">
        <v>252</v>
      </c>
      <c r="C33" s="308"/>
      <c r="D33" s="113">
        <v>3.3758713739599728</v>
      </c>
      <c r="E33" s="115">
        <v>1201</v>
      </c>
      <c r="F33" s="114">
        <v>1169</v>
      </c>
      <c r="G33" s="114">
        <v>1243</v>
      </c>
      <c r="H33" s="114">
        <v>1216</v>
      </c>
      <c r="I33" s="140">
        <v>1179</v>
      </c>
      <c r="J33" s="115">
        <v>22</v>
      </c>
      <c r="K33" s="116">
        <v>1.8659881255301103</v>
      </c>
    </row>
    <row r="34" spans="1:11" ht="14.1" customHeight="1" x14ac:dyDescent="0.2">
      <c r="A34" s="306">
        <v>33</v>
      </c>
      <c r="B34" s="307" t="s">
        <v>253</v>
      </c>
      <c r="C34" s="308"/>
      <c r="D34" s="113">
        <v>2.3527096919271417</v>
      </c>
      <c r="E34" s="115">
        <v>837</v>
      </c>
      <c r="F34" s="114">
        <v>831</v>
      </c>
      <c r="G34" s="114">
        <v>864</v>
      </c>
      <c r="H34" s="114">
        <v>860</v>
      </c>
      <c r="I34" s="140">
        <v>841</v>
      </c>
      <c r="J34" s="115">
        <v>-4</v>
      </c>
      <c r="K34" s="116">
        <v>-0.47562425683709869</v>
      </c>
    </row>
    <row r="35" spans="1:11" ht="14.1" customHeight="1" x14ac:dyDescent="0.2">
      <c r="A35" s="306">
        <v>34</v>
      </c>
      <c r="B35" s="307" t="s">
        <v>254</v>
      </c>
      <c r="C35" s="308"/>
      <c r="D35" s="113">
        <v>2.6590960197886218</v>
      </c>
      <c r="E35" s="115">
        <v>946</v>
      </c>
      <c r="F35" s="114">
        <v>956</v>
      </c>
      <c r="G35" s="114">
        <v>959</v>
      </c>
      <c r="H35" s="114">
        <v>962</v>
      </c>
      <c r="I35" s="140">
        <v>957</v>
      </c>
      <c r="J35" s="115">
        <v>-11</v>
      </c>
      <c r="K35" s="116">
        <v>-1.1494252873563218</v>
      </c>
    </row>
    <row r="36" spans="1:11" ht="14.1" customHeight="1" x14ac:dyDescent="0.2">
      <c r="A36" s="306">
        <v>41</v>
      </c>
      <c r="B36" s="307" t="s">
        <v>255</v>
      </c>
      <c r="C36" s="308"/>
      <c r="D36" s="113">
        <v>0.79266921520125933</v>
      </c>
      <c r="E36" s="115">
        <v>282</v>
      </c>
      <c r="F36" s="114">
        <v>289</v>
      </c>
      <c r="G36" s="114">
        <v>292</v>
      </c>
      <c r="H36" s="114">
        <v>289</v>
      </c>
      <c r="I36" s="140">
        <v>291</v>
      </c>
      <c r="J36" s="115">
        <v>-9</v>
      </c>
      <c r="K36" s="116">
        <v>-3.0927835051546393</v>
      </c>
    </row>
    <row r="37" spans="1:11" ht="14.1" customHeight="1" x14ac:dyDescent="0.2">
      <c r="A37" s="306">
        <v>42</v>
      </c>
      <c r="B37" s="307" t="s">
        <v>256</v>
      </c>
      <c r="C37" s="308"/>
      <c r="D37" s="113">
        <v>0.20238362941308746</v>
      </c>
      <c r="E37" s="115">
        <v>72</v>
      </c>
      <c r="F37" s="114">
        <v>74</v>
      </c>
      <c r="G37" s="114">
        <v>74</v>
      </c>
      <c r="H37" s="114">
        <v>77</v>
      </c>
      <c r="I37" s="140">
        <v>75</v>
      </c>
      <c r="J37" s="115">
        <v>-3</v>
      </c>
      <c r="K37" s="116">
        <v>-4</v>
      </c>
    </row>
    <row r="38" spans="1:11" ht="14.1" customHeight="1" x14ac:dyDescent="0.2">
      <c r="A38" s="306">
        <v>43</v>
      </c>
      <c r="B38" s="307" t="s">
        <v>257</v>
      </c>
      <c r="C38" s="308"/>
      <c r="D38" s="113">
        <v>0.46379581740499215</v>
      </c>
      <c r="E38" s="115">
        <v>165</v>
      </c>
      <c r="F38" s="114">
        <v>159</v>
      </c>
      <c r="G38" s="114">
        <v>158</v>
      </c>
      <c r="H38" s="114">
        <v>154</v>
      </c>
      <c r="I38" s="140">
        <v>154</v>
      </c>
      <c r="J38" s="115">
        <v>11</v>
      </c>
      <c r="K38" s="116">
        <v>7.1428571428571432</v>
      </c>
    </row>
    <row r="39" spans="1:11" ht="14.1" customHeight="1" x14ac:dyDescent="0.2">
      <c r="A39" s="306">
        <v>51</v>
      </c>
      <c r="B39" s="307" t="s">
        <v>258</v>
      </c>
      <c r="C39" s="308"/>
      <c r="D39" s="113">
        <v>4.5395772430852261</v>
      </c>
      <c r="E39" s="115">
        <v>1615</v>
      </c>
      <c r="F39" s="114">
        <v>1631</v>
      </c>
      <c r="G39" s="114">
        <v>1675</v>
      </c>
      <c r="H39" s="114">
        <v>1655</v>
      </c>
      <c r="I39" s="140">
        <v>1649</v>
      </c>
      <c r="J39" s="115">
        <v>-34</v>
      </c>
      <c r="K39" s="116">
        <v>-2.0618556701030926</v>
      </c>
    </row>
    <row r="40" spans="1:11" ht="14.1" customHeight="1" x14ac:dyDescent="0.2">
      <c r="A40" s="306" t="s">
        <v>259</v>
      </c>
      <c r="B40" s="307" t="s">
        <v>260</v>
      </c>
      <c r="C40" s="308"/>
      <c r="D40" s="113">
        <v>3.8115583539464808</v>
      </c>
      <c r="E40" s="115">
        <v>1356</v>
      </c>
      <c r="F40" s="114">
        <v>1371</v>
      </c>
      <c r="G40" s="114">
        <v>1417</v>
      </c>
      <c r="H40" s="114">
        <v>1433</v>
      </c>
      <c r="I40" s="140">
        <v>1433</v>
      </c>
      <c r="J40" s="115">
        <v>-77</v>
      </c>
      <c r="K40" s="116">
        <v>-5.3733426378227493</v>
      </c>
    </row>
    <row r="41" spans="1:11" ht="14.1" customHeight="1" x14ac:dyDescent="0.2">
      <c r="A41" s="306"/>
      <c r="B41" s="307" t="s">
        <v>261</v>
      </c>
      <c r="C41" s="308"/>
      <c r="D41" s="113">
        <v>2.9542388126827075</v>
      </c>
      <c r="E41" s="115">
        <v>1051</v>
      </c>
      <c r="F41" s="114">
        <v>1073</v>
      </c>
      <c r="G41" s="114">
        <v>1127</v>
      </c>
      <c r="H41" s="114">
        <v>1101</v>
      </c>
      <c r="I41" s="140">
        <v>1106</v>
      </c>
      <c r="J41" s="115">
        <v>-55</v>
      </c>
      <c r="K41" s="116">
        <v>-4.9728752260397826</v>
      </c>
    </row>
    <row r="42" spans="1:11" ht="14.1" customHeight="1" x14ac:dyDescent="0.2">
      <c r="A42" s="306">
        <v>52</v>
      </c>
      <c r="B42" s="307" t="s">
        <v>262</v>
      </c>
      <c r="C42" s="308"/>
      <c r="D42" s="113">
        <v>5.3772205981560601</v>
      </c>
      <c r="E42" s="115">
        <v>1913</v>
      </c>
      <c r="F42" s="114">
        <v>1877</v>
      </c>
      <c r="G42" s="114">
        <v>1967</v>
      </c>
      <c r="H42" s="114">
        <v>1975</v>
      </c>
      <c r="I42" s="140">
        <v>1937</v>
      </c>
      <c r="J42" s="115">
        <v>-24</v>
      </c>
      <c r="K42" s="116">
        <v>-1.23902942694889</v>
      </c>
    </row>
    <row r="43" spans="1:11" ht="14.1" customHeight="1" x14ac:dyDescent="0.2">
      <c r="A43" s="306" t="s">
        <v>263</v>
      </c>
      <c r="B43" s="307" t="s">
        <v>264</v>
      </c>
      <c r="C43" s="308"/>
      <c r="D43" s="113">
        <v>4.7082302675961323</v>
      </c>
      <c r="E43" s="115">
        <v>1675</v>
      </c>
      <c r="F43" s="114">
        <v>1651</v>
      </c>
      <c r="G43" s="114">
        <v>1709</v>
      </c>
      <c r="H43" s="114">
        <v>1692</v>
      </c>
      <c r="I43" s="140">
        <v>1664</v>
      </c>
      <c r="J43" s="115">
        <v>11</v>
      </c>
      <c r="K43" s="116">
        <v>0.66105769230769229</v>
      </c>
    </row>
    <row r="44" spans="1:11" ht="14.1" customHeight="1" x14ac:dyDescent="0.2">
      <c r="A44" s="306">
        <v>53</v>
      </c>
      <c r="B44" s="307" t="s">
        <v>265</v>
      </c>
      <c r="C44" s="308"/>
      <c r="D44" s="113">
        <v>1.3267371261524623</v>
      </c>
      <c r="E44" s="115">
        <v>472</v>
      </c>
      <c r="F44" s="114">
        <v>460</v>
      </c>
      <c r="G44" s="114">
        <v>455</v>
      </c>
      <c r="H44" s="114">
        <v>443</v>
      </c>
      <c r="I44" s="140">
        <v>450</v>
      </c>
      <c r="J44" s="115">
        <v>22</v>
      </c>
      <c r="K44" s="116">
        <v>4.8888888888888893</v>
      </c>
    </row>
    <row r="45" spans="1:11" ht="14.1" customHeight="1" x14ac:dyDescent="0.2">
      <c r="A45" s="306" t="s">
        <v>266</v>
      </c>
      <c r="B45" s="307" t="s">
        <v>267</v>
      </c>
      <c r="C45" s="308"/>
      <c r="D45" s="113">
        <v>1.2761412187991905</v>
      </c>
      <c r="E45" s="115">
        <v>454</v>
      </c>
      <c r="F45" s="114">
        <v>443</v>
      </c>
      <c r="G45" s="114">
        <v>438</v>
      </c>
      <c r="H45" s="114">
        <v>427</v>
      </c>
      <c r="I45" s="140">
        <v>433</v>
      </c>
      <c r="J45" s="115">
        <v>21</v>
      </c>
      <c r="K45" s="116">
        <v>4.849884526558891</v>
      </c>
    </row>
    <row r="46" spans="1:11" ht="14.1" customHeight="1" x14ac:dyDescent="0.2">
      <c r="A46" s="306">
        <v>54</v>
      </c>
      <c r="B46" s="307" t="s">
        <v>268</v>
      </c>
      <c r="C46" s="308"/>
      <c r="D46" s="113">
        <v>2.023836294130875</v>
      </c>
      <c r="E46" s="115">
        <v>720</v>
      </c>
      <c r="F46" s="114">
        <v>715</v>
      </c>
      <c r="G46" s="114">
        <v>729</v>
      </c>
      <c r="H46" s="114">
        <v>725</v>
      </c>
      <c r="I46" s="140">
        <v>711</v>
      </c>
      <c r="J46" s="115">
        <v>9</v>
      </c>
      <c r="K46" s="116">
        <v>1.2658227848101267</v>
      </c>
    </row>
    <row r="47" spans="1:11" ht="14.1" customHeight="1" x14ac:dyDescent="0.2">
      <c r="A47" s="306">
        <v>61</v>
      </c>
      <c r="B47" s="307" t="s">
        <v>269</v>
      </c>
      <c r="C47" s="308"/>
      <c r="D47" s="113">
        <v>1.3407915448617045</v>
      </c>
      <c r="E47" s="115">
        <v>477</v>
      </c>
      <c r="F47" s="114">
        <v>481</v>
      </c>
      <c r="G47" s="114">
        <v>496</v>
      </c>
      <c r="H47" s="114">
        <v>500</v>
      </c>
      <c r="I47" s="140">
        <v>508</v>
      </c>
      <c r="J47" s="115">
        <v>-31</v>
      </c>
      <c r="K47" s="116">
        <v>-6.1023622047244093</v>
      </c>
    </row>
    <row r="48" spans="1:11" ht="14.1" customHeight="1" x14ac:dyDescent="0.2">
      <c r="A48" s="306">
        <v>62</v>
      </c>
      <c r="B48" s="307" t="s">
        <v>270</v>
      </c>
      <c r="C48" s="308"/>
      <c r="D48" s="113">
        <v>9.0847762536541481</v>
      </c>
      <c r="E48" s="115">
        <v>3232</v>
      </c>
      <c r="F48" s="114">
        <v>3263</v>
      </c>
      <c r="G48" s="114">
        <v>3286</v>
      </c>
      <c r="H48" s="114">
        <v>3227</v>
      </c>
      <c r="I48" s="140">
        <v>3111</v>
      </c>
      <c r="J48" s="115">
        <v>121</v>
      </c>
      <c r="K48" s="116">
        <v>3.8894246223079394</v>
      </c>
    </row>
    <row r="49" spans="1:11" ht="14.1" customHeight="1" x14ac:dyDescent="0.2">
      <c r="A49" s="306">
        <v>63</v>
      </c>
      <c r="B49" s="307" t="s">
        <v>271</v>
      </c>
      <c r="C49" s="308"/>
      <c r="D49" s="113">
        <v>1.1665167528671014</v>
      </c>
      <c r="E49" s="115">
        <v>415</v>
      </c>
      <c r="F49" s="114">
        <v>430</v>
      </c>
      <c r="G49" s="114">
        <v>436</v>
      </c>
      <c r="H49" s="114">
        <v>427</v>
      </c>
      <c r="I49" s="140">
        <v>425</v>
      </c>
      <c r="J49" s="115">
        <v>-10</v>
      </c>
      <c r="K49" s="116">
        <v>-2.3529411764705883</v>
      </c>
    </row>
    <row r="50" spans="1:11" ht="14.1" customHeight="1" x14ac:dyDescent="0.2">
      <c r="A50" s="306" t="s">
        <v>272</v>
      </c>
      <c r="B50" s="307" t="s">
        <v>273</v>
      </c>
      <c r="C50" s="308"/>
      <c r="D50" s="113">
        <v>0.31200809534517654</v>
      </c>
      <c r="E50" s="115">
        <v>111</v>
      </c>
      <c r="F50" s="114">
        <v>114</v>
      </c>
      <c r="G50" s="114">
        <v>116</v>
      </c>
      <c r="H50" s="114">
        <v>104</v>
      </c>
      <c r="I50" s="140">
        <v>108</v>
      </c>
      <c r="J50" s="115">
        <v>3</v>
      </c>
      <c r="K50" s="116">
        <v>2.7777777777777777</v>
      </c>
    </row>
    <row r="51" spans="1:11" ht="14.1" customHeight="1" x14ac:dyDescent="0.2">
      <c r="A51" s="306" t="s">
        <v>274</v>
      </c>
      <c r="B51" s="307" t="s">
        <v>275</v>
      </c>
      <c r="C51" s="308"/>
      <c r="D51" s="113">
        <v>0.68866651675286705</v>
      </c>
      <c r="E51" s="115">
        <v>245</v>
      </c>
      <c r="F51" s="114">
        <v>253</v>
      </c>
      <c r="G51" s="114">
        <v>259</v>
      </c>
      <c r="H51" s="114">
        <v>264</v>
      </c>
      <c r="I51" s="140">
        <v>254</v>
      </c>
      <c r="J51" s="115">
        <v>-9</v>
      </c>
      <c r="K51" s="116">
        <v>-3.5433070866141732</v>
      </c>
    </row>
    <row r="52" spans="1:11" ht="14.1" customHeight="1" x14ac:dyDescent="0.2">
      <c r="A52" s="306">
        <v>71</v>
      </c>
      <c r="B52" s="307" t="s">
        <v>276</v>
      </c>
      <c r="C52" s="308"/>
      <c r="D52" s="113">
        <v>9.6975489093771081</v>
      </c>
      <c r="E52" s="115">
        <v>3450</v>
      </c>
      <c r="F52" s="114">
        <v>3451</v>
      </c>
      <c r="G52" s="114">
        <v>3454</v>
      </c>
      <c r="H52" s="114">
        <v>3432</v>
      </c>
      <c r="I52" s="140">
        <v>3452</v>
      </c>
      <c r="J52" s="115">
        <v>-2</v>
      </c>
      <c r="K52" s="116">
        <v>-5.7937427578215531E-2</v>
      </c>
    </row>
    <row r="53" spans="1:11" ht="14.1" customHeight="1" x14ac:dyDescent="0.2">
      <c r="A53" s="306" t="s">
        <v>277</v>
      </c>
      <c r="B53" s="307" t="s">
        <v>278</v>
      </c>
      <c r="C53" s="308"/>
      <c r="D53" s="113">
        <v>3.6541488644029685</v>
      </c>
      <c r="E53" s="115">
        <v>1300</v>
      </c>
      <c r="F53" s="114">
        <v>1316</v>
      </c>
      <c r="G53" s="114">
        <v>1314</v>
      </c>
      <c r="H53" s="114">
        <v>1309</v>
      </c>
      <c r="I53" s="140">
        <v>1325</v>
      </c>
      <c r="J53" s="115">
        <v>-25</v>
      </c>
      <c r="K53" s="116">
        <v>-1.8867924528301887</v>
      </c>
    </row>
    <row r="54" spans="1:11" ht="14.1" customHeight="1" x14ac:dyDescent="0.2">
      <c r="A54" s="306" t="s">
        <v>279</v>
      </c>
      <c r="B54" s="307" t="s">
        <v>280</v>
      </c>
      <c r="C54" s="308"/>
      <c r="D54" s="113">
        <v>4.9415336181695526</v>
      </c>
      <c r="E54" s="115">
        <v>1758</v>
      </c>
      <c r="F54" s="114">
        <v>1766</v>
      </c>
      <c r="G54" s="114">
        <v>1767</v>
      </c>
      <c r="H54" s="114">
        <v>1742</v>
      </c>
      <c r="I54" s="140">
        <v>1746</v>
      </c>
      <c r="J54" s="115">
        <v>12</v>
      </c>
      <c r="K54" s="116">
        <v>0.6872852233676976</v>
      </c>
    </row>
    <row r="55" spans="1:11" ht="14.1" customHeight="1" x14ac:dyDescent="0.2">
      <c r="A55" s="306">
        <v>72</v>
      </c>
      <c r="B55" s="307" t="s">
        <v>281</v>
      </c>
      <c r="C55" s="308"/>
      <c r="D55" s="113">
        <v>2.2936811333483247</v>
      </c>
      <c r="E55" s="115">
        <v>816</v>
      </c>
      <c r="F55" s="114">
        <v>811</v>
      </c>
      <c r="G55" s="114">
        <v>826</v>
      </c>
      <c r="H55" s="114">
        <v>811</v>
      </c>
      <c r="I55" s="140">
        <v>804</v>
      </c>
      <c r="J55" s="115">
        <v>12</v>
      </c>
      <c r="K55" s="116">
        <v>1.4925373134328359</v>
      </c>
    </row>
    <row r="56" spans="1:11" ht="14.1" customHeight="1" x14ac:dyDescent="0.2">
      <c r="A56" s="306" t="s">
        <v>282</v>
      </c>
      <c r="B56" s="307" t="s">
        <v>283</v>
      </c>
      <c r="C56" s="308"/>
      <c r="D56" s="113">
        <v>0.90229368113334829</v>
      </c>
      <c r="E56" s="115">
        <v>321</v>
      </c>
      <c r="F56" s="114">
        <v>322</v>
      </c>
      <c r="G56" s="114">
        <v>330</v>
      </c>
      <c r="H56" s="114">
        <v>325</v>
      </c>
      <c r="I56" s="140">
        <v>326</v>
      </c>
      <c r="J56" s="115">
        <v>-5</v>
      </c>
      <c r="K56" s="116">
        <v>-1.5337423312883436</v>
      </c>
    </row>
    <row r="57" spans="1:11" ht="14.1" customHeight="1" x14ac:dyDescent="0.2">
      <c r="A57" s="306" t="s">
        <v>284</v>
      </c>
      <c r="B57" s="307" t="s">
        <v>285</v>
      </c>
      <c r="C57" s="308"/>
      <c r="D57" s="113">
        <v>0.97537665842140764</v>
      </c>
      <c r="E57" s="115">
        <v>347</v>
      </c>
      <c r="F57" s="114">
        <v>344</v>
      </c>
      <c r="G57" s="114">
        <v>350</v>
      </c>
      <c r="H57" s="114">
        <v>343</v>
      </c>
      <c r="I57" s="140">
        <v>336</v>
      </c>
      <c r="J57" s="115">
        <v>11</v>
      </c>
      <c r="K57" s="116">
        <v>3.2738095238095237</v>
      </c>
    </row>
    <row r="58" spans="1:11" ht="14.1" customHeight="1" x14ac:dyDescent="0.2">
      <c r="A58" s="306">
        <v>73</v>
      </c>
      <c r="B58" s="307" t="s">
        <v>286</v>
      </c>
      <c r="C58" s="308"/>
      <c r="D58" s="113">
        <v>1.3464133123454014</v>
      </c>
      <c r="E58" s="115">
        <v>479</v>
      </c>
      <c r="F58" s="114">
        <v>489</v>
      </c>
      <c r="G58" s="114">
        <v>484</v>
      </c>
      <c r="H58" s="114">
        <v>481</v>
      </c>
      <c r="I58" s="140">
        <v>492</v>
      </c>
      <c r="J58" s="115">
        <v>-13</v>
      </c>
      <c r="K58" s="116">
        <v>-2.6422764227642275</v>
      </c>
    </row>
    <row r="59" spans="1:11" ht="14.1" customHeight="1" x14ac:dyDescent="0.2">
      <c r="A59" s="306" t="s">
        <v>287</v>
      </c>
      <c r="B59" s="307" t="s">
        <v>288</v>
      </c>
      <c r="C59" s="308"/>
      <c r="D59" s="113">
        <v>1.1243534967393749</v>
      </c>
      <c r="E59" s="115">
        <v>400</v>
      </c>
      <c r="F59" s="114">
        <v>406</v>
      </c>
      <c r="G59" s="114">
        <v>400</v>
      </c>
      <c r="H59" s="114">
        <v>398</v>
      </c>
      <c r="I59" s="140">
        <v>408</v>
      </c>
      <c r="J59" s="115">
        <v>-8</v>
      </c>
      <c r="K59" s="116">
        <v>-1.9607843137254901</v>
      </c>
    </row>
    <row r="60" spans="1:11" ht="14.1" customHeight="1" x14ac:dyDescent="0.2">
      <c r="A60" s="306">
        <v>81</v>
      </c>
      <c r="B60" s="307" t="s">
        <v>289</v>
      </c>
      <c r="C60" s="308"/>
      <c r="D60" s="113">
        <v>6.6055767933438272</v>
      </c>
      <c r="E60" s="115">
        <v>2350</v>
      </c>
      <c r="F60" s="114">
        <v>2395</v>
      </c>
      <c r="G60" s="114">
        <v>2394</v>
      </c>
      <c r="H60" s="114">
        <v>2333</v>
      </c>
      <c r="I60" s="140">
        <v>2324</v>
      </c>
      <c r="J60" s="115">
        <v>26</v>
      </c>
      <c r="K60" s="116">
        <v>1.1187607573149743</v>
      </c>
    </row>
    <row r="61" spans="1:11" ht="14.1" customHeight="1" x14ac:dyDescent="0.2">
      <c r="A61" s="306" t="s">
        <v>290</v>
      </c>
      <c r="B61" s="307" t="s">
        <v>291</v>
      </c>
      <c r="C61" s="308"/>
      <c r="D61" s="113">
        <v>1.7202608500112435</v>
      </c>
      <c r="E61" s="115">
        <v>612</v>
      </c>
      <c r="F61" s="114">
        <v>620</v>
      </c>
      <c r="G61" s="114">
        <v>623</v>
      </c>
      <c r="H61" s="114">
        <v>610</v>
      </c>
      <c r="I61" s="140">
        <v>614</v>
      </c>
      <c r="J61" s="115">
        <v>-2</v>
      </c>
      <c r="K61" s="116">
        <v>-0.32573289902280128</v>
      </c>
    </row>
    <row r="62" spans="1:11" ht="14.1" customHeight="1" x14ac:dyDescent="0.2">
      <c r="A62" s="306" t="s">
        <v>292</v>
      </c>
      <c r="B62" s="307" t="s">
        <v>293</v>
      </c>
      <c r="C62" s="308"/>
      <c r="D62" s="113">
        <v>3.0441870924218573</v>
      </c>
      <c r="E62" s="115">
        <v>1083</v>
      </c>
      <c r="F62" s="114">
        <v>1105</v>
      </c>
      <c r="G62" s="114">
        <v>1109</v>
      </c>
      <c r="H62" s="114">
        <v>1067</v>
      </c>
      <c r="I62" s="140">
        <v>1052</v>
      </c>
      <c r="J62" s="115">
        <v>31</v>
      </c>
      <c r="K62" s="116">
        <v>2.9467680608365021</v>
      </c>
    </row>
    <row r="63" spans="1:11" ht="14.1" customHeight="1" x14ac:dyDescent="0.2">
      <c r="A63" s="306"/>
      <c r="B63" s="307" t="s">
        <v>294</v>
      </c>
      <c r="C63" s="308"/>
      <c r="D63" s="113">
        <v>2.5747695075331682</v>
      </c>
      <c r="E63" s="115">
        <v>916</v>
      </c>
      <c r="F63" s="114">
        <v>933</v>
      </c>
      <c r="G63" s="114">
        <v>937</v>
      </c>
      <c r="H63" s="114">
        <v>902</v>
      </c>
      <c r="I63" s="140">
        <v>898</v>
      </c>
      <c r="J63" s="115">
        <v>18</v>
      </c>
      <c r="K63" s="116">
        <v>2.0044543429844097</v>
      </c>
    </row>
    <row r="64" spans="1:11" ht="14.1" customHeight="1" x14ac:dyDescent="0.2">
      <c r="A64" s="306" t="s">
        <v>295</v>
      </c>
      <c r="B64" s="307" t="s">
        <v>296</v>
      </c>
      <c r="C64" s="308"/>
      <c r="D64" s="113">
        <v>0.49190465482347651</v>
      </c>
      <c r="E64" s="115">
        <v>175</v>
      </c>
      <c r="F64" s="114">
        <v>176</v>
      </c>
      <c r="G64" s="114">
        <v>175</v>
      </c>
      <c r="H64" s="114">
        <v>171</v>
      </c>
      <c r="I64" s="140">
        <v>172</v>
      </c>
      <c r="J64" s="115">
        <v>3</v>
      </c>
      <c r="K64" s="116">
        <v>1.7441860465116279</v>
      </c>
    </row>
    <row r="65" spans="1:11" ht="14.1" customHeight="1" x14ac:dyDescent="0.2">
      <c r="A65" s="306" t="s">
        <v>297</v>
      </c>
      <c r="B65" s="307" t="s">
        <v>298</v>
      </c>
      <c r="C65" s="308"/>
      <c r="D65" s="113">
        <v>0.76174949404092651</v>
      </c>
      <c r="E65" s="115">
        <v>271</v>
      </c>
      <c r="F65" s="114">
        <v>280</v>
      </c>
      <c r="G65" s="114">
        <v>279</v>
      </c>
      <c r="H65" s="114">
        <v>278</v>
      </c>
      <c r="I65" s="140">
        <v>278</v>
      </c>
      <c r="J65" s="115">
        <v>-7</v>
      </c>
      <c r="K65" s="116">
        <v>-2.5179856115107913</v>
      </c>
    </row>
    <row r="66" spans="1:11" ht="14.1" customHeight="1" x14ac:dyDescent="0.2">
      <c r="A66" s="306">
        <v>82</v>
      </c>
      <c r="B66" s="307" t="s">
        <v>299</v>
      </c>
      <c r="C66" s="308"/>
      <c r="D66" s="113">
        <v>3.0104564875196762</v>
      </c>
      <c r="E66" s="115">
        <v>1071</v>
      </c>
      <c r="F66" s="114">
        <v>1094</v>
      </c>
      <c r="G66" s="114">
        <v>1087</v>
      </c>
      <c r="H66" s="114">
        <v>1034</v>
      </c>
      <c r="I66" s="140">
        <v>1043</v>
      </c>
      <c r="J66" s="115">
        <v>28</v>
      </c>
      <c r="K66" s="116">
        <v>2.6845637583892619</v>
      </c>
    </row>
    <row r="67" spans="1:11" ht="14.1" customHeight="1" x14ac:dyDescent="0.2">
      <c r="A67" s="306" t="s">
        <v>300</v>
      </c>
      <c r="B67" s="307" t="s">
        <v>301</v>
      </c>
      <c r="C67" s="308"/>
      <c r="D67" s="113">
        <v>2.271194063413537</v>
      </c>
      <c r="E67" s="115">
        <v>808</v>
      </c>
      <c r="F67" s="114">
        <v>826</v>
      </c>
      <c r="G67" s="114">
        <v>820</v>
      </c>
      <c r="H67" s="114">
        <v>773</v>
      </c>
      <c r="I67" s="140">
        <v>778</v>
      </c>
      <c r="J67" s="115">
        <v>30</v>
      </c>
      <c r="K67" s="116">
        <v>3.8560411311053984</v>
      </c>
    </row>
    <row r="68" spans="1:11" ht="14.1" customHeight="1" x14ac:dyDescent="0.2">
      <c r="A68" s="306" t="s">
        <v>302</v>
      </c>
      <c r="B68" s="307" t="s">
        <v>303</v>
      </c>
      <c r="C68" s="308"/>
      <c r="D68" s="113">
        <v>0.46941758488868901</v>
      </c>
      <c r="E68" s="115">
        <v>167</v>
      </c>
      <c r="F68" s="114">
        <v>173</v>
      </c>
      <c r="G68" s="114">
        <v>172</v>
      </c>
      <c r="H68" s="114">
        <v>165</v>
      </c>
      <c r="I68" s="140">
        <v>171</v>
      </c>
      <c r="J68" s="115">
        <v>-4</v>
      </c>
      <c r="K68" s="116">
        <v>-2.3391812865497075</v>
      </c>
    </row>
    <row r="69" spans="1:11" ht="14.1" customHeight="1" x14ac:dyDescent="0.2">
      <c r="A69" s="306">
        <v>83</v>
      </c>
      <c r="B69" s="307" t="s">
        <v>304</v>
      </c>
      <c r="C69" s="308"/>
      <c r="D69" s="113">
        <v>6.4256802338655277</v>
      </c>
      <c r="E69" s="115">
        <v>2286</v>
      </c>
      <c r="F69" s="114">
        <v>2240</v>
      </c>
      <c r="G69" s="114">
        <v>2236</v>
      </c>
      <c r="H69" s="114">
        <v>2222</v>
      </c>
      <c r="I69" s="140">
        <v>2221</v>
      </c>
      <c r="J69" s="115">
        <v>65</v>
      </c>
      <c r="K69" s="116">
        <v>2.9266096352994149</v>
      </c>
    </row>
    <row r="70" spans="1:11" ht="14.1" customHeight="1" x14ac:dyDescent="0.2">
      <c r="A70" s="306" t="s">
        <v>305</v>
      </c>
      <c r="B70" s="307" t="s">
        <v>306</v>
      </c>
      <c r="C70" s="308"/>
      <c r="D70" s="113">
        <v>5.5992804137620871</v>
      </c>
      <c r="E70" s="115">
        <v>1992</v>
      </c>
      <c r="F70" s="114">
        <v>1953</v>
      </c>
      <c r="G70" s="114">
        <v>1946</v>
      </c>
      <c r="H70" s="114">
        <v>1938</v>
      </c>
      <c r="I70" s="140">
        <v>1945</v>
      </c>
      <c r="J70" s="115">
        <v>47</v>
      </c>
      <c r="K70" s="116">
        <v>2.4164524421593829</v>
      </c>
    </row>
    <row r="71" spans="1:11" ht="14.1" customHeight="1" x14ac:dyDescent="0.2">
      <c r="A71" s="306"/>
      <c r="B71" s="307" t="s">
        <v>307</v>
      </c>
      <c r="C71" s="308"/>
      <c r="D71" s="113">
        <v>3.7806386327861481</v>
      </c>
      <c r="E71" s="115">
        <v>1345</v>
      </c>
      <c r="F71" s="114">
        <v>1314</v>
      </c>
      <c r="G71" s="114">
        <v>1324</v>
      </c>
      <c r="H71" s="114">
        <v>1331</v>
      </c>
      <c r="I71" s="140">
        <v>1334</v>
      </c>
      <c r="J71" s="115">
        <v>11</v>
      </c>
      <c r="K71" s="116">
        <v>0.82458770614692656</v>
      </c>
    </row>
    <row r="72" spans="1:11" ht="14.1" customHeight="1" x14ac:dyDescent="0.2">
      <c r="A72" s="306">
        <v>84</v>
      </c>
      <c r="B72" s="307" t="s">
        <v>308</v>
      </c>
      <c r="C72" s="308"/>
      <c r="D72" s="113">
        <v>1.6415561052394874</v>
      </c>
      <c r="E72" s="115">
        <v>584</v>
      </c>
      <c r="F72" s="114">
        <v>570</v>
      </c>
      <c r="G72" s="114">
        <v>568</v>
      </c>
      <c r="H72" s="114">
        <v>559</v>
      </c>
      <c r="I72" s="140">
        <v>561</v>
      </c>
      <c r="J72" s="115">
        <v>23</v>
      </c>
      <c r="K72" s="116">
        <v>4.0998217468805702</v>
      </c>
    </row>
    <row r="73" spans="1:11" ht="14.1" customHeight="1" x14ac:dyDescent="0.2">
      <c r="A73" s="306" t="s">
        <v>309</v>
      </c>
      <c r="B73" s="307" t="s">
        <v>310</v>
      </c>
      <c r="C73" s="308"/>
      <c r="D73" s="113">
        <v>1.093433775579042</v>
      </c>
      <c r="E73" s="115">
        <v>389</v>
      </c>
      <c r="F73" s="114">
        <v>379</v>
      </c>
      <c r="G73" s="114">
        <v>379</v>
      </c>
      <c r="H73" s="114">
        <v>376</v>
      </c>
      <c r="I73" s="140">
        <v>377</v>
      </c>
      <c r="J73" s="115">
        <v>12</v>
      </c>
      <c r="K73" s="116">
        <v>3.183023872679045</v>
      </c>
    </row>
    <row r="74" spans="1:11" ht="14.1" customHeight="1" x14ac:dyDescent="0.2">
      <c r="A74" s="306" t="s">
        <v>311</v>
      </c>
      <c r="B74" s="307" t="s">
        <v>312</v>
      </c>
      <c r="C74" s="308"/>
      <c r="D74" s="113">
        <v>0.33168428153811558</v>
      </c>
      <c r="E74" s="115">
        <v>118</v>
      </c>
      <c r="F74" s="114">
        <v>119</v>
      </c>
      <c r="G74" s="114">
        <v>117</v>
      </c>
      <c r="H74" s="114">
        <v>113</v>
      </c>
      <c r="I74" s="140">
        <v>116</v>
      </c>
      <c r="J74" s="115">
        <v>2</v>
      </c>
      <c r="K74" s="116">
        <v>1.7241379310344827</v>
      </c>
    </row>
    <row r="75" spans="1:11" ht="14.1" customHeight="1" x14ac:dyDescent="0.2">
      <c r="A75" s="306" t="s">
        <v>313</v>
      </c>
      <c r="B75" s="307" t="s">
        <v>314</v>
      </c>
      <c r="C75" s="308"/>
      <c r="D75" s="113">
        <v>1.1243534967393748E-2</v>
      </c>
      <c r="E75" s="115">
        <v>4</v>
      </c>
      <c r="F75" s="114">
        <v>5</v>
      </c>
      <c r="G75" s="114">
        <v>3</v>
      </c>
      <c r="H75" s="114">
        <v>4</v>
      </c>
      <c r="I75" s="140">
        <v>4</v>
      </c>
      <c r="J75" s="115">
        <v>0</v>
      </c>
      <c r="K75" s="116">
        <v>0</v>
      </c>
    </row>
    <row r="76" spans="1:11" ht="14.1" customHeight="1" x14ac:dyDescent="0.2">
      <c r="A76" s="306">
        <v>91</v>
      </c>
      <c r="B76" s="307" t="s">
        <v>315</v>
      </c>
      <c r="C76" s="308"/>
      <c r="D76" s="113">
        <v>0.14616595457611872</v>
      </c>
      <c r="E76" s="115">
        <v>52</v>
      </c>
      <c r="F76" s="114">
        <v>51</v>
      </c>
      <c r="G76" s="114">
        <v>47</v>
      </c>
      <c r="H76" s="114">
        <v>49</v>
      </c>
      <c r="I76" s="140">
        <v>48</v>
      </c>
      <c r="J76" s="115">
        <v>4</v>
      </c>
      <c r="K76" s="116">
        <v>8.3333333333333339</v>
      </c>
    </row>
    <row r="77" spans="1:11" ht="14.1" customHeight="1" x14ac:dyDescent="0.2">
      <c r="A77" s="306">
        <v>92</v>
      </c>
      <c r="B77" s="307" t="s">
        <v>316</v>
      </c>
      <c r="C77" s="308"/>
      <c r="D77" s="113">
        <v>0.43006521250281088</v>
      </c>
      <c r="E77" s="115">
        <v>153</v>
      </c>
      <c r="F77" s="114">
        <v>149</v>
      </c>
      <c r="G77" s="114">
        <v>150</v>
      </c>
      <c r="H77" s="114">
        <v>143</v>
      </c>
      <c r="I77" s="140">
        <v>143</v>
      </c>
      <c r="J77" s="115">
        <v>10</v>
      </c>
      <c r="K77" s="116">
        <v>6.9930069930069934</v>
      </c>
    </row>
    <row r="78" spans="1:11" ht="14.1" customHeight="1" x14ac:dyDescent="0.2">
      <c r="A78" s="306">
        <v>93</v>
      </c>
      <c r="B78" s="307" t="s">
        <v>317</v>
      </c>
      <c r="C78" s="308"/>
      <c r="D78" s="113">
        <v>0.14897683831796718</v>
      </c>
      <c r="E78" s="115">
        <v>53</v>
      </c>
      <c r="F78" s="114">
        <v>57</v>
      </c>
      <c r="G78" s="114">
        <v>57</v>
      </c>
      <c r="H78" s="114">
        <v>54</v>
      </c>
      <c r="I78" s="140">
        <v>51</v>
      </c>
      <c r="J78" s="115">
        <v>2</v>
      </c>
      <c r="K78" s="116">
        <v>3.9215686274509802</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1.0484596357094671</v>
      </c>
      <c r="E81" s="143">
        <v>373</v>
      </c>
      <c r="F81" s="144">
        <v>374</v>
      </c>
      <c r="G81" s="144">
        <v>372</v>
      </c>
      <c r="H81" s="144">
        <v>374</v>
      </c>
      <c r="I81" s="145">
        <v>379</v>
      </c>
      <c r="J81" s="143">
        <v>-6</v>
      </c>
      <c r="K81" s="146">
        <v>-1.5831134564643798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5725</v>
      </c>
      <c r="E12" s="114">
        <v>5873</v>
      </c>
      <c r="F12" s="114">
        <v>5893</v>
      </c>
      <c r="G12" s="114">
        <v>5898</v>
      </c>
      <c r="H12" s="140">
        <v>5805</v>
      </c>
      <c r="I12" s="115">
        <v>-80</v>
      </c>
      <c r="J12" s="116">
        <v>-1.3781223083548666</v>
      </c>
      <c r="K12"/>
      <c r="L12"/>
      <c r="M12"/>
      <c r="N12"/>
      <c r="O12"/>
      <c r="P12"/>
    </row>
    <row r="13" spans="1:16" s="110" customFormat="1" ht="14.45" customHeight="1" x14ac:dyDescent="0.2">
      <c r="A13" s="120" t="s">
        <v>105</v>
      </c>
      <c r="B13" s="119" t="s">
        <v>106</v>
      </c>
      <c r="C13" s="113">
        <v>45.851528384279476</v>
      </c>
      <c r="D13" s="115">
        <v>2625</v>
      </c>
      <c r="E13" s="114">
        <v>2670</v>
      </c>
      <c r="F13" s="114">
        <v>2665</v>
      </c>
      <c r="G13" s="114">
        <v>2671</v>
      </c>
      <c r="H13" s="140">
        <v>2627</v>
      </c>
      <c r="I13" s="115">
        <v>-2</v>
      </c>
      <c r="J13" s="116">
        <v>-7.6132470498667684E-2</v>
      </c>
      <c r="K13"/>
      <c r="L13"/>
      <c r="M13"/>
      <c r="N13"/>
      <c r="O13"/>
      <c r="P13"/>
    </row>
    <row r="14" spans="1:16" s="110" customFormat="1" ht="14.45" customHeight="1" x14ac:dyDescent="0.2">
      <c r="A14" s="120"/>
      <c r="B14" s="119" t="s">
        <v>107</v>
      </c>
      <c r="C14" s="113">
        <v>54.148471615720524</v>
      </c>
      <c r="D14" s="115">
        <v>3100</v>
      </c>
      <c r="E14" s="114">
        <v>3203</v>
      </c>
      <c r="F14" s="114">
        <v>3228</v>
      </c>
      <c r="G14" s="114">
        <v>3227</v>
      </c>
      <c r="H14" s="140">
        <v>3178</v>
      </c>
      <c r="I14" s="115">
        <v>-78</v>
      </c>
      <c r="J14" s="116">
        <v>-2.4543738200125866</v>
      </c>
      <c r="K14"/>
      <c r="L14"/>
      <c r="M14"/>
      <c r="N14"/>
      <c r="O14"/>
      <c r="P14"/>
    </row>
    <row r="15" spans="1:16" s="110" customFormat="1" ht="14.45" customHeight="1" x14ac:dyDescent="0.2">
      <c r="A15" s="118" t="s">
        <v>105</v>
      </c>
      <c r="B15" s="121" t="s">
        <v>108</v>
      </c>
      <c r="C15" s="113">
        <v>13.834061135371179</v>
      </c>
      <c r="D15" s="115">
        <v>792</v>
      </c>
      <c r="E15" s="114">
        <v>813</v>
      </c>
      <c r="F15" s="114">
        <v>840</v>
      </c>
      <c r="G15" s="114">
        <v>834</v>
      </c>
      <c r="H15" s="140">
        <v>758</v>
      </c>
      <c r="I15" s="115">
        <v>34</v>
      </c>
      <c r="J15" s="116">
        <v>4.4854881266490763</v>
      </c>
      <c r="K15"/>
      <c r="L15"/>
      <c r="M15"/>
      <c r="N15"/>
      <c r="O15"/>
      <c r="P15"/>
    </row>
    <row r="16" spans="1:16" s="110" customFormat="1" ht="14.45" customHeight="1" x14ac:dyDescent="0.2">
      <c r="A16" s="118"/>
      <c r="B16" s="121" t="s">
        <v>109</v>
      </c>
      <c r="C16" s="113">
        <v>38.986899563318779</v>
      </c>
      <c r="D16" s="115">
        <v>2232</v>
      </c>
      <c r="E16" s="114">
        <v>2294</v>
      </c>
      <c r="F16" s="114">
        <v>2290</v>
      </c>
      <c r="G16" s="114">
        <v>2320</v>
      </c>
      <c r="H16" s="140">
        <v>2346</v>
      </c>
      <c r="I16" s="115">
        <v>-114</v>
      </c>
      <c r="J16" s="116">
        <v>-4.859335038363171</v>
      </c>
      <c r="K16"/>
      <c r="L16"/>
      <c r="M16"/>
      <c r="N16"/>
      <c r="O16"/>
      <c r="P16"/>
    </row>
    <row r="17" spans="1:16" s="110" customFormat="1" ht="14.45" customHeight="1" x14ac:dyDescent="0.2">
      <c r="A17" s="118"/>
      <c r="B17" s="121" t="s">
        <v>110</v>
      </c>
      <c r="C17" s="113">
        <v>21.537117903930131</v>
      </c>
      <c r="D17" s="115">
        <v>1233</v>
      </c>
      <c r="E17" s="114">
        <v>1280</v>
      </c>
      <c r="F17" s="114">
        <v>1326</v>
      </c>
      <c r="G17" s="114">
        <v>1333</v>
      </c>
      <c r="H17" s="140">
        <v>1330</v>
      </c>
      <c r="I17" s="115">
        <v>-97</v>
      </c>
      <c r="J17" s="116">
        <v>-7.2932330827067666</v>
      </c>
      <c r="K17"/>
      <c r="L17"/>
      <c r="M17"/>
      <c r="N17"/>
      <c r="O17"/>
      <c r="P17"/>
    </row>
    <row r="18" spans="1:16" s="110" customFormat="1" ht="14.45" customHeight="1" x14ac:dyDescent="0.2">
      <c r="A18" s="120"/>
      <c r="B18" s="121" t="s">
        <v>111</v>
      </c>
      <c r="C18" s="113">
        <v>25.641921397379914</v>
      </c>
      <c r="D18" s="115">
        <v>1468</v>
      </c>
      <c r="E18" s="114">
        <v>1486</v>
      </c>
      <c r="F18" s="114">
        <v>1437</v>
      </c>
      <c r="G18" s="114">
        <v>1411</v>
      </c>
      <c r="H18" s="140">
        <v>1371</v>
      </c>
      <c r="I18" s="115">
        <v>97</v>
      </c>
      <c r="J18" s="116">
        <v>7.075127644055434</v>
      </c>
      <c r="K18"/>
      <c r="L18"/>
      <c r="M18"/>
      <c r="N18"/>
      <c r="O18"/>
      <c r="P18"/>
    </row>
    <row r="19" spans="1:16" s="110" customFormat="1" ht="14.45" customHeight="1" x14ac:dyDescent="0.2">
      <c r="A19" s="120"/>
      <c r="B19" s="121" t="s">
        <v>112</v>
      </c>
      <c r="C19" s="113">
        <v>3.3013100436681224</v>
      </c>
      <c r="D19" s="115">
        <v>189</v>
      </c>
      <c r="E19" s="114">
        <v>180</v>
      </c>
      <c r="F19" s="114">
        <v>172</v>
      </c>
      <c r="G19" s="114">
        <v>151</v>
      </c>
      <c r="H19" s="140">
        <v>149</v>
      </c>
      <c r="I19" s="115">
        <v>40</v>
      </c>
      <c r="J19" s="116">
        <v>26.845637583892618</v>
      </c>
      <c r="K19"/>
      <c r="L19"/>
      <c r="M19"/>
      <c r="N19"/>
      <c r="O19"/>
      <c r="P19"/>
    </row>
    <row r="20" spans="1:16" s="110" customFormat="1" ht="14.45" customHeight="1" x14ac:dyDescent="0.2">
      <c r="A20" s="120" t="s">
        <v>113</v>
      </c>
      <c r="B20" s="119" t="s">
        <v>116</v>
      </c>
      <c r="C20" s="113">
        <v>97.310043668122276</v>
      </c>
      <c r="D20" s="115">
        <v>5571</v>
      </c>
      <c r="E20" s="114">
        <v>5710</v>
      </c>
      <c r="F20" s="114">
        <v>5741</v>
      </c>
      <c r="G20" s="114">
        <v>5761</v>
      </c>
      <c r="H20" s="140">
        <v>5672</v>
      </c>
      <c r="I20" s="115">
        <v>-101</v>
      </c>
      <c r="J20" s="116">
        <v>-1.7806770098730607</v>
      </c>
      <c r="K20"/>
      <c r="L20"/>
      <c r="M20"/>
      <c r="N20"/>
      <c r="O20"/>
      <c r="P20"/>
    </row>
    <row r="21" spans="1:16" s="110" customFormat="1" ht="14.45" customHeight="1" x14ac:dyDescent="0.2">
      <c r="A21" s="123"/>
      <c r="B21" s="124" t="s">
        <v>117</v>
      </c>
      <c r="C21" s="125">
        <v>2.6724890829694323</v>
      </c>
      <c r="D21" s="143">
        <v>153</v>
      </c>
      <c r="E21" s="144">
        <v>162</v>
      </c>
      <c r="F21" s="144">
        <v>151</v>
      </c>
      <c r="G21" s="144">
        <v>136</v>
      </c>
      <c r="H21" s="145">
        <v>131</v>
      </c>
      <c r="I21" s="143">
        <v>22</v>
      </c>
      <c r="J21" s="146">
        <v>16.793893129770993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6501</v>
      </c>
      <c r="E56" s="114">
        <v>6700</v>
      </c>
      <c r="F56" s="114">
        <v>6693</v>
      </c>
      <c r="G56" s="114">
        <v>6682</v>
      </c>
      <c r="H56" s="140">
        <v>6564</v>
      </c>
      <c r="I56" s="115">
        <v>-63</v>
      </c>
      <c r="J56" s="116">
        <v>-0.95978062157221211</v>
      </c>
      <c r="K56"/>
      <c r="L56"/>
      <c r="M56"/>
      <c r="N56"/>
      <c r="O56"/>
      <c r="P56"/>
    </row>
    <row r="57" spans="1:16" s="110" customFormat="1" ht="14.45" customHeight="1" x14ac:dyDescent="0.2">
      <c r="A57" s="120" t="s">
        <v>105</v>
      </c>
      <c r="B57" s="119" t="s">
        <v>106</v>
      </c>
      <c r="C57" s="113">
        <v>44.470081525919092</v>
      </c>
      <c r="D57" s="115">
        <v>2891</v>
      </c>
      <c r="E57" s="114">
        <v>2952</v>
      </c>
      <c r="F57" s="114">
        <v>2934</v>
      </c>
      <c r="G57" s="114">
        <v>2894</v>
      </c>
      <c r="H57" s="140">
        <v>2853</v>
      </c>
      <c r="I57" s="115">
        <v>38</v>
      </c>
      <c r="J57" s="116">
        <v>1.3319313003855591</v>
      </c>
    </row>
    <row r="58" spans="1:16" s="110" customFormat="1" ht="14.45" customHeight="1" x14ac:dyDescent="0.2">
      <c r="A58" s="120"/>
      <c r="B58" s="119" t="s">
        <v>107</v>
      </c>
      <c r="C58" s="113">
        <v>55.529918474080908</v>
      </c>
      <c r="D58" s="115">
        <v>3610</v>
      </c>
      <c r="E58" s="114">
        <v>3748</v>
      </c>
      <c r="F58" s="114">
        <v>3759</v>
      </c>
      <c r="G58" s="114">
        <v>3788</v>
      </c>
      <c r="H58" s="140">
        <v>3711</v>
      </c>
      <c r="I58" s="115">
        <v>-101</v>
      </c>
      <c r="J58" s="116">
        <v>-2.7216383724063595</v>
      </c>
    </row>
    <row r="59" spans="1:16" s="110" customFormat="1" ht="14.45" customHeight="1" x14ac:dyDescent="0.2">
      <c r="A59" s="118" t="s">
        <v>105</v>
      </c>
      <c r="B59" s="121" t="s">
        <v>108</v>
      </c>
      <c r="C59" s="113">
        <v>12.367328103368713</v>
      </c>
      <c r="D59" s="115">
        <v>804</v>
      </c>
      <c r="E59" s="114">
        <v>828</v>
      </c>
      <c r="F59" s="114">
        <v>843</v>
      </c>
      <c r="G59" s="114">
        <v>841</v>
      </c>
      <c r="H59" s="140">
        <v>737</v>
      </c>
      <c r="I59" s="115">
        <v>67</v>
      </c>
      <c r="J59" s="116">
        <v>9.0909090909090917</v>
      </c>
    </row>
    <row r="60" spans="1:16" s="110" customFormat="1" ht="14.45" customHeight="1" x14ac:dyDescent="0.2">
      <c r="A60" s="118"/>
      <c r="B60" s="121" t="s">
        <v>109</v>
      </c>
      <c r="C60" s="113">
        <v>40.609137055837564</v>
      </c>
      <c r="D60" s="115">
        <v>2640</v>
      </c>
      <c r="E60" s="114">
        <v>2719</v>
      </c>
      <c r="F60" s="114">
        <v>2693</v>
      </c>
      <c r="G60" s="114">
        <v>2712</v>
      </c>
      <c r="H60" s="140">
        <v>2746</v>
      </c>
      <c r="I60" s="115">
        <v>-106</v>
      </c>
      <c r="J60" s="116">
        <v>-3.8601602330662783</v>
      </c>
    </row>
    <row r="61" spans="1:16" s="110" customFormat="1" ht="14.45" customHeight="1" x14ac:dyDescent="0.2">
      <c r="A61" s="118"/>
      <c r="B61" s="121" t="s">
        <v>110</v>
      </c>
      <c r="C61" s="113">
        <v>22.227349638517151</v>
      </c>
      <c r="D61" s="115">
        <v>1445</v>
      </c>
      <c r="E61" s="114">
        <v>1510</v>
      </c>
      <c r="F61" s="114">
        <v>1553</v>
      </c>
      <c r="G61" s="114">
        <v>1571</v>
      </c>
      <c r="H61" s="140">
        <v>1570</v>
      </c>
      <c r="I61" s="115">
        <v>-125</v>
      </c>
      <c r="J61" s="116">
        <v>-7.9617834394904454</v>
      </c>
    </row>
    <row r="62" spans="1:16" s="110" customFormat="1" ht="14.45" customHeight="1" x14ac:dyDescent="0.2">
      <c r="A62" s="120"/>
      <c r="B62" s="121" t="s">
        <v>111</v>
      </c>
      <c r="C62" s="113">
        <v>24.796185202276572</v>
      </c>
      <c r="D62" s="115">
        <v>1612</v>
      </c>
      <c r="E62" s="114">
        <v>1643</v>
      </c>
      <c r="F62" s="114">
        <v>1604</v>
      </c>
      <c r="G62" s="114">
        <v>1558</v>
      </c>
      <c r="H62" s="140">
        <v>1511</v>
      </c>
      <c r="I62" s="115">
        <v>101</v>
      </c>
      <c r="J62" s="116">
        <v>6.6843150231634683</v>
      </c>
    </row>
    <row r="63" spans="1:16" s="110" customFormat="1" ht="14.45" customHeight="1" x14ac:dyDescent="0.2">
      <c r="A63" s="120"/>
      <c r="B63" s="121" t="s">
        <v>112</v>
      </c>
      <c r="C63" s="113">
        <v>3.3840947546531304</v>
      </c>
      <c r="D63" s="115">
        <v>220</v>
      </c>
      <c r="E63" s="114">
        <v>212</v>
      </c>
      <c r="F63" s="114">
        <v>209</v>
      </c>
      <c r="G63" s="114">
        <v>169</v>
      </c>
      <c r="H63" s="140">
        <v>171</v>
      </c>
      <c r="I63" s="115">
        <v>49</v>
      </c>
      <c r="J63" s="116">
        <v>28.654970760233919</v>
      </c>
    </row>
    <row r="64" spans="1:16" s="110" customFormat="1" ht="14.45" customHeight="1" x14ac:dyDescent="0.2">
      <c r="A64" s="120" t="s">
        <v>113</v>
      </c>
      <c r="B64" s="119" t="s">
        <v>116</v>
      </c>
      <c r="C64" s="113">
        <v>97.385017689586221</v>
      </c>
      <c r="D64" s="115">
        <v>6331</v>
      </c>
      <c r="E64" s="114">
        <v>6524</v>
      </c>
      <c r="F64" s="114">
        <v>6520</v>
      </c>
      <c r="G64" s="114">
        <v>6527</v>
      </c>
      <c r="H64" s="140">
        <v>6415</v>
      </c>
      <c r="I64" s="115">
        <v>-84</v>
      </c>
      <c r="J64" s="116">
        <v>-1.3094310210444271</v>
      </c>
    </row>
    <row r="65" spans="1:10" s="110" customFormat="1" ht="14.45" customHeight="1" x14ac:dyDescent="0.2">
      <c r="A65" s="123"/>
      <c r="B65" s="124" t="s">
        <v>117</v>
      </c>
      <c r="C65" s="125">
        <v>2.5996000615289954</v>
      </c>
      <c r="D65" s="143">
        <v>169</v>
      </c>
      <c r="E65" s="144">
        <v>175</v>
      </c>
      <c r="F65" s="144">
        <v>172</v>
      </c>
      <c r="G65" s="144">
        <v>154</v>
      </c>
      <c r="H65" s="145">
        <v>147</v>
      </c>
      <c r="I65" s="143">
        <v>22</v>
      </c>
      <c r="J65" s="146">
        <v>14.965986394557824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5725</v>
      </c>
      <c r="G11" s="114">
        <v>5873</v>
      </c>
      <c r="H11" s="114">
        <v>5893</v>
      </c>
      <c r="I11" s="114">
        <v>5898</v>
      </c>
      <c r="J11" s="140">
        <v>5805</v>
      </c>
      <c r="K11" s="114">
        <v>-80</v>
      </c>
      <c r="L11" s="116">
        <v>-1.3781223083548666</v>
      </c>
    </row>
    <row r="12" spans="1:17" s="110" customFormat="1" ht="24" customHeight="1" x14ac:dyDescent="0.2">
      <c r="A12" s="604" t="s">
        <v>185</v>
      </c>
      <c r="B12" s="605"/>
      <c r="C12" s="605"/>
      <c r="D12" s="606"/>
      <c r="E12" s="113">
        <v>45.851528384279476</v>
      </c>
      <c r="F12" s="115">
        <v>2625</v>
      </c>
      <c r="G12" s="114">
        <v>2670</v>
      </c>
      <c r="H12" s="114">
        <v>2665</v>
      </c>
      <c r="I12" s="114">
        <v>2671</v>
      </c>
      <c r="J12" s="140">
        <v>2627</v>
      </c>
      <c r="K12" s="114">
        <v>-2</v>
      </c>
      <c r="L12" s="116">
        <v>-7.6132470498667684E-2</v>
      </c>
    </row>
    <row r="13" spans="1:17" s="110" customFormat="1" ht="15" customHeight="1" x14ac:dyDescent="0.2">
      <c r="A13" s="120"/>
      <c r="B13" s="612" t="s">
        <v>107</v>
      </c>
      <c r="C13" s="612"/>
      <c r="E13" s="113">
        <v>54.148471615720524</v>
      </c>
      <c r="F13" s="115">
        <v>3100</v>
      </c>
      <c r="G13" s="114">
        <v>3203</v>
      </c>
      <c r="H13" s="114">
        <v>3228</v>
      </c>
      <c r="I13" s="114">
        <v>3227</v>
      </c>
      <c r="J13" s="140">
        <v>3178</v>
      </c>
      <c r="K13" s="114">
        <v>-78</v>
      </c>
      <c r="L13" s="116">
        <v>-2.4543738200125866</v>
      </c>
    </row>
    <row r="14" spans="1:17" s="110" customFormat="1" ht="22.5" customHeight="1" x14ac:dyDescent="0.2">
      <c r="A14" s="604" t="s">
        <v>186</v>
      </c>
      <c r="B14" s="605"/>
      <c r="C14" s="605"/>
      <c r="D14" s="606"/>
      <c r="E14" s="113">
        <v>13.834061135371179</v>
      </c>
      <c r="F14" s="115">
        <v>792</v>
      </c>
      <c r="G14" s="114">
        <v>813</v>
      </c>
      <c r="H14" s="114">
        <v>840</v>
      </c>
      <c r="I14" s="114">
        <v>834</v>
      </c>
      <c r="J14" s="140">
        <v>758</v>
      </c>
      <c r="K14" s="114">
        <v>34</v>
      </c>
      <c r="L14" s="116">
        <v>4.4854881266490763</v>
      </c>
    </row>
    <row r="15" spans="1:17" s="110" customFormat="1" ht="15" customHeight="1" x14ac:dyDescent="0.2">
      <c r="A15" s="120"/>
      <c r="B15" s="119"/>
      <c r="C15" s="258" t="s">
        <v>106</v>
      </c>
      <c r="E15" s="113">
        <v>46.717171717171716</v>
      </c>
      <c r="F15" s="115">
        <v>370</v>
      </c>
      <c r="G15" s="114">
        <v>375</v>
      </c>
      <c r="H15" s="114">
        <v>364</v>
      </c>
      <c r="I15" s="114">
        <v>391</v>
      </c>
      <c r="J15" s="140">
        <v>352</v>
      </c>
      <c r="K15" s="114">
        <v>18</v>
      </c>
      <c r="L15" s="116">
        <v>5.1136363636363633</v>
      </c>
    </row>
    <row r="16" spans="1:17" s="110" customFormat="1" ht="15" customHeight="1" x14ac:dyDescent="0.2">
      <c r="A16" s="120"/>
      <c r="B16" s="119"/>
      <c r="C16" s="258" t="s">
        <v>107</v>
      </c>
      <c r="E16" s="113">
        <v>53.282828282828284</v>
      </c>
      <c r="F16" s="115">
        <v>422</v>
      </c>
      <c r="G16" s="114">
        <v>438</v>
      </c>
      <c r="H16" s="114">
        <v>476</v>
      </c>
      <c r="I16" s="114">
        <v>443</v>
      </c>
      <c r="J16" s="140">
        <v>406</v>
      </c>
      <c r="K16" s="114">
        <v>16</v>
      </c>
      <c r="L16" s="116">
        <v>3.9408866995073892</v>
      </c>
    </row>
    <row r="17" spans="1:12" s="110" customFormat="1" ht="15" customHeight="1" x14ac:dyDescent="0.2">
      <c r="A17" s="120"/>
      <c r="B17" s="121" t="s">
        <v>109</v>
      </c>
      <c r="C17" s="258"/>
      <c r="E17" s="113">
        <v>38.986899563318779</v>
      </c>
      <c r="F17" s="115">
        <v>2232</v>
      </c>
      <c r="G17" s="114">
        <v>2294</v>
      </c>
      <c r="H17" s="114">
        <v>2290</v>
      </c>
      <c r="I17" s="114">
        <v>2320</v>
      </c>
      <c r="J17" s="140">
        <v>2346</v>
      </c>
      <c r="K17" s="114">
        <v>-114</v>
      </c>
      <c r="L17" s="116">
        <v>-4.859335038363171</v>
      </c>
    </row>
    <row r="18" spans="1:12" s="110" customFormat="1" ht="15" customHeight="1" x14ac:dyDescent="0.2">
      <c r="A18" s="120"/>
      <c r="B18" s="119"/>
      <c r="C18" s="258" t="s">
        <v>106</v>
      </c>
      <c r="E18" s="113">
        <v>38.70967741935484</v>
      </c>
      <c r="F18" s="115">
        <v>864</v>
      </c>
      <c r="G18" s="114">
        <v>888</v>
      </c>
      <c r="H18" s="114">
        <v>882</v>
      </c>
      <c r="I18" s="114">
        <v>870</v>
      </c>
      <c r="J18" s="140">
        <v>894</v>
      </c>
      <c r="K18" s="114">
        <v>-30</v>
      </c>
      <c r="L18" s="116">
        <v>-3.3557046979865772</v>
      </c>
    </row>
    <row r="19" spans="1:12" s="110" customFormat="1" ht="15" customHeight="1" x14ac:dyDescent="0.2">
      <c r="A19" s="120"/>
      <c r="B19" s="119"/>
      <c r="C19" s="258" t="s">
        <v>107</v>
      </c>
      <c r="E19" s="113">
        <v>61.29032258064516</v>
      </c>
      <c r="F19" s="115">
        <v>1368</v>
      </c>
      <c r="G19" s="114">
        <v>1406</v>
      </c>
      <c r="H19" s="114">
        <v>1408</v>
      </c>
      <c r="I19" s="114">
        <v>1450</v>
      </c>
      <c r="J19" s="140">
        <v>1452</v>
      </c>
      <c r="K19" s="114">
        <v>-84</v>
      </c>
      <c r="L19" s="116">
        <v>-5.785123966942149</v>
      </c>
    </row>
    <row r="20" spans="1:12" s="110" customFormat="1" ht="15" customHeight="1" x14ac:dyDescent="0.2">
      <c r="A20" s="120"/>
      <c r="B20" s="121" t="s">
        <v>110</v>
      </c>
      <c r="C20" s="258"/>
      <c r="E20" s="113">
        <v>21.537117903930131</v>
      </c>
      <c r="F20" s="115">
        <v>1233</v>
      </c>
      <c r="G20" s="114">
        <v>1280</v>
      </c>
      <c r="H20" s="114">
        <v>1326</v>
      </c>
      <c r="I20" s="114">
        <v>1333</v>
      </c>
      <c r="J20" s="140">
        <v>1330</v>
      </c>
      <c r="K20" s="114">
        <v>-97</v>
      </c>
      <c r="L20" s="116">
        <v>-7.2932330827067666</v>
      </c>
    </row>
    <row r="21" spans="1:12" s="110" customFormat="1" ht="15" customHeight="1" x14ac:dyDescent="0.2">
      <c r="A21" s="120"/>
      <c r="B21" s="119"/>
      <c r="C21" s="258" t="s">
        <v>106</v>
      </c>
      <c r="E21" s="113">
        <v>41.281427412814274</v>
      </c>
      <c r="F21" s="115">
        <v>509</v>
      </c>
      <c r="G21" s="114">
        <v>509</v>
      </c>
      <c r="H21" s="114">
        <v>533</v>
      </c>
      <c r="I21" s="114">
        <v>537</v>
      </c>
      <c r="J21" s="140">
        <v>539</v>
      </c>
      <c r="K21" s="114">
        <v>-30</v>
      </c>
      <c r="L21" s="116">
        <v>-5.5658627087198518</v>
      </c>
    </row>
    <row r="22" spans="1:12" s="110" customFormat="1" ht="15" customHeight="1" x14ac:dyDescent="0.2">
      <c r="A22" s="120"/>
      <c r="B22" s="119"/>
      <c r="C22" s="258" t="s">
        <v>107</v>
      </c>
      <c r="E22" s="113">
        <v>58.718572587185726</v>
      </c>
      <c r="F22" s="115">
        <v>724</v>
      </c>
      <c r="G22" s="114">
        <v>771</v>
      </c>
      <c r="H22" s="114">
        <v>793</v>
      </c>
      <c r="I22" s="114">
        <v>796</v>
      </c>
      <c r="J22" s="140">
        <v>791</v>
      </c>
      <c r="K22" s="114">
        <v>-67</v>
      </c>
      <c r="L22" s="116">
        <v>-8.4702907711757263</v>
      </c>
    </row>
    <row r="23" spans="1:12" s="110" customFormat="1" ht="15" customHeight="1" x14ac:dyDescent="0.2">
      <c r="A23" s="120"/>
      <c r="B23" s="121" t="s">
        <v>111</v>
      </c>
      <c r="C23" s="258"/>
      <c r="E23" s="113">
        <v>25.641921397379914</v>
      </c>
      <c r="F23" s="115">
        <v>1468</v>
      </c>
      <c r="G23" s="114">
        <v>1486</v>
      </c>
      <c r="H23" s="114">
        <v>1437</v>
      </c>
      <c r="I23" s="114">
        <v>1411</v>
      </c>
      <c r="J23" s="140">
        <v>1371</v>
      </c>
      <c r="K23" s="114">
        <v>97</v>
      </c>
      <c r="L23" s="116">
        <v>7.075127644055434</v>
      </c>
    </row>
    <row r="24" spans="1:12" s="110" customFormat="1" ht="15" customHeight="1" x14ac:dyDescent="0.2">
      <c r="A24" s="120"/>
      <c r="B24" s="119"/>
      <c r="C24" s="258" t="s">
        <v>106</v>
      </c>
      <c r="E24" s="113">
        <v>60.081743869209809</v>
      </c>
      <c r="F24" s="115">
        <v>882</v>
      </c>
      <c r="G24" s="114">
        <v>898</v>
      </c>
      <c r="H24" s="114">
        <v>886</v>
      </c>
      <c r="I24" s="114">
        <v>873</v>
      </c>
      <c r="J24" s="140">
        <v>842</v>
      </c>
      <c r="K24" s="114">
        <v>40</v>
      </c>
      <c r="L24" s="116">
        <v>4.7505938242280283</v>
      </c>
    </row>
    <row r="25" spans="1:12" s="110" customFormat="1" ht="15" customHeight="1" x14ac:dyDescent="0.2">
      <c r="A25" s="120"/>
      <c r="B25" s="119"/>
      <c r="C25" s="258" t="s">
        <v>107</v>
      </c>
      <c r="E25" s="113">
        <v>39.918256130790191</v>
      </c>
      <c r="F25" s="115">
        <v>586</v>
      </c>
      <c r="G25" s="114">
        <v>588</v>
      </c>
      <c r="H25" s="114">
        <v>551</v>
      </c>
      <c r="I25" s="114">
        <v>538</v>
      </c>
      <c r="J25" s="140">
        <v>529</v>
      </c>
      <c r="K25" s="114">
        <v>57</v>
      </c>
      <c r="L25" s="116">
        <v>10.775047258979207</v>
      </c>
    </row>
    <row r="26" spans="1:12" s="110" customFormat="1" ht="15" customHeight="1" x14ac:dyDescent="0.2">
      <c r="A26" s="120"/>
      <c r="C26" s="121" t="s">
        <v>187</v>
      </c>
      <c r="D26" s="110" t="s">
        <v>188</v>
      </c>
      <c r="E26" s="113">
        <v>3.3013100436681224</v>
      </c>
      <c r="F26" s="115">
        <v>189</v>
      </c>
      <c r="G26" s="114">
        <v>180</v>
      </c>
      <c r="H26" s="114">
        <v>172</v>
      </c>
      <c r="I26" s="114">
        <v>151</v>
      </c>
      <c r="J26" s="140">
        <v>149</v>
      </c>
      <c r="K26" s="114">
        <v>40</v>
      </c>
      <c r="L26" s="116">
        <v>26.845637583892618</v>
      </c>
    </row>
    <row r="27" spans="1:12" s="110" customFormat="1" ht="15" customHeight="1" x14ac:dyDescent="0.2">
      <c r="A27" s="120"/>
      <c r="B27" s="119"/>
      <c r="D27" s="259" t="s">
        <v>106</v>
      </c>
      <c r="E27" s="113">
        <v>48.677248677248677</v>
      </c>
      <c r="F27" s="115">
        <v>92</v>
      </c>
      <c r="G27" s="114">
        <v>92</v>
      </c>
      <c r="H27" s="114">
        <v>98</v>
      </c>
      <c r="I27" s="114">
        <v>83</v>
      </c>
      <c r="J27" s="140">
        <v>84</v>
      </c>
      <c r="K27" s="114">
        <v>8</v>
      </c>
      <c r="L27" s="116">
        <v>9.5238095238095237</v>
      </c>
    </row>
    <row r="28" spans="1:12" s="110" customFormat="1" ht="15" customHeight="1" x14ac:dyDescent="0.2">
      <c r="A28" s="120"/>
      <c r="B28" s="119"/>
      <c r="D28" s="259" t="s">
        <v>107</v>
      </c>
      <c r="E28" s="113">
        <v>51.322751322751323</v>
      </c>
      <c r="F28" s="115">
        <v>97</v>
      </c>
      <c r="G28" s="114">
        <v>88</v>
      </c>
      <c r="H28" s="114">
        <v>74</v>
      </c>
      <c r="I28" s="114">
        <v>68</v>
      </c>
      <c r="J28" s="140">
        <v>65</v>
      </c>
      <c r="K28" s="114">
        <v>32</v>
      </c>
      <c r="L28" s="116">
        <v>49.230769230769234</v>
      </c>
    </row>
    <row r="29" spans="1:12" s="110" customFormat="1" ht="24" customHeight="1" x14ac:dyDescent="0.2">
      <c r="A29" s="604" t="s">
        <v>189</v>
      </c>
      <c r="B29" s="605"/>
      <c r="C29" s="605"/>
      <c r="D29" s="606"/>
      <c r="E29" s="113">
        <v>97.310043668122276</v>
      </c>
      <c r="F29" s="115">
        <v>5571</v>
      </c>
      <c r="G29" s="114">
        <v>5710</v>
      </c>
      <c r="H29" s="114">
        <v>5741</v>
      </c>
      <c r="I29" s="114">
        <v>5761</v>
      </c>
      <c r="J29" s="140">
        <v>5672</v>
      </c>
      <c r="K29" s="114">
        <v>-101</v>
      </c>
      <c r="L29" s="116">
        <v>-1.7806770098730607</v>
      </c>
    </row>
    <row r="30" spans="1:12" s="110" customFormat="1" ht="15" customHeight="1" x14ac:dyDescent="0.2">
      <c r="A30" s="120"/>
      <c r="B30" s="119"/>
      <c r="C30" s="258" t="s">
        <v>106</v>
      </c>
      <c r="E30" s="113">
        <v>45.66505115778137</v>
      </c>
      <c r="F30" s="115">
        <v>2544</v>
      </c>
      <c r="G30" s="114">
        <v>2577</v>
      </c>
      <c r="H30" s="114">
        <v>2581</v>
      </c>
      <c r="I30" s="114">
        <v>2592</v>
      </c>
      <c r="J30" s="140">
        <v>2550</v>
      </c>
      <c r="K30" s="114">
        <v>-6</v>
      </c>
      <c r="L30" s="116">
        <v>-0.23529411764705882</v>
      </c>
    </row>
    <row r="31" spans="1:12" s="110" customFormat="1" ht="15" customHeight="1" x14ac:dyDescent="0.2">
      <c r="A31" s="120"/>
      <c r="B31" s="119"/>
      <c r="C31" s="258" t="s">
        <v>107</v>
      </c>
      <c r="E31" s="113">
        <v>54.33494884221863</v>
      </c>
      <c r="F31" s="115">
        <v>3027</v>
      </c>
      <c r="G31" s="114">
        <v>3133</v>
      </c>
      <c r="H31" s="114">
        <v>3160</v>
      </c>
      <c r="I31" s="114">
        <v>3169</v>
      </c>
      <c r="J31" s="140">
        <v>3122</v>
      </c>
      <c r="K31" s="114">
        <v>-95</v>
      </c>
      <c r="L31" s="116">
        <v>-3.042921204356182</v>
      </c>
    </row>
    <row r="32" spans="1:12" s="110" customFormat="1" ht="15" customHeight="1" x14ac:dyDescent="0.2">
      <c r="A32" s="120"/>
      <c r="B32" s="119" t="s">
        <v>117</v>
      </c>
      <c r="C32" s="258"/>
      <c r="E32" s="113">
        <v>2.6724890829694323</v>
      </c>
      <c r="F32" s="114">
        <v>153</v>
      </c>
      <c r="G32" s="114">
        <v>162</v>
      </c>
      <c r="H32" s="114">
        <v>151</v>
      </c>
      <c r="I32" s="114">
        <v>136</v>
      </c>
      <c r="J32" s="140">
        <v>131</v>
      </c>
      <c r="K32" s="114">
        <v>22</v>
      </c>
      <c r="L32" s="116">
        <v>16.793893129770993</v>
      </c>
    </row>
    <row r="33" spans="1:12" s="110" customFormat="1" ht="15" customHeight="1" x14ac:dyDescent="0.2">
      <c r="A33" s="120"/>
      <c r="B33" s="119"/>
      <c r="C33" s="258" t="s">
        <v>106</v>
      </c>
      <c r="E33" s="113">
        <v>52.287581699346404</v>
      </c>
      <c r="F33" s="114">
        <v>80</v>
      </c>
      <c r="G33" s="114">
        <v>92</v>
      </c>
      <c r="H33" s="114">
        <v>83</v>
      </c>
      <c r="I33" s="114">
        <v>78</v>
      </c>
      <c r="J33" s="140">
        <v>76</v>
      </c>
      <c r="K33" s="114">
        <v>4</v>
      </c>
      <c r="L33" s="116">
        <v>5.2631578947368425</v>
      </c>
    </row>
    <row r="34" spans="1:12" s="110" customFormat="1" ht="15" customHeight="1" x14ac:dyDescent="0.2">
      <c r="A34" s="120"/>
      <c r="B34" s="119"/>
      <c r="C34" s="258" t="s">
        <v>107</v>
      </c>
      <c r="E34" s="113">
        <v>47.712418300653596</v>
      </c>
      <c r="F34" s="114">
        <v>73</v>
      </c>
      <c r="G34" s="114">
        <v>70</v>
      </c>
      <c r="H34" s="114">
        <v>68</v>
      </c>
      <c r="I34" s="114">
        <v>58</v>
      </c>
      <c r="J34" s="140">
        <v>55</v>
      </c>
      <c r="K34" s="114">
        <v>18</v>
      </c>
      <c r="L34" s="116">
        <v>32.727272727272727</v>
      </c>
    </row>
    <row r="35" spans="1:12" s="110" customFormat="1" ht="24" customHeight="1" x14ac:dyDescent="0.2">
      <c r="A35" s="604" t="s">
        <v>192</v>
      </c>
      <c r="B35" s="605"/>
      <c r="C35" s="605"/>
      <c r="D35" s="606"/>
      <c r="E35" s="113">
        <v>11.213973799126638</v>
      </c>
      <c r="F35" s="114">
        <v>642</v>
      </c>
      <c r="G35" s="114">
        <v>643</v>
      </c>
      <c r="H35" s="114">
        <v>683</v>
      </c>
      <c r="I35" s="114">
        <v>690</v>
      </c>
      <c r="J35" s="114">
        <v>631</v>
      </c>
      <c r="K35" s="318">
        <v>11</v>
      </c>
      <c r="L35" s="319">
        <v>1.7432646592709984</v>
      </c>
    </row>
    <row r="36" spans="1:12" s="110" customFormat="1" ht="15" customHeight="1" x14ac:dyDescent="0.2">
      <c r="A36" s="120"/>
      <c r="B36" s="119"/>
      <c r="C36" s="258" t="s">
        <v>106</v>
      </c>
      <c r="E36" s="113">
        <v>44.236760124610591</v>
      </c>
      <c r="F36" s="114">
        <v>284</v>
      </c>
      <c r="G36" s="114">
        <v>282</v>
      </c>
      <c r="H36" s="114">
        <v>294</v>
      </c>
      <c r="I36" s="114">
        <v>318</v>
      </c>
      <c r="J36" s="114">
        <v>275</v>
      </c>
      <c r="K36" s="318">
        <v>9</v>
      </c>
      <c r="L36" s="116">
        <v>3.2727272727272729</v>
      </c>
    </row>
    <row r="37" spans="1:12" s="110" customFormat="1" ht="15" customHeight="1" x14ac:dyDescent="0.2">
      <c r="A37" s="120"/>
      <c r="B37" s="119"/>
      <c r="C37" s="258" t="s">
        <v>107</v>
      </c>
      <c r="E37" s="113">
        <v>55.763239875389409</v>
      </c>
      <c r="F37" s="114">
        <v>358</v>
      </c>
      <c r="G37" s="114">
        <v>361</v>
      </c>
      <c r="H37" s="114">
        <v>389</v>
      </c>
      <c r="I37" s="114">
        <v>372</v>
      </c>
      <c r="J37" s="140">
        <v>356</v>
      </c>
      <c r="K37" s="114">
        <v>2</v>
      </c>
      <c r="L37" s="116">
        <v>0.5617977528089888</v>
      </c>
    </row>
    <row r="38" spans="1:12" s="110" customFormat="1" ht="15" customHeight="1" x14ac:dyDescent="0.2">
      <c r="A38" s="120"/>
      <c r="B38" s="119" t="s">
        <v>328</v>
      </c>
      <c r="C38" s="258"/>
      <c r="E38" s="113">
        <v>68.698689956331876</v>
      </c>
      <c r="F38" s="114">
        <v>3933</v>
      </c>
      <c r="G38" s="114">
        <v>4058</v>
      </c>
      <c r="H38" s="114">
        <v>4026</v>
      </c>
      <c r="I38" s="114">
        <v>4034</v>
      </c>
      <c r="J38" s="140">
        <v>4022</v>
      </c>
      <c r="K38" s="114">
        <v>-89</v>
      </c>
      <c r="L38" s="116">
        <v>-2.2128294380905023</v>
      </c>
    </row>
    <row r="39" spans="1:12" s="110" customFormat="1" ht="15" customHeight="1" x14ac:dyDescent="0.2">
      <c r="A39" s="120"/>
      <c r="B39" s="119"/>
      <c r="C39" s="258" t="s">
        <v>106</v>
      </c>
      <c r="E39" s="113">
        <v>46.834477498093058</v>
      </c>
      <c r="F39" s="115">
        <v>1842</v>
      </c>
      <c r="G39" s="114">
        <v>1880</v>
      </c>
      <c r="H39" s="114">
        <v>1854</v>
      </c>
      <c r="I39" s="114">
        <v>1825</v>
      </c>
      <c r="J39" s="140">
        <v>1828</v>
      </c>
      <c r="K39" s="114">
        <v>14</v>
      </c>
      <c r="L39" s="116">
        <v>0.76586433260393871</v>
      </c>
    </row>
    <row r="40" spans="1:12" s="110" customFormat="1" ht="15" customHeight="1" x14ac:dyDescent="0.2">
      <c r="A40" s="120"/>
      <c r="B40" s="119"/>
      <c r="C40" s="258" t="s">
        <v>107</v>
      </c>
      <c r="E40" s="113">
        <v>53.165522501906942</v>
      </c>
      <c r="F40" s="115">
        <v>2091</v>
      </c>
      <c r="G40" s="114">
        <v>2178</v>
      </c>
      <c r="H40" s="114">
        <v>2172</v>
      </c>
      <c r="I40" s="114">
        <v>2209</v>
      </c>
      <c r="J40" s="140">
        <v>2194</v>
      </c>
      <c r="K40" s="114">
        <v>-103</v>
      </c>
      <c r="L40" s="116">
        <v>-4.6946216955332725</v>
      </c>
    </row>
    <row r="41" spans="1:12" s="110" customFormat="1" ht="15" customHeight="1" x14ac:dyDescent="0.2">
      <c r="A41" s="120"/>
      <c r="B41" s="320" t="s">
        <v>516</v>
      </c>
      <c r="C41" s="258"/>
      <c r="E41" s="113">
        <v>7.8427947598253276</v>
      </c>
      <c r="F41" s="115">
        <v>449</v>
      </c>
      <c r="G41" s="114">
        <v>446</v>
      </c>
      <c r="H41" s="114">
        <v>448</v>
      </c>
      <c r="I41" s="114">
        <v>442</v>
      </c>
      <c r="J41" s="140">
        <v>426</v>
      </c>
      <c r="K41" s="114">
        <v>23</v>
      </c>
      <c r="L41" s="116">
        <v>5.39906103286385</v>
      </c>
    </row>
    <row r="42" spans="1:12" s="110" customFormat="1" ht="15" customHeight="1" x14ac:dyDescent="0.2">
      <c r="A42" s="120"/>
      <c r="B42" s="119"/>
      <c r="C42" s="268" t="s">
        <v>106</v>
      </c>
      <c r="D42" s="182"/>
      <c r="E42" s="113">
        <v>49.220489977728285</v>
      </c>
      <c r="F42" s="115">
        <v>221</v>
      </c>
      <c r="G42" s="114">
        <v>212</v>
      </c>
      <c r="H42" s="114">
        <v>211</v>
      </c>
      <c r="I42" s="114">
        <v>220</v>
      </c>
      <c r="J42" s="140">
        <v>214</v>
      </c>
      <c r="K42" s="114">
        <v>7</v>
      </c>
      <c r="L42" s="116">
        <v>3.2710280373831777</v>
      </c>
    </row>
    <row r="43" spans="1:12" s="110" customFormat="1" ht="15" customHeight="1" x14ac:dyDescent="0.2">
      <c r="A43" s="120"/>
      <c r="B43" s="119"/>
      <c r="C43" s="268" t="s">
        <v>107</v>
      </c>
      <c r="D43" s="182"/>
      <c r="E43" s="113">
        <v>50.779510022271715</v>
      </c>
      <c r="F43" s="115">
        <v>228</v>
      </c>
      <c r="G43" s="114">
        <v>234</v>
      </c>
      <c r="H43" s="114">
        <v>237</v>
      </c>
      <c r="I43" s="114">
        <v>222</v>
      </c>
      <c r="J43" s="140">
        <v>212</v>
      </c>
      <c r="K43" s="114">
        <v>16</v>
      </c>
      <c r="L43" s="116">
        <v>7.5471698113207548</v>
      </c>
    </row>
    <row r="44" spans="1:12" s="110" customFormat="1" ht="15" customHeight="1" x14ac:dyDescent="0.2">
      <c r="A44" s="120"/>
      <c r="B44" s="119" t="s">
        <v>205</v>
      </c>
      <c r="C44" s="268"/>
      <c r="D44" s="182"/>
      <c r="E44" s="113">
        <v>12.244541484716157</v>
      </c>
      <c r="F44" s="115">
        <v>701</v>
      </c>
      <c r="G44" s="114">
        <v>726</v>
      </c>
      <c r="H44" s="114">
        <v>736</v>
      </c>
      <c r="I44" s="114">
        <v>732</v>
      </c>
      <c r="J44" s="140">
        <v>726</v>
      </c>
      <c r="K44" s="114">
        <v>-25</v>
      </c>
      <c r="L44" s="116">
        <v>-3.443526170798898</v>
      </c>
    </row>
    <row r="45" spans="1:12" s="110" customFormat="1" ht="15" customHeight="1" x14ac:dyDescent="0.2">
      <c r="A45" s="120"/>
      <c r="B45" s="119"/>
      <c r="C45" s="268" t="s">
        <v>106</v>
      </c>
      <c r="D45" s="182"/>
      <c r="E45" s="113">
        <v>39.657631954350926</v>
      </c>
      <c r="F45" s="115">
        <v>278</v>
      </c>
      <c r="G45" s="114">
        <v>296</v>
      </c>
      <c r="H45" s="114">
        <v>306</v>
      </c>
      <c r="I45" s="114">
        <v>308</v>
      </c>
      <c r="J45" s="140">
        <v>310</v>
      </c>
      <c r="K45" s="114">
        <v>-32</v>
      </c>
      <c r="L45" s="116">
        <v>-10.32258064516129</v>
      </c>
    </row>
    <row r="46" spans="1:12" s="110" customFormat="1" ht="15" customHeight="1" x14ac:dyDescent="0.2">
      <c r="A46" s="123"/>
      <c r="B46" s="124"/>
      <c r="C46" s="260" t="s">
        <v>107</v>
      </c>
      <c r="D46" s="261"/>
      <c r="E46" s="125">
        <v>60.342368045649074</v>
      </c>
      <c r="F46" s="143">
        <v>423</v>
      </c>
      <c r="G46" s="144">
        <v>430</v>
      </c>
      <c r="H46" s="144">
        <v>430</v>
      </c>
      <c r="I46" s="144">
        <v>424</v>
      </c>
      <c r="J46" s="145">
        <v>416</v>
      </c>
      <c r="K46" s="144">
        <v>7</v>
      </c>
      <c r="L46" s="146">
        <v>1.6826923076923077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5725</v>
      </c>
      <c r="E11" s="114">
        <v>5873</v>
      </c>
      <c r="F11" s="114">
        <v>5893</v>
      </c>
      <c r="G11" s="114">
        <v>5898</v>
      </c>
      <c r="H11" s="140">
        <v>5805</v>
      </c>
      <c r="I11" s="115">
        <v>-80</v>
      </c>
      <c r="J11" s="116">
        <v>-1.3781223083548666</v>
      </c>
    </row>
    <row r="12" spans="1:15" s="110" customFormat="1" ht="24.95" customHeight="1" x14ac:dyDescent="0.2">
      <c r="A12" s="193" t="s">
        <v>132</v>
      </c>
      <c r="B12" s="194" t="s">
        <v>133</v>
      </c>
      <c r="C12" s="113">
        <v>3.2489082969432315</v>
      </c>
      <c r="D12" s="115">
        <v>186</v>
      </c>
      <c r="E12" s="114">
        <v>211</v>
      </c>
      <c r="F12" s="114">
        <v>174</v>
      </c>
      <c r="G12" s="114">
        <v>165</v>
      </c>
      <c r="H12" s="140">
        <v>170</v>
      </c>
      <c r="I12" s="115">
        <v>16</v>
      </c>
      <c r="J12" s="116">
        <v>9.4117647058823533</v>
      </c>
    </row>
    <row r="13" spans="1:15" s="110" customFormat="1" ht="24.95" customHeight="1" x14ac:dyDescent="0.2">
      <c r="A13" s="193" t="s">
        <v>134</v>
      </c>
      <c r="B13" s="199" t="s">
        <v>214</v>
      </c>
      <c r="C13" s="113">
        <v>1.2925764192139737</v>
      </c>
      <c r="D13" s="115">
        <v>74</v>
      </c>
      <c r="E13" s="114">
        <v>78</v>
      </c>
      <c r="F13" s="114">
        <v>72</v>
      </c>
      <c r="G13" s="114">
        <v>70</v>
      </c>
      <c r="H13" s="140">
        <v>67</v>
      </c>
      <c r="I13" s="115">
        <v>7</v>
      </c>
      <c r="J13" s="116">
        <v>10.447761194029852</v>
      </c>
    </row>
    <row r="14" spans="1:15" s="287" customFormat="1" ht="24.95" customHeight="1" x14ac:dyDescent="0.2">
      <c r="A14" s="193" t="s">
        <v>215</v>
      </c>
      <c r="B14" s="199" t="s">
        <v>137</v>
      </c>
      <c r="C14" s="113">
        <v>11.615720524017467</v>
      </c>
      <c r="D14" s="115">
        <v>665</v>
      </c>
      <c r="E14" s="114">
        <v>681</v>
      </c>
      <c r="F14" s="114">
        <v>689</v>
      </c>
      <c r="G14" s="114">
        <v>682</v>
      </c>
      <c r="H14" s="140">
        <v>674</v>
      </c>
      <c r="I14" s="115">
        <v>-9</v>
      </c>
      <c r="J14" s="116">
        <v>-1.3353115727002967</v>
      </c>
      <c r="K14" s="110"/>
      <c r="L14" s="110"/>
      <c r="M14" s="110"/>
      <c r="N14" s="110"/>
      <c r="O14" s="110"/>
    </row>
    <row r="15" spans="1:15" s="110" customFormat="1" ht="24.95" customHeight="1" x14ac:dyDescent="0.2">
      <c r="A15" s="193" t="s">
        <v>216</v>
      </c>
      <c r="B15" s="199" t="s">
        <v>217</v>
      </c>
      <c r="C15" s="113">
        <v>3.8427947598253276</v>
      </c>
      <c r="D15" s="115">
        <v>220</v>
      </c>
      <c r="E15" s="114">
        <v>223</v>
      </c>
      <c r="F15" s="114">
        <v>236</v>
      </c>
      <c r="G15" s="114">
        <v>229</v>
      </c>
      <c r="H15" s="140">
        <v>209</v>
      </c>
      <c r="I15" s="115">
        <v>11</v>
      </c>
      <c r="J15" s="116">
        <v>5.2631578947368425</v>
      </c>
    </row>
    <row r="16" spans="1:15" s="287" customFormat="1" ht="24.95" customHeight="1" x14ac:dyDescent="0.2">
      <c r="A16" s="193" t="s">
        <v>218</v>
      </c>
      <c r="B16" s="199" t="s">
        <v>141</v>
      </c>
      <c r="C16" s="113">
        <v>6.1310043668122267</v>
      </c>
      <c r="D16" s="115">
        <v>351</v>
      </c>
      <c r="E16" s="114">
        <v>371</v>
      </c>
      <c r="F16" s="114">
        <v>364</v>
      </c>
      <c r="G16" s="114">
        <v>362</v>
      </c>
      <c r="H16" s="140">
        <v>366</v>
      </c>
      <c r="I16" s="115">
        <v>-15</v>
      </c>
      <c r="J16" s="116">
        <v>-4.0983606557377046</v>
      </c>
      <c r="K16" s="110"/>
      <c r="L16" s="110"/>
      <c r="M16" s="110"/>
      <c r="N16" s="110"/>
      <c r="O16" s="110"/>
    </row>
    <row r="17" spans="1:15" s="110" customFormat="1" ht="24.95" customHeight="1" x14ac:dyDescent="0.2">
      <c r="A17" s="193" t="s">
        <v>142</v>
      </c>
      <c r="B17" s="199" t="s">
        <v>220</v>
      </c>
      <c r="C17" s="113">
        <v>1.6419213973799127</v>
      </c>
      <c r="D17" s="115">
        <v>94</v>
      </c>
      <c r="E17" s="114">
        <v>87</v>
      </c>
      <c r="F17" s="114">
        <v>89</v>
      </c>
      <c r="G17" s="114">
        <v>91</v>
      </c>
      <c r="H17" s="140">
        <v>99</v>
      </c>
      <c r="I17" s="115">
        <v>-5</v>
      </c>
      <c r="J17" s="116">
        <v>-5.0505050505050502</v>
      </c>
    </row>
    <row r="18" spans="1:15" s="287" customFormat="1" ht="24.95" customHeight="1" x14ac:dyDescent="0.2">
      <c r="A18" s="201" t="s">
        <v>144</v>
      </c>
      <c r="B18" s="202" t="s">
        <v>145</v>
      </c>
      <c r="C18" s="113">
        <v>11.109170305676855</v>
      </c>
      <c r="D18" s="115">
        <v>636</v>
      </c>
      <c r="E18" s="114">
        <v>626</v>
      </c>
      <c r="F18" s="114">
        <v>642</v>
      </c>
      <c r="G18" s="114">
        <v>612</v>
      </c>
      <c r="H18" s="140">
        <v>616</v>
      </c>
      <c r="I18" s="115">
        <v>20</v>
      </c>
      <c r="J18" s="116">
        <v>3.2467532467532467</v>
      </c>
      <c r="K18" s="110"/>
      <c r="L18" s="110"/>
      <c r="M18" s="110"/>
      <c r="N18" s="110"/>
      <c r="O18" s="110"/>
    </row>
    <row r="19" spans="1:15" s="110" customFormat="1" ht="24.95" customHeight="1" x14ac:dyDescent="0.2">
      <c r="A19" s="193" t="s">
        <v>146</v>
      </c>
      <c r="B19" s="199" t="s">
        <v>147</v>
      </c>
      <c r="C19" s="113">
        <v>16.366812227074234</v>
      </c>
      <c r="D19" s="115">
        <v>937</v>
      </c>
      <c r="E19" s="114">
        <v>974</v>
      </c>
      <c r="F19" s="114">
        <v>976</v>
      </c>
      <c r="G19" s="114">
        <v>965</v>
      </c>
      <c r="H19" s="140">
        <v>942</v>
      </c>
      <c r="I19" s="115">
        <v>-5</v>
      </c>
      <c r="J19" s="116">
        <v>-0.53078556263269638</v>
      </c>
    </row>
    <row r="20" spans="1:15" s="287" customFormat="1" ht="24.95" customHeight="1" x14ac:dyDescent="0.2">
      <c r="A20" s="193" t="s">
        <v>148</v>
      </c>
      <c r="B20" s="199" t="s">
        <v>149</v>
      </c>
      <c r="C20" s="113">
        <v>11.423580786026202</v>
      </c>
      <c r="D20" s="115">
        <v>654</v>
      </c>
      <c r="E20" s="114">
        <v>310</v>
      </c>
      <c r="F20" s="114">
        <v>320</v>
      </c>
      <c r="G20" s="114">
        <v>327</v>
      </c>
      <c r="H20" s="140">
        <v>332</v>
      </c>
      <c r="I20" s="115">
        <v>322</v>
      </c>
      <c r="J20" s="116">
        <v>96.98795180722891</v>
      </c>
      <c r="K20" s="110"/>
      <c r="L20" s="110"/>
      <c r="M20" s="110"/>
      <c r="N20" s="110"/>
      <c r="O20" s="110"/>
    </row>
    <row r="21" spans="1:15" s="110" customFormat="1" ht="24.95" customHeight="1" x14ac:dyDescent="0.2">
      <c r="A21" s="201" t="s">
        <v>150</v>
      </c>
      <c r="B21" s="202" t="s">
        <v>151</v>
      </c>
      <c r="C21" s="113">
        <v>8.3144104803493448</v>
      </c>
      <c r="D21" s="115">
        <v>476</v>
      </c>
      <c r="E21" s="114">
        <v>549</v>
      </c>
      <c r="F21" s="114">
        <v>598</v>
      </c>
      <c r="G21" s="114">
        <v>606</v>
      </c>
      <c r="H21" s="140">
        <v>566</v>
      </c>
      <c r="I21" s="115">
        <v>-90</v>
      </c>
      <c r="J21" s="116">
        <v>-15.901060070671377</v>
      </c>
    </row>
    <row r="22" spans="1:15" s="110" customFormat="1" ht="24.95" customHeight="1" x14ac:dyDescent="0.2">
      <c r="A22" s="201" t="s">
        <v>152</v>
      </c>
      <c r="B22" s="199" t="s">
        <v>153</v>
      </c>
      <c r="C22" s="113">
        <v>0.50655021834061131</v>
      </c>
      <c r="D22" s="115">
        <v>29</v>
      </c>
      <c r="E22" s="114">
        <v>29</v>
      </c>
      <c r="F22" s="114">
        <v>30</v>
      </c>
      <c r="G22" s="114">
        <v>29</v>
      </c>
      <c r="H22" s="140">
        <v>24</v>
      </c>
      <c r="I22" s="115">
        <v>5</v>
      </c>
      <c r="J22" s="116">
        <v>20.833333333333332</v>
      </c>
    </row>
    <row r="23" spans="1:15" s="110" customFormat="1" ht="24.95" customHeight="1" x14ac:dyDescent="0.2">
      <c r="A23" s="193" t="s">
        <v>154</v>
      </c>
      <c r="B23" s="199" t="s">
        <v>155</v>
      </c>
      <c r="C23" s="113">
        <v>0.64628820960698685</v>
      </c>
      <c r="D23" s="115">
        <v>37</v>
      </c>
      <c r="E23" s="114">
        <v>43</v>
      </c>
      <c r="F23" s="114">
        <v>46</v>
      </c>
      <c r="G23" s="114">
        <v>46</v>
      </c>
      <c r="H23" s="140">
        <v>51</v>
      </c>
      <c r="I23" s="115">
        <v>-14</v>
      </c>
      <c r="J23" s="116">
        <v>-27.450980392156861</v>
      </c>
    </row>
    <row r="24" spans="1:15" s="110" customFormat="1" ht="24.95" customHeight="1" x14ac:dyDescent="0.2">
      <c r="A24" s="193" t="s">
        <v>156</v>
      </c>
      <c r="B24" s="199" t="s">
        <v>221</v>
      </c>
      <c r="C24" s="113">
        <v>7.283842794759825</v>
      </c>
      <c r="D24" s="115">
        <v>417</v>
      </c>
      <c r="E24" s="114">
        <v>407</v>
      </c>
      <c r="F24" s="114">
        <v>403</v>
      </c>
      <c r="G24" s="114">
        <v>397</v>
      </c>
      <c r="H24" s="140">
        <v>397</v>
      </c>
      <c r="I24" s="115">
        <v>20</v>
      </c>
      <c r="J24" s="116">
        <v>5.0377833753148611</v>
      </c>
    </row>
    <row r="25" spans="1:15" s="110" customFormat="1" ht="24.95" customHeight="1" x14ac:dyDescent="0.2">
      <c r="A25" s="193" t="s">
        <v>222</v>
      </c>
      <c r="B25" s="204" t="s">
        <v>159</v>
      </c>
      <c r="C25" s="113">
        <v>6.8296943231441052</v>
      </c>
      <c r="D25" s="115">
        <v>391</v>
      </c>
      <c r="E25" s="114">
        <v>382</v>
      </c>
      <c r="F25" s="114">
        <v>369</v>
      </c>
      <c r="G25" s="114">
        <v>374</v>
      </c>
      <c r="H25" s="140">
        <v>354</v>
      </c>
      <c r="I25" s="115">
        <v>37</v>
      </c>
      <c r="J25" s="116">
        <v>10.451977401129943</v>
      </c>
    </row>
    <row r="26" spans="1:15" s="110" customFormat="1" ht="24.95" customHeight="1" x14ac:dyDescent="0.2">
      <c r="A26" s="201">
        <v>782.78300000000002</v>
      </c>
      <c r="B26" s="203" t="s">
        <v>160</v>
      </c>
      <c r="C26" s="113">
        <v>0.45414847161572053</v>
      </c>
      <c r="D26" s="115">
        <v>26</v>
      </c>
      <c r="E26" s="114">
        <v>20</v>
      </c>
      <c r="F26" s="114">
        <v>28</v>
      </c>
      <c r="G26" s="114">
        <v>24</v>
      </c>
      <c r="H26" s="140">
        <v>22</v>
      </c>
      <c r="I26" s="115">
        <v>4</v>
      </c>
      <c r="J26" s="116">
        <v>18.181818181818183</v>
      </c>
    </row>
    <row r="27" spans="1:15" s="110" customFormat="1" ht="24.95" customHeight="1" x14ac:dyDescent="0.2">
      <c r="A27" s="193" t="s">
        <v>161</v>
      </c>
      <c r="B27" s="199" t="s">
        <v>162</v>
      </c>
      <c r="C27" s="113">
        <v>3.5458515283842793</v>
      </c>
      <c r="D27" s="115">
        <v>203</v>
      </c>
      <c r="E27" s="114">
        <v>214</v>
      </c>
      <c r="F27" s="114">
        <v>214</v>
      </c>
      <c r="G27" s="114">
        <v>207</v>
      </c>
      <c r="H27" s="140">
        <v>193</v>
      </c>
      <c r="I27" s="115">
        <v>10</v>
      </c>
      <c r="J27" s="116">
        <v>5.1813471502590671</v>
      </c>
    </row>
    <row r="28" spans="1:15" s="110" customFormat="1" ht="24.95" customHeight="1" x14ac:dyDescent="0.2">
      <c r="A28" s="193" t="s">
        <v>163</v>
      </c>
      <c r="B28" s="199" t="s">
        <v>164</v>
      </c>
      <c r="C28" s="113">
        <v>0.80349344978165937</v>
      </c>
      <c r="D28" s="115">
        <v>46</v>
      </c>
      <c r="E28" s="114">
        <v>47</v>
      </c>
      <c r="F28" s="114">
        <v>47</v>
      </c>
      <c r="G28" s="114">
        <v>47</v>
      </c>
      <c r="H28" s="140">
        <v>47</v>
      </c>
      <c r="I28" s="115">
        <v>-1</v>
      </c>
      <c r="J28" s="116">
        <v>-2.1276595744680851</v>
      </c>
    </row>
    <row r="29" spans="1:15" s="110" customFormat="1" ht="24.95" customHeight="1" x14ac:dyDescent="0.2">
      <c r="A29" s="193">
        <v>86</v>
      </c>
      <c r="B29" s="199" t="s">
        <v>165</v>
      </c>
      <c r="C29" s="113">
        <v>6.5676855895196509</v>
      </c>
      <c r="D29" s="115">
        <v>376</v>
      </c>
      <c r="E29" s="114">
        <v>379</v>
      </c>
      <c r="F29" s="114">
        <v>375</v>
      </c>
      <c r="G29" s="114">
        <v>378</v>
      </c>
      <c r="H29" s="140">
        <v>373</v>
      </c>
      <c r="I29" s="115">
        <v>3</v>
      </c>
      <c r="J29" s="116">
        <v>0.80428954423592491</v>
      </c>
    </row>
    <row r="30" spans="1:15" s="110" customFormat="1" ht="24.95" customHeight="1" x14ac:dyDescent="0.2">
      <c r="A30" s="193">
        <v>87.88</v>
      </c>
      <c r="B30" s="204" t="s">
        <v>166</v>
      </c>
      <c r="C30" s="113">
        <v>2.5676855895196509</v>
      </c>
      <c r="D30" s="115">
        <v>147</v>
      </c>
      <c r="E30" s="114">
        <v>150</v>
      </c>
      <c r="F30" s="114">
        <v>139</v>
      </c>
      <c r="G30" s="114">
        <v>156</v>
      </c>
      <c r="H30" s="140">
        <v>154</v>
      </c>
      <c r="I30" s="115">
        <v>-7</v>
      </c>
      <c r="J30" s="116">
        <v>-4.5454545454545459</v>
      </c>
    </row>
    <row r="31" spans="1:15" s="110" customFormat="1" ht="24.95" customHeight="1" x14ac:dyDescent="0.2">
      <c r="A31" s="193" t="s">
        <v>167</v>
      </c>
      <c r="B31" s="199" t="s">
        <v>168</v>
      </c>
      <c r="C31" s="113">
        <v>7.4235807860262009</v>
      </c>
      <c r="D31" s="115">
        <v>425</v>
      </c>
      <c r="E31" s="114">
        <v>773</v>
      </c>
      <c r="F31" s="114">
        <v>771</v>
      </c>
      <c r="G31" s="114">
        <v>813</v>
      </c>
      <c r="H31" s="140">
        <v>823</v>
      </c>
      <c r="I31" s="115">
        <v>-398</v>
      </c>
      <c r="J31" s="116">
        <v>-48.359659781287974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3.2489082969432315</v>
      </c>
      <c r="D34" s="115">
        <v>186</v>
      </c>
      <c r="E34" s="114">
        <v>211</v>
      </c>
      <c r="F34" s="114">
        <v>174</v>
      </c>
      <c r="G34" s="114">
        <v>165</v>
      </c>
      <c r="H34" s="140">
        <v>170</v>
      </c>
      <c r="I34" s="115">
        <v>16</v>
      </c>
      <c r="J34" s="116">
        <v>9.4117647058823533</v>
      </c>
    </row>
    <row r="35" spans="1:10" s="110" customFormat="1" ht="24.95" customHeight="1" x14ac:dyDescent="0.2">
      <c r="A35" s="292" t="s">
        <v>171</v>
      </c>
      <c r="B35" s="293" t="s">
        <v>172</v>
      </c>
      <c r="C35" s="113">
        <v>24.017467248908297</v>
      </c>
      <c r="D35" s="115">
        <v>1375</v>
      </c>
      <c r="E35" s="114">
        <v>1385</v>
      </c>
      <c r="F35" s="114">
        <v>1403</v>
      </c>
      <c r="G35" s="114">
        <v>1364</v>
      </c>
      <c r="H35" s="140">
        <v>1357</v>
      </c>
      <c r="I35" s="115">
        <v>18</v>
      </c>
      <c r="J35" s="116">
        <v>1.3264554163596167</v>
      </c>
    </row>
    <row r="36" spans="1:10" s="110" customFormat="1" ht="24.95" customHeight="1" x14ac:dyDescent="0.2">
      <c r="A36" s="294" t="s">
        <v>173</v>
      </c>
      <c r="B36" s="295" t="s">
        <v>174</v>
      </c>
      <c r="C36" s="125">
        <v>72.733624454148469</v>
      </c>
      <c r="D36" s="143">
        <v>4164</v>
      </c>
      <c r="E36" s="144">
        <v>4277</v>
      </c>
      <c r="F36" s="144">
        <v>4316</v>
      </c>
      <c r="G36" s="144">
        <v>4369</v>
      </c>
      <c r="H36" s="145">
        <v>4278</v>
      </c>
      <c r="I36" s="143">
        <v>-114</v>
      </c>
      <c r="J36" s="146">
        <v>-2.6647966339410938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5725</v>
      </c>
      <c r="F11" s="264">
        <v>5873</v>
      </c>
      <c r="G11" s="264">
        <v>5893</v>
      </c>
      <c r="H11" s="264">
        <v>5898</v>
      </c>
      <c r="I11" s="265">
        <v>5805</v>
      </c>
      <c r="J11" s="263">
        <v>-80</v>
      </c>
      <c r="K11" s="266">
        <v>-1.3781223083548666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39.47598253275109</v>
      </c>
      <c r="E13" s="115">
        <v>2260</v>
      </c>
      <c r="F13" s="114">
        <v>2240</v>
      </c>
      <c r="G13" s="114">
        <v>2286</v>
      </c>
      <c r="H13" s="114">
        <v>2320</v>
      </c>
      <c r="I13" s="140">
        <v>2308</v>
      </c>
      <c r="J13" s="115">
        <v>-48</v>
      </c>
      <c r="K13" s="116">
        <v>-2.0797227036395149</v>
      </c>
    </row>
    <row r="14" spans="1:15" ht="15.95" customHeight="1" x14ac:dyDescent="0.2">
      <c r="A14" s="306" t="s">
        <v>230</v>
      </c>
      <c r="B14" s="307"/>
      <c r="C14" s="308"/>
      <c r="D14" s="113">
        <v>49.816593886462883</v>
      </c>
      <c r="E14" s="115">
        <v>2852</v>
      </c>
      <c r="F14" s="114">
        <v>3016</v>
      </c>
      <c r="G14" s="114">
        <v>3004</v>
      </c>
      <c r="H14" s="114">
        <v>2970</v>
      </c>
      <c r="I14" s="140">
        <v>2894</v>
      </c>
      <c r="J14" s="115">
        <v>-42</v>
      </c>
      <c r="K14" s="116">
        <v>-1.4512785072563925</v>
      </c>
    </row>
    <row r="15" spans="1:15" ht="15.95" customHeight="1" x14ac:dyDescent="0.2">
      <c r="A15" s="306" t="s">
        <v>231</v>
      </c>
      <c r="B15" s="307"/>
      <c r="C15" s="308"/>
      <c r="D15" s="113">
        <v>5.0480349344978164</v>
      </c>
      <c r="E15" s="115">
        <v>289</v>
      </c>
      <c r="F15" s="114">
        <v>301</v>
      </c>
      <c r="G15" s="114">
        <v>288</v>
      </c>
      <c r="H15" s="114">
        <v>294</v>
      </c>
      <c r="I15" s="140">
        <v>293</v>
      </c>
      <c r="J15" s="115">
        <v>-4</v>
      </c>
      <c r="K15" s="116">
        <v>-1.3651877133105803</v>
      </c>
    </row>
    <row r="16" spans="1:15" ht="15.95" customHeight="1" x14ac:dyDescent="0.2">
      <c r="A16" s="306" t="s">
        <v>232</v>
      </c>
      <c r="B16" s="307"/>
      <c r="C16" s="308"/>
      <c r="D16" s="113">
        <v>3.4061135371179039</v>
      </c>
      <c r="E16" s="115">
        <v>195</v>
      </c>
      <c r="F16" s="114">
        <v>185</v>
      </c>
      <c r="G16" s="114">
        <v>186</v>
      </c>
      <c r="H16" s="114">
        <v>180</v>
      </c>
      <c r="I16" s="140">
        <v>183</v>
      </c>
      <c r="J16" s="115">
        <v>12</v>
      </c>
      <c r="K16" s="116">
        <v>6.557377049180328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1.6768558951965065</v>
      </c>
      <c r="E18" s="115">
        <v>96</v>
      </c>
      <c r="F18" s="114">
        <v>122</v>
      </c>
      <c r="G18" s="114">
        <v>94</v>
      </c>
      <c r="H18" s="114">
        <v>90</v>
      </c>
      <c r="I18" s="140">
        <v>93</v>
      </c>
      <c r="J18" s="115">
        <v>3</v>
      </c>
      <c r="K18" s="116">
        <v>3.225806451612903</v>
      </c>
    </row>
    <row r="19" spans="1:11" ht="14.1" customHeight="1" x14ac:dyDescent="0.2">
      <c r="A19" s="306" t="s">
        <v>235</v>
      </c>
      <c r="B19" s="307" t="s">
        <v>236</v>
      </c>
      <c r="C19" s="308"/>
      <c r="D19" s="113">
        <v>1.205240174672489</v>
      </c>
      <c r="E19" s="115">
        <v>69</v>
      </c>
      <c r="F19" s="114">
        <v>92</v>
      </c>
      <c r="G19" s="114">
        <v>66</v>
      </c>
      <c r="H19" s="114">
        <v>60</v>
      </c>
      <c r="I19" s="140">
        <v>67</v>
      </c>
      <c r="J19" s="115">
        <v>2</v>
      </c>
      <c r="K19" s="116">
        <v>2.9850746268656718</v>
      </c>
    </row>
    <row r="20" spans="1:11" ht="14.1" customHeight="1" x14ac:dyDescent="0.2">
      <c r="A20" s="306">
        <v>12</v>
      </c>
      <c r="B20" s="307" t="s">
        <v>237</v>
      </c>
      <c r="C20" s="308"/>
      <c r="D20" s="113">
        <v>0.78602620087336239</v>
      </c>
      <c r="E20" s="115">
        <v>45</v>
      </c>
      <c r="F20" s="114">
        <v>49</v>
      </c>
      <c r="G20" s="114">
        <v>53</v>
      </c>
      <c r="H20" s="114">
        <v>55</v>
      </c>
      <c r="I20" s="140">
        <v>49</v>
      </c>
      <c r="J20" s="115">
        <v>-4</v>
      </c>
      <c r="K20" s="116">
        <v>-8.1632653061224492</v>
      </c>
    </row>
    <row r="21" spans="1:11" ht="14.1" customHeight="1" x14ac:dyDescent="0.2">
      <c r="A21" s="306">
        <v>21</v>
      </c>
      <c r="B21" s="307" t="s">
        <v>238</v>
      </c>
      <c r="C21" s="308"/>
      <c r="D21" s="113">
        <v>0.41921397379912662</v>
      </c>
      <c r="E21" s="115">
        <v>24</v>
      </c>
      <c r="F21" s="114">
        <v>23</v>
      </c>
      <c r="G21" s="114">
        <v>25</v>
      </c>
      <c r="H21" s="114">
        <v>23</v>
      </c>
      <c r="I21" s="140">
        <v>28</v>
      </c>
      <c r="J21" s="115">
        <v>-4</v>
      </c>
      <c r="K21" s="116">
        <v>-14.285714285714286</v>
      </c>
    </row>
    <row r="22" spans="1:11" ht="14.1" customHeight="1" x14ac:dyDescent="0.2">
      <c r="A22" s="306">
        <v>22</v>
      </c>
      <c r="B22" s="307" t="s">
        <v>239</v>
      </c>
      <c r="C22" s="308"/>
      <c r="D22" s="113">
        <v>1.0480349344978166</v>
      </c>
      <c r="E22" s="115">
        <v>60</v>
      </c>
      <c r="F22" s="114">
        <v>56</v>
      </c>
      <c r="G22" s="114">
        <v>63</v>
      </c>
      <c r="H22" s="114">
        <v>64</v>
      </c>
      <c r="I22" s="140">
        <v>72</v>
      </c>
      <c r="J22" s="115">
        <v>-12</v>
      </c>
      <c r="K22" s="116">
        <v>-16.666666666666668</v>
      </c>
    </row>
    <row r="23" spans="1:11" ht="14.1" customHeight="1" x14ac:dyDescent="0.2">
      <c r="A23" s="306">
        <v>23</v>
      </c>
      <c r="B23" s="307" t="s">
        <v>240</v>
      </c>
      <c r="C23" s="308"/>
      <c r="D23" s="113">
        <v>0.26200873362445415</v>
      </c>
      <c r="E23" s="115">
        <v>15</v>
      </c>
      <c r="F23" s="114">
        <v>14</v>
      </c>
      <c r="G23" s="114">
        <v>14</v>
      </c>
      <c r="H23" s="114">
        <v>14</v>
      </c>
      <c r="I23" s="140">
        <v>14</v>
      </c>
      <c r="J23" s="115">
        <v>1</v>
      </c>
      <c r="K23" s="116">
        <v>7.1428571428571432</v>
      </c>
    </row>
    <row r="24" spans="1:11" ht="14.1" customHeight="1" x14ac:dyDescent="0.2">
      <c r="A24" s="306">
        <v>24</v>
      </c>
      <c r="B24" s="307" t="s">
        <v>241</v>
      </c>
      <c r="C24" s="308"/>
      <c r="D24" s="113">
        <v>2.462882096069869</v>
      </c>
      <c r="E24" s="115">
        <v>141</v>
      </c>
      <c r="F24" s="114">
        <v>137</v>
      </c>
      <c r="G24" s="114">
        <v>138</v>
      </c>
      <c r="H24" s="114">
        <v>137</v>
      </c>
      <c r="I24" s="140">
        <v>142</v>
      </c>
      <c r="J24" s="115">
        <v>-1</v>
      </c>
      <c r="K24" s="116">
        <v>-0.70422535211267601</v>
      </c>
    </row>
    <row r="25" spans="1:11" ht="14.1" customHeight="1" x14ac:dyDescent="0.2">
      <c r="A25" s="306">
        <v>25</v>
      </c>
      <c r="B25" s="307" t="s">
        <v>242</v>
      </c>
      <c r="C25" s="308"/>
      <c r="D25" s="113">
        <v>2.2008733624454146</v>
      </c>
      <c r="E25" s="115">
        <v>126</v>
      </c>
      <c r="F25" s="114">
        <v>136</v>
      </c>
      <c r="G25" s="114">
        <v>131</v>
      </c>
      <c r="H25" s="114">
        <v>121</v>
      </c>
      <c r="I25" s="140">
        <v>128</v>
      </c>
      <c r="J25" s="115">
        <v>-2</v>
      </c>
      <c r="K25" s="116">
        <v>-1.5625</v>
      </c>
    </row>
    <row r="26" spans="1:11" ht="14.1" customHeight="1" x14ac:dyDescent="0.2">
      <c r="A26" s="306">
        <v>26</v>
      </c>
      <c r="B26" s="307" t="s">
        <v>243</v>
      </c>
      <c r="C26" s="308"/>
      <c r="D26" s="113">
        <v>1.6943231441048034</v>
      </c>
      <c r="E26" s="115">
        <v>97</v>
      </c>
      <c r="F26" s="114">
        <v>101</v>
      </c>
      <c r="G26" s="114">
        <v>100</v>
      </c>
      <c r="H26" s="114">
        <v>96</v>
      </c>
      <c r="I26" s="140">
        <v>88</v>
      </c>
      <c r="J26" s="115">
        <v>9</v>
      </c>
      <c r="K26" s="116">
        <v>10.227272727272727</v>
      </c>
    </row>
    <row r="27" spans="1:11" ht="14.1" customHeight="1" x14ac:dyDescent="0.2">
      <c r="A27" s="306">
        <v>27</v>
      </c>
      <c r="B27" s="307" t="s">
        <v>244</v>
      </c>
      <c r="C27" s="308"/>
      <c r="D27" s="113">
        <v>0.50655021834061131</v>
      </c>
      <c r="E27" s="115">
        <v>29</v>
      </c>
      <c r="F27" s="114">
        <v>30</v>
      </c>
      <c r="G27" s="114">
        <v>30</v>
      </c>
      <c r="H27" s="114">
        <v>32</v>
      </c>
      <c r="I27" s="140">
        <v>31</v>
      </c>
      <c r="J27" s="115">
        <v>-2</v>
      </c>
      <c r="K27" s="116">
        <v>-6.4516129032258061</v>
      </c>
    </row>
    <row r="28" spans="1:11" ht="14.1" customHeight="1" x14ac:dyDescent="0.2">
      <c r="A28" s="306">
        <v>28</v>
      </c>
      <c r="B28" s="307" t="s">
        <v>245</v>
      </c>
      <c r="C28" s="308"/>
      <c r="D28" s="113">
        <v>0.34934497816593885</v>
      </c>
      <c r="E28" s="115">
        <v>20</v>
      </c>
      <c r="F28" s="114">
        <v>22</v>
      </c>
      <c r="G28" s="114">
        <v>24</v>
      </c>
      <c r="H28" s="114">
        <v>26</v>
      </c>
      <c r="I28" s="140">
        <v>26</v>
      </c>
      <c r="J28" s="115">
        <v>-6</v>
      </c>
      <c r="K28" s="116">
        <v>-23.076923076923077</v>
      </c>
    </row>
    <row r="29" spans="1:11" ht="14.1" customHeight="1" x14ac:dyDescent="0.2">
      <c r="A29" s="306">
        <v>29</v>
      </c>
      <c r="B29" s="307" t="s">
        <v>246</v>
      </c>
      <c r="C29" s="308"/>
      <c r="D29" s="113">
        <v>2.6375545851528384</v>
      </c>
      <c r="E29" s="115">
        <v>151</v>
      </c>
      <c r="F29" s="114">
        <v>161</v>
      </c>
      <c r="G29" s="114">
        <v>173</v>
      </c>
      <c r="H29" s="114">
        <v>178</v>
      </c>
      <c r="I29" s="140">
        <v>168</v>
      </c>
      <c r="J29" s="115">
        <v>-17</v>
      </c>
      <c r="K29" s="116">
        <v>-10.119047619047619</v>
      </c>
    </row>
    <row r="30" spans="1:11" ht="14.1" customHeight="1" x14ac:dyDescent="0.2">
      <c r="A30" s="306" t="s">
        <v>247</v>
      </c>
      <c r="B30" s="307" t="s">
        <v>248</v>
      </c>
      <c r="C30" s="308"/>
      <c r="D30" s="113">
        <v>0.85589519650655022</v>
      </c>
      <c r="E30" s="115">
        <v>49</v>
      </c>
      <c r="F30" s="114">
        <v>46</v>
      </c>
      <c r="G30" s="114">
        <v>50</v>
      </c>
      <c r="H30" s="114">
        <v>54</v>
      </c>
      <c r="I30" s="140">
        <v>47</v>
      </c>
      <c r="J30" s="115">
        <v>2</v>
      </c>
      <c r="K30" s="116">
        <v>4.2553191489361701</v>
      </c>
    </row>
    <row r="31" spans="1:11" ht="14.1" customHeight="1" x14ac:dyDescent="0.2">
      <c r="A31" s="306" t="s">
        <v>249</v>
      </c>
      <c r="B31" s="307" t="s">
        <v>250</v>
      </c>
      <c r="C31" s="308"/>
      <c r="D31" s="113">
        <v>1.7117903930131004</v>
      </c>
      <c r="E31" s="115">
        <v>98</v>
      </c>
      <c r="F31" s="114">
        <v>111</v>
      </c>
      <c r="G31" s="114">
        <v>117</v>
      </c>
      <c r="H31" s="114">
        <v>119</v>
      </c>
      <c r="I31" s="140">
        <v>116</v>
      </c>
      <c r="J31" s="115">
        <v>-18</v>
      </c>
      <c r="K31" s="116">
        <v>-15.517241379310345</v>
      </c>
    </row>
    <row r="32" spans="1:11" ht="14.1" customHeight="1" x14ac:dyDescent="0.2">
      <c r="A32" s="306">
        <v>31</v>
      </c>
      <c r="B32" s="307" t="s">
        <v>251</v>
      </c>
      <c r="C32" s="308"/>
      <c r="D32" s="113">
        <v>0.20960698689956331</v>
      </c>
      <c r="E32" s="115">
        <v>12</v>
      </c>
      <c r="F32" s="114">
        <v>10</v>
      </c>
      <c r="G32" s="114">
        <v>11</v>
      </c>
      <c r="H32" s="114">
        <v>13</v>
      </c>
      <c r="I32" s="140">
        <v>14</v>
      </c>
      <c r="J32" s="115">
        <v>-2</v>
      </c>
      <c r="K32" s="116">
        <v>-14.285714285714286</v>
      </c>
    </row>
    <row r="33" spans="1:11" ht="14.1" customHeight="1" x14ac:dyDescent="0.2">
      <c r="A33" s="306">
        <v>32</v>
      </c>
      <c r="B33" s="307" t="s">
        <v>252</v>
      </c>
      <c r="C33" s="308"/>
      <c r="D33" s="113">
        <v>1.537117903930131</v>
      </c>
      <c r="E33" s="115">
        <v>88</v>
      </c>
      <c r="F33" s="114">
        <v>87</v>
      </c>
      <c r="G33" s="114">
        <v>94</v>
      </c>
      <c r="H33" s="114">
        <v>93</v>
      </c>
      <c r="I33" s="140">
        <v>92</v>
      </c>
      <c r="J33" s="115">
        <v>-4</v>
      </c>
      <c r="K33" s="116">
        <v>-4.3478260869565215</v>
      </c>
    </row>
    <row r="34" spans="1:11" ht="14.1" customHeight="1" x14ac:dyDescent="0.2">
      <c r="A34" s="306">
        <v>33</v>
      </c>
      <c r="B34" s="307" t="s">
        <v>253</v>
      </c>
      <c r="C34" s="308"/>
      <c r="D34" s="113">
        <v>0.8733624454148472</v>
      </c>
      <c r="E34" s="115">
        <v>50</v>
      </c>
      <c r="F34" s="114">
        <v>50</v>
      </c>
      <c r="G34" s="114">
        <v>50</v>
      </c>
      <c r="H34" s="114">
        <v>44</v>
      </c>
      <c r="I34" s="140">
        <v>48</v>
      </c>
      <c r="J34" s="115">
        <v>2</v>
      </c>
      <c r="K34" s="116">
        <v>4.166666666666667</v>
      </c>
    </row>
    <row r="35" spans="1:11" ht="14.1" customHeight="1" x14ac:dyDescent="0.2">
      <c r="A35" s="306">
        <v>34</v>
      </c>
      <c r="B35" s="307" t="s">
        <v>254</v>
      </c>
      <c r="C35" s="308"/>
      <c r="D35" s="113">
        <v>5.2052401746724888</v>
      </c>
      <c r="E35" s="115">
        <v>298</v>
      </c>
      <c r="F35" s="114">
        <v>300</v>
      </c>
      <c r="G35" s="114">
        <v>307</v>
      </c>
      <c r="H35" s="114">
        <v>301</v>
      </c>
      <c r="I35" s="140">
        <v>303</v>
      </c>
      <c r="J35" s="115">
        <v>-5</v>
      </c>
      <c r="K35" s="116">
        <v>-1.6501650165016502</v>
      </c>
    </row>
    <row r="36" spans="1:11" ht="14.1" customHeight="1" x14ac:dyDescent="0.2">
      <c r="A36" s="306">
        <v>41</v>
      </c>
      <c r="B36" s="307" t="s">
        <v>255</v>
      </c>
      <c r="C36" s="308"/>
      <c r="D36" s="113">
        <v>0.50655021834061131</v>
      </c>
      <c r="E36" s="115">
        <v>29</v>
      </c>
      <c r="F36" s="114">
        <v>23</v>
      </c>
      <c r="G36" s="114">
        <v>24</v>
      </c>
      <c r="H36" s="114">
        <v>24</v>
      </c>
      <c r="I36" s="140">
        <v>24</v>
      </c>
      <c r="J36" s="115">
        <v>5</v>
      </c>
      <c r="K36" s="116">
        <v>20.833333333333332</v>
      </c>
    </row>
    <row r="37" spans="1:11" ht="14.1" customHeight="1" x14ac:dyDescent="0.2">
      <c r="A37" s="306">
        <v>42</v>
      </c>
      <c r="B37" s="307" t="s">
        <v>256</v>
      </c>
      <c r="C37" s="308"/>
      <c r="D37" s="113">
        <v>0.4366812227074236</v>
      </c>
      <c r="E37" s="115">
        <v>25</v>
      </c>
      <c r="F37" s="114">
        <v>28</v>
      </c>
      <c r="G37" s="114">
        <v>28</v>
      </c>
      <c r="H37" s="114">
        <v>29</v>
      </c>
      <c r="I37" s="140">
        <v>28</v>
      </c>
      <c r="J37" s="115">
        <v>-3</v>
      </c>
      <c r="K37" s="116">
        <v>-10.714285714285714</v>
      </c>
    </row>
    <row r="38" spans="1:11" ht="14.1" customHeight="1" x14ac:dyDescent="0.2">
      <c r="A38" s="306">
        <v>43</v>
      </c>
      <c r="B38" s="307" t="s">
        <v>257</v>
      </c>
      <c r="C38" s="308"/>
      <c r="D38" s="113">
        <v>0.47161572052401746</v>
      </c>
      <c r="E38" s="115">
        <v>27</v>
      </c>
      <c r="F38" s="114">
        <v>27</v>
      </c>
      <c r="G38" s="114">
        <v>27</v>
      </c>
      <c r="H38" s="114">
        <v>24</v>
      </c>
      <c r="I38" s="140">
        <v>22</v>
      </c>
      <c r="J38" s="115">
        <v>5</v>
      </c>
      <c r="K38" s="116">
        <v>22.727272727272727</v>
      </c>
    </row>
    <row r="39" spans="1:11" ht="14.1" customHeight="1" x14ac:dyDescent="0.2">
      <c r="A39" s="306">
        <v>51</v>
      </c>
      <c r="B39" s="307" t="s">
        <v>258</v>
      </c>
      <c r="C39" s="308"/>
      <c r="D39" s="113">
        <v>11.056768558951966</v>
      </c>
      <c r="E39" s="115">
        <v>633</v>
      </c>
      <c r="F39" s="114">
        <v>615</v>
      </c>
      <c r="G39" s="114">
        <v>629</v>
      </c>
      <c r="H39" s="114">
        <v>660</v>
      </c>
      <c r="I39" s="140">
        <v>661</v>
      </c>
      <c r="J39" s="115">
        <v>-28</v>
      </c>
      <c r="K39" s="116">
        <v>-4.236006051437216</v>
      </c>
    </row>
    <row r="40" spans="1:11" ht="14.1" customHeight="1" x14ac:dyDescent="0.2">
      <c r="A40" s="306" t="s">
        <v>259</v>
      </c>
      <c r="B40" s="307" t="s">
        <v>260</v>
      </c>
      <c r="C40" s="308"/>
      <c r="D40" s="113">
        <v>10.637554585152838</v>
      </c>
      <c r="E40" s="115">
        <v>609</v>
      </c>
      <c r="F40" s="114">
        <v>592</v>
      </c>
      <c r="G40" s="114">
        <v>602</v>
      </c>
      <c r="H40" s="114">
        <v>639</v>
      </c>
      <c r="I40" s="140">
        <v>648</v>
      </c>
      <c r="J40" s="115">
        <v>-39</v>
      </c>
      <c r="K40" s="116">
        <v>-6.0185185185185182</v>
      </c>
    </row>
    <row r="41" spans="1:11" ht="14.1" customHeight="1" x14ac:dyDescent="0.2">
      <c r="A41" s="306"/>
      <c r="B41" s="307" t="s">
        <v>261</v>
      </c>
      <c r="C41" s="308"/>
      <c r="D41" s="113">
        <v>2.9868995633187772</v>
      </c>
      <c r="E41" s="115">
        <v>171</v>
      </c>
      <c r="F41" s="114">
        <v>179</v>
      </c>
      <c r="G41" s="114">
        <v>189</v>
      </c>
      <c r="H41" s="114">
        <v>195</v>
      </c>
      <c r="I41" s="140">
        <v>202</v>
      </c>
      <c r="J41" s="115">
        <v>-31</v>
      </c>
      <c r="K41" s="116">
        <v>-15.346534653465346</v>
      </c>
    </row>
    <row r="42" spans="1:11" ht="14.1" customHeight="1" x14ac:dyDescent="0.2">
      <c r="A42" s="306">
        <v>52</v>
      </c>
      <c r="B42" s="307" t="s">
        <v>262</v>
      </c>
      <c r="C42" s="308"/>
      <c r="D42" s="113">
        <v>5.7117903930131009</v>
      </c>
      <c r="E42" s="115">
        <v>327</v>
      </c>
      <c r="F42" s="114">
        <v>347</v>
      </c>
      <c r="G42" s="114">
        <v>350</v>
      </c>
      <c r="H42" s="114">
        <v>341</v>
      </c>
      <c r="I42" s="140">
        <v>337</v>
      </c>
      <c r="J42" s="115">
        <v>-10</v>
      </c>
      <c r="K42" s="116">
        <v>-2.9673590504451037</v>
      </c>
    </row>
    <row r="43" spans="1:11" ht="14.1" customHeight="1" x14ac:dyDescent="0.2">
      <c r="A43" s="306" t="s">
        <v>263</v>
      </c>
      <c r="B43" s="307" t="s">
        <v>264</v>
      </c>
      <c r="C43" s="308"/>
      <c r="D43" s="113">
        <v>5.2227074235807862</v>
      </c>
      <c r="E43" s="115">
        <v>299</v>
      </c>
      <c r="F43" s="114">
        <v>320</v>
      </c>
      <c r="G43" s="114">
        <v>324</v>
      </c>
      <c r="H43" s="114">
        <v>318</v>
      </c>
      <c r="I43" s="140">
        <v>310</v>
      </c>
      <c r="J43" s="115">
        <v>-11</v>
      </c>
      <c r="K43" s="116">
        <v>-3.5483870967741935</v>
      </c>
    </row>
    <row r="44" spans="1:11" ht="14.1" customHeight="1" x14ac:dyDescent="0.2">
      <c r="A44" s="306">
        <v>53</v>
      </c>
      <c r="B44" s="307" t="s">
        <v>265</v>
      </c>
      <c r="C44" s="308"/>
      <c r="D44" s="113">
        <v>2.5502183406113539</v>
      </c>
      <c r="E44" s="115">
        <v>146</v>
      </c>
      <c r="F44" s="114">
        <v>152</v>
      </c>
      <c r="G44" s="114">
        <v>140</v>
      </c>
      <c r="H44" s="114">
        <v>137</v>
      </c>
      <c r="I44" s="140">
        <v>127</v>
      </c>
      <c r="J44" s="115">
        <v>19</v>
      </c>
      <c r="K44" s="116">
        <v>14.960629921259843</v>
      </c>
    </row>
    <row r="45" spans="1:11" ht="14.1" customHeight="1" x14ac:dyDescent="0.2">
      <c r="A45" s="306" t="s">
        <v>266</v>
      </c>
      <c r="B45" s="307" t="s">
        <v>267</v>
      </c>
      <c r="C45" s="308"/>
      <c r="D45" s="113">
        <v>2.462882096069869</v>
      </c>
      <c r="E45" s="115">
        <v>141</v>
      </c>
      <c r="F45" s="114">
        <v>147</v>
      </c>
      <c r="G45" s="114">
        <v>137</v>
      </c>
      <c r="H45" s="114">
        <v>134</v>
      </c>
      <c r="I45" s="140">
        <v>121</v>
      </c>
      <c r="J45" s="115">
        <v>20</v>
      </c>
      <c r="K45" s="116">
        <v>16.528925619834709</v>
      </c>
    </row>
    <row r="46" spans="1:11" ht="14.1" customHeight="1" x14ac:dyDescent="0.2">
      <c r="A46" s="306">
        <v>54</v>
      </c>
      <c r="B46" s="307" t="s">
        <v>268</v>
      </c>
      <c r="C46" s="308"/>
      <c r="D46" s="113">
        <v>10.148471615720524</v>
      </c>
      <c r="E46" s="115">
        <v>581</v>
      </c>
      <c r="F46" s="114">
        <v>586</v>
      </c>
      <c r="G46" s="114">
        <v>570</v>
      </c>
      <c r="H46" s="114">
        <v>565</v>
      </c>
      <c r="I46" s="140">
        <v>579</v>
      </c>
      <c r="J46" s="115">
        <v>2</v>
      </c>
      <c r="K46" s="116">
        <v>0.34542314335060448</v>
      </c>
    </row>
    <row r="47" spans="1:11" ht="14.1" customHeight="1" x14ac:dyDescent="0.2">
      <c r="A47" s="306">
        <v>61</v>
      </c>
      <c r="B47" s="307" t="s">
        <v>269</v>
      </c>
      <c r="C47" s="308"/>
      <c r="D47" s="113">
        <v>0.66375545851528384</v>
      </c>
      <c r="E47" s="115">
        <v>38</v>
      </c>
      <c r="F47" s="114">
        <v>40</v>
      </c>
      <c r="G47" s="114">
        <v>39</v>
      </c>
      <c r="H47" s="114">
        <v>36</v>
      </c>
      <c r="I47" s="140">
        <v>39</v>
      </c>
      <c r="J47" s="115">
        <v>-1</v>
      </c>
      <c r="K47" s="116">
        <v>-2.5641025641025643</v>
      </c>
    </row>
    <row r="48" spans="1:11" ht="14.1" customHeight="1" x14ac:dyDescent="0.2">
      <c r="A48" s="306">
        <v>62</v>
      </c>
      <c r="B48" s="307" t="s">
        <v>270</v>
      </c>
      <c r="C48" s="308"/>
      <c r="D48" s="113">
        <v>9.0131004366812224</v>
      </c>
      <c r="E48" s="115">
        <v>516</v>
      </c>
      <c r="F48" s="114">
        <v>541</v>
      </c>
      <c r="G48" s="114">
        <v>553</v>
      </c>
      <c r="H48" s="114">
        <v>557</v>
      </c>
      <c r="I48" s="140">
        <v>517</v>
      </c>
      <c r="J48" s="115">
        <v>-1</v>
      </c>
      <c r="K48" s="116">
        <v>-0.19342359767891681</v>
      </c>
    </row>
    <row r="49" spans="1:11" ht="14.1" customHeight="1" x14ac:dyDescent="0.2">
      <c r="A49" s="306">
        <v>63</v>
      </c>
      <c r="B49" s="307" t="s">
        <v>271</v>
      </c>
      <c r="C49" s="308"/>
      <c r="D49" s="113">
        <v>8.104803493449781</v>
      </c>
      <c r="E49" s="115">
        <v>464</v>
      </c>
      <c r="F49" s="114">
        <v>527</v>
      </c>
      <c r="G49" s="114">
        <v>552</v>
      </c>
      <c r="H49" s="114">
        <v>546</v>
      </c>
      <c r="I49" s="140">
        <v>499</v>
      </c>
      <c r="J49" s="115">
        <v>-35</v>
      </c>
      <c r="K49" s="116">
        <v>-7.0140280561122248</v>
      </c>
    </row>
    <row r="50" spans="1:11" ht="14.1" customHeight="1" x14ac:dyDescent="0.2">
      <c r="A50" s="306" t="s">
        <v>272</v>
      </c>
      <c r="B50" s="307" t="s">
        <v>273</v>
      </c>
      <c r="C50" s="308"/>
      <c r="D50" s="113">
        <v>0.36681222707423583</v>
      </c>
      <c r="E50" s="115">
        <v>21</v>
      </c>
      <c r="F50" s="114">
        <v>22</v>
      </c>
      <c r="G50" s="114">
        <v>22</v>
      </c>
      <c r="H50" s="114">
        <v>19</v>
      </c>
      <c r="I50" s="140">
        <v>16</v>
      </c>
      <c r="J50" s="115">
        <v>5</v>
      </c>
      <c r="K50" s="116">
        <v>31.25</v>
      </c>
    </row>
    <row r="51" spans="1:11" ht="14.1" customHeight="1" x14ac:dyDescent="0.2">
      <c r="A51" s="306" t="s">
        <v>274</v>
      </c>
      <c r="B51" s="307" t="s">
        <v>275</v>
      </c>
      <c r="C51" s="308"/>
      <c r="D51" s="113">
        <v>7.5982532751091707</v>
      </c>
      <c r="E51" s="115">
        <v>435</v>
      </c>
      <c r="F51" s="114">
        <v>496</v>
      </c>
      <c r="G51" s="114">
        <v>520</v>
      </c>
      <c r="H51" s="114">
        <v>518</v>
      </c>
      <c r="I51" s="140">
        <v>473</v>
      </c>
      <c r="J51" s="115">
        <v>-38</v>
      </c>
      <c r="K51" s="116">
        <v>-8.0338266384778017</v>
      </c>
    </row>
    <row r="52" spans="1:11" ht="14.1" customHeight="1" x14ac:dyDescent="0.2">
      <c r="A52" s="306">
        <v>71</v>
      </c>
      <c r="B52" s="307" t="s">
        <v>276</v>
      </c>
      <c r="C52" s="308"/>
      <c r="D52" s="113">
        <v>17.484716157205241</v>
      </c>
      <c r="E52" s="115">
        <v>1001</v>
      </c>
      <c r="F52" s="114">
        <v>1000</v>
      </c>
      <c r="G52" s="114">
        <v>1000</v>
      </c>
      <c r="H52" s="114">
        <v>988</v>
      </c>
      <c r="I52" s="140">
        <v>994</v>
      </c>
      <c r="J52" s="115">
        <v>7</v>
      </c>
      <c r="K52" s="116">
        <v>0.70422535211267601</v>
      </c>
    </row>
    <row r="53" spans="1:11" ht="14.1" customHeight="1" x14ac:dyDescent="0.2">
      <c r="A53" s="306" t="s">
        <v>277</v>
      </c>
      <c r="B53" s="307" t="s">
        <v>278</v>
      </c>
      <c r="C53" s="308"/>
      <c r="D53" s="113">
        <v>1.25764192139738</v>
      </c>
      <c r="E53" s="115">
        <v>72</v>
      </c>
      <c r="F53" s="114">
        <v>68</v>
      </c>
      <c r="G53" s="114">
        <v>68</v>
      </c>
      <c r="H53" s="114">
        <v>76</v>
      </c>
      <c r="I53" s="140">
        <v>75</v>
      </c>
      <c r="J53" s="115">
        <v>-3</v>
      </c>
      <c r="K53" s="116">
        <v>-4</v>
      </c>
    </row>
    <row r="54" spans="1:11" ht="14.1" customHeight="1" x14ac:dyDescent="0.2">
      <c r="A54" s="306" t="s">
        <v>279</v>
      </c>
      <c r="B54" s="307" t="s">
        <v>280</v>
      </c>
      <c r="C54" s="308"/>
      <c r="D54" s="113">
        <v>14.986899563318778</v>
      </c>
      <c r="E54" s="115">
        <v>858</v>
      </c>
      <c r="F54" s="114">
        <v>859</v>
      </c>
      <c r="G54" s="114">
        <v>861</v>
      </c>
      <c r="H54" s="114">
        <v>842</v>
      </c>
      <c r="I54" s="140">
        <v>842</v>
      </c>
      <c r="J54" s="115">
        <v>16</v>
      </c>
      <c r="K54" s="116">
        <v>1.9002375296912113</v>
      </c>
    </row>
    <row r="55" spans="1:11" ht="14.1" customHeight="1" x14ac:dyDescent="0.2">
      <c r="A55" s="306">
        <v>72</v>
      </c>
      <c r="B55" s="307" t="s">
        <v>281</v>
      </c>
      <c r="C55" s="308"/>
      <c r="D55" s="113">
        <v>1.6244541484716157</v>
      </c>
      <c r="E55" s="115">
        <v>93</v>
      </c>
      <c r="F55" s="114">
        <v>92</v>
      </c>
      <c r="G55" s="114">
        <v>88</v>
      </c>
      <c r="H55" s="114">
        <v>86</v>
      </c>
      <c r="I55" s="140">
        <v>86</v>
      </c>
      <c r="J55" s="115">
        <v>7</v>
      </c>
      <c r="K55" s="116">
        <v>8.1395348837209305</v>
      </c>
    </row>
    <row r="56" spans="1:11" ht="14.1" customHeight="1" x14ac:dyDescent="0.2">
      <c r="A56" s="306" t="s">
        <v>282</v>
      </c>
      <c r="B56" s="307" t="s">
        <v>283</v>
      </c>
      <c r="C56" s="308"/>
      <c r="D56" s="113">
        <v>0.10480349344978165</v>
      </c>
      <c r="E56" s="115">
        <v>6</v>
      </c>
      <c r="F56" s="114">
        <v>8</v>
      </c>
      <c r="G56" s="114">
        <v>9</v>
      </c>
      <c r="H56" s="114">
        <v>11</v>
      </c>
      <c r="I56" s="140">
        <v>12</v>
      </c>
      <c r="J56" s="115">
        <v>-6</v>
      </c>
      <c r="K56" s="116">
        <v>-50</v>
      </c>
    </row>
    <row r="57" spans="1:11" ht="14.1" customHeight="1" x14ac:dyDescent="0.2">
      <c r="A57" s="306" t="s">
        <v>284</v>
      </c>
      <c r="B57" s="307" t="s">
        <v>285</v>
      </c>
      <c r="C57" s="308"/>
      <c r="D57" s="113">
        <v>1.205240174672489</v>
      </c>
      <c r="E57" s="115">
        <v>69</v>
      </c>
      <c r="F57" s="114">
        <v>66</v>
      </c>
      <c r="G57" s="114">
        <v>62</v>
      </c>
      <c r="H57" s="114">
        <v>59</v>
      </c>
      <c r="I57" s="140">
        <v>58</v>
      </c>
      <c r="J57" s="115">
        <v>11</v>
      </c>
      <c r="K57" s="116">
        <v>18.96551724137931</v>
      </c>
    </row>
    <row r="58" spans="1:11" ht="14.1" customHeight="1" x14ac:dyDescent="0.2">
      <c r="A58" s="306">
        <v>73</v>
      </c>
      <c r="B58" s="307" t="s">
        <v>286</v>
      </c>
      <c r="C58" s="308"/>
      <c r="D58" s="113">
        <v>0.64628820960698685</v>
      </c>
      <c r="E58" s="115">
        <v>37</v>
      </c>
      <c r="F58" s="114">
        <v>38</v>
      </c>
      <c r="G58" s="114">
        <v>33</v>
      </c>
      <c r="H58" s="114">
        <v>33</v>
      </c>
      <c r="I58" s="140">
        <v>31</v>
      </c>
      <c r="J58" s="115">
        <v>6</v>
      </c>
      <c r="K58" s="116">
        <v>19.35483870967742</v>
      </c>
    </row>
    <row r="59" spans="1:11" ht="14.1" customHeight="1" x14ac:dyDescent="0.2">
      <c r="A59" s="306" t="s">
        <v>287</v>
      </c>
      <c r="B59" s="307" t="s">
        <v>288</v>
      </c>
      <c r="C59" s="308"/>
      <c r="D59" s="113">
        <v>0.41921397379912662</v>
      </c>
      <c r="E59" s="115">
        <v>24</v>
      </c>
      <c r="F59" s="114">
        <v>24</v>
      </c>
      <c r="G59" s="114">
        <v>20</v>
      </c>
      <c r="H59" s="114">
        <v>21</v>
      </c>
      <c r="I59" s="140">
        <v>19</v>
      </c>
      <c r="J59" s="115">
        <v>5</v>
      </c>
      <c r="K59" s="116">
        <v>26.315789473684209</v>
      </c>
    </row>
    <row r="60" spans="1:11" ht="14.1" customHeight="1" x14ac:dyDescent="0.2">
      <c r="A60" s="306">
        <v>81</v>
      </c>
      <c r="B60" s="307" t="s">
        <v>289</v>
      </c>
      <c r="C60" s="308"/>
      <c r="D60" s="113">
        <v>2.7423580786026203</v>
      </c>
      <c r="E60" s="115">
        <v>157</v>
      </c>
      <c r="F60" s="114">
        <v>152</v>
      </c>
      <c r="G60" s="114">
        <v>151</v>
      </c>
      <c r="H60" s="114">
        <v>164</v>
      </c>
      <c r="I60" s="140">
        <v>156</v>
      </c>
      <c r="J60" s="115">
        <v>1</v>
      </c>
      <c r="K60" s="116">
        <v>0.64102564102564108</v>
      </c>
    </row>
    <row r="61" spans="1:11" ht="14.1" customHeight="1" x14ac:dyDescent="0.2">
      <c r="A61" s="306" t="s">
        <v>290</v>
      </c>
      <c r="B61" s="307" t="s">
        <v>291</v>
      </c>
      <c r="C61" s="308"/>
      <c r="D61" s="113">
        <v>0.80349344978165937</v>
      </c>
      <c r="E61" s="115">
        <v>46</v>
      </c>
      <c r="F61" s="114">
        <v>43</v>
      </c>
      <c r="G61" s="114">
        <v>44</v>
      </c>
      <c r="H61" s="114">
        <v>49</v>
      </c>
      <c r="I61" s="140">
        <v>46</v>
      </c>
      <c r="J61" s="115">
        <v>0</v>
      </c>
      <c r="K61" s="116">
        <v>0</v>
      </c>
    </row>
    <row r="62" spans="1:11" ht="14.1" customHeight="1" x14ac:dyDescent="0.2">
      <c r="A62" s="306" t="s">
        <v>292</v>
      </c>
      <c r="B62" s="307" t="s">
        <v>293</v>
      </c>
      <c r="C62" s="308"/>
      <c r="D62" s="113">
        <v>0.76855895196506552</v>
      </c>
      <c r="E62" s="115">
        <v>44</v>
      </c>
      <c r="F62" s="114">
        <v>46</v>
      </c>
      <c r="G62" s="114">
        <v>48</v>
      </c>
      <c r="H62" s="114">
        <v>56</v>
      </c>
      <c r="I62" s="140">
        <v>49</v>
      </c>
      <c r="J62" s="115">
        <v>-5</v>
      </c>
      <c r="K62" s="116">
        <v>-10.204081632653061</v>
      </c>
    </row>
    <row r="63" spans="1:11" ht="14.1" customHeight="1" x14ac:dyDescent="0.2">
      <c r="A63" s="306"/>
      <c r="B63" s="307" t="s">
        <v>294</v>
      </c>
      <c r="C63" s="308"/>
      <c r="D63" s="113">
        <v>0.68122270742358082</v>
      </c>
      <c r="E63" s="115">
        <v>39</v>
      </c>
      <c r="F63" s="114">
        <v>42</v>
      </c>
      <c r="G63" s="114">
        <v>43</v>
      </c>
      <c r="H63" s="114">
        <v>49</v>
      </c>
      <c r="I63" s="140">
        <v>46</v>
      </c>
      <c r="J63" s="115">
        <v>-7</v>
      </c>
      <c r="K63" s="116">
        <v>-15.217391304347826</v>
      </c>
    </row>
    <row r="64" spans="1:11" ht="14.1" customHeight="1" x14ac:dyDescent="0.2">
      <c r="A64" s="306" t="s">
        <v>295</v>
      </c>
      <c r="B64" s="307" t="s">
        <v>296</v>
      </c>
      <c r="C64" s="308"/>
      <c r="D64" s="113">
        <v>0.13973799126637554</v>
      </c>
      <c r="E64" s="115">
        <v>8</v>
      </c>
      <c r="F64" s="114">
        <v>8</v>
      </c>
      <c r="G64" s="114">
        <v>8</v>
      </c>
      <c r="H64" s="114">
        <v>7</v>
      </c>
      <c r="I64" s="140">
        <v>9</v>
      </c>
      <c r="J64" s="115">
        <v>-1</v>
      </c>
      <c r="K64" s="116">
        <v>-11.111111111111111</v>
      </c>
    </row>
    <row r="65" spans="1:11" ht="14.1" customHeight="1" x14ac:dyDescent="0.2">
      <c r="A65" s="306" t="s">
        <v>297</v>
      </c>
      <c r="B65" s="307" t="s">
        <v>298</v>
      </c>
      <c r="C65" s="308"/>
      <c r="D65" s="113">
        <v>0.76855895196506552</v>
      </c>
      <c r="E65" s="115">
        <v>44</v>
      </c>
      <c r="F65" s="114">
        <v>40</v>
      </c>
      <c r="G65" s="114">
        <v>35</v>
      </c>
      <c r="H65" s="114">
        <v>36</v>
      </c>
      <c r="I65" s="140">
        <v>40</v>
      </c>
      <c r="J65" s="115">
        <v>4</v>
      </c>
      <c r="K65" s="116">
        <v>10</v>
      </c>
    </row>
    <row r="66" spans="1:11" ht="14.1" customHeight="1" x14ac:dyDescent="0.2">
      <c r="A66" s="306">
        <v>82</v>
      </c>
      <c r="B66" s="307" t="s">
        <v>299</v>
      </c>
      <c r="C66" s="308"/>
      <c r="D66" s="113">
        <v>1.5895196506550218</v>
      </c>
      <c r="E66" s="115">
        <v>91</v>
      </c>
      <c r="F66" s="114">
        <v>94</v>
      </c>
      <c r="G66" s="114">
        <v>92</v>
      </c>
      <c r="H66" s="114">
        <v>104</v>
      </c>
      <c r="I66" s="140">
        <v>106</v>
      </c>
      <c r="J66" s="115">
        <v>-15</v>
      </c>
      <c r="K66" s="116">
        <v>-14.150943396226415</v>
      </c>
    </row>
    <row r="67" spans="1:11" ht="14.1" customHeight="1" x14ac:dyDescent="0.2">
      <c r="A67" s="306" t="s">
        <v>300</v>
      </c>
      <c r="B67" s="307" t="s">
        <v>301</v>
      </c>
      <c r="C67" s="308"/>
      <c r="D67" s="113">
        <v>0.55895196506550215</v>
      </c>
      <c r="E67" s="115">
        <v>32</v>
      </c>
      <c r="F67" s="114">
        <v>34</v>
      </c>
      <c r="G67" s="114">
        <v>34</v>
      </c>
      <c r="H67" s="114">
        <v>41</v>
      </c>
      <c r="I67" s="140">
        <v>41</v>
      </c>
      <c r="J67" s="115">
        <v>-9</v>
      </c>
      <c r="K67" s="116">
        <v>-21.951219512195124</v>
      </c>
    </row>
    <row r="68" spans="1:11" ht="14.1" customHeight="1" x14ac:dyDescent="0.2">
      <c r="A68" s="306" t="s">
        <v>302</v>
      </c>
      <c r="B68" s="307" t="s">
        <v>303</v>
      </c>
      <c r="C68" s="308"/>
      <c r="D68" s="113">
        <v>0.71615720524017468</v>
      </c>
      <c r="E68" s="115">
        <v>41</v>
      </c>
      <c r="F68" s="114">
        <v>42</v>
      </c>
      <c r="G68" s="114">
        <v>41</v>
      </c>
      <c r="H68" s="114">
        <v>44</v>
      </c>
      <c r="I68" s="140">
        <v>47</v>
      </c>
      <c r="J68" s="115">
        <v>-6</v>
      </c>
      <c r="K68" s="116">
        <v>-12.76595744680851</v>
      </c>
    </row>
    <row r="69" spans="1:11" ht="14.1" customHeight="1" x14ac:dyDescent="0.2">
      <c r="A69" s="306">
        <v>83</v>
      </c>
      <c r="B69" s="307" t="s">
        <v>304</v>
      </c>
      <c r="C69" s="308"/>
      <c r="D69" s="113">
        <v>2.0611353711790392</v>
      </c>
      <c r="E69" s="115">
        <v>118</v>
      </c>
      <c r="F69" s="114">
        <v>115</v>
      </c>
      <c r="G69" s="114">
        <v>107</v>
      </c>
      <c r="H69" s="114">
        <v>114</v>
      </c>
      <c r="I69" s="140">
        <v>103</v>
      </c>
      <c r="J69" s="115">
        <v>15</v>
      </c>
      <c r="K69" s="116">
        <v>14.563106796116505</v>
      </c>
    </row>
    <row r="70" spans="1:11" ht="14.1" customHeight="1" x14ac:dyDescent="0.2">
      <c r="A70" s="306" t="s">
        <v>305</v>
      </c>
      <c r="B70" s="307" t="s">
        <v>306</v>
      </c>
      <c r="C70" s="308"/>
      <c r="D70" s="113">
        <v>0.8733624454148472</v>
      </c>
      <c r="E70" s="115">
        <v>50</v>
      </c>
      <c r="F70" s="114">
        <v>53</v>
      </c>
      <c r="G70" s="114">
        <v>46</v>
      </c>
      <c r="H70" s="114">
        <v>50</v>
      </c>
      <c r="I70" s="140">
        <v>48</v>
      </c>
      <c r="J70" s="115">
        <v>2</v>
      </c>
      <c r="K70" s="116">
        <v>4.166666666666667</v>
      </c>
    </row>
    <row r="71" spans="1:11" ht="14.1" customHeight="1" x14ac:dyDescent="0.2">
      <c r="A71" s="306"/>
      <c r="B71" s="307" t="s">
        <v>307</v>
      </c>
      <c r="C71" s="308"/>
      <c r="D71" s="113">
        <v>0.40174672489082969</v>
      </c>
      <c r="E71" s="115">
        <v>23</v>
      </c>
      <c r="F71" s="114">
        <v>24</v>
      </c>
      <c r="G71" s="114">
        <v>21</v>
      </c>
      <c r="H71" s="114">
        <v>21</v>
      </c>
      <c r="I71" s="140">
        <v>19</v>
      </c>
      <c r="J71" s="115">
        <v>4</v>
      </c>
      <c r="K71" s="116">
        <v>21.05263157894737</v>
      </c>
    </row>
    <row r="72" spans="1:11" ht="14.1" customHeight="1" x14ac:dyDescent="0.2">
      <c r="A72" s="306">
        <v>84</v>
      </c>
      <c r="B72" s="307" t="s">
        <v>308</v>
      </c>
      <c r="C72" s="308"/>
      <c r="D72" s="113">
        <v>0.5240174672489083</v>
      </c>
      <c r="E72" s="115">
        <v>30</v>
      </c>
      <c r="F72" s="114">
        <v>28</v>
      </c>
      <c r="G72" s="114">
        <v>31</v>
      </c>
      <c r="H72" s="114">
        <v>31</v>
      </c>
      <c r="I72" s="140">
        <v>36</v>
      </c>
      <c r="J72" s="115">
        <v>-6</v>
      </c>
      <c r="K72" s="116">
        <v>-16.666666666666668</v>
      </c>
    </row>
    <row r="73" spans="1:11" ht="14.1" customHeight="1" x14ac:dyDescent="0.2">
      <c r="A73" s="306" t="s">
        <v>309</v>
      </c>
      <c r="B73" s="307" t="s">
        <v>310</v>
      </c>
      <c r="C73" s="308"/>
      <c r="D73" s="113">
        <v>0.10480349344978165</v>
      </c>
      <c r="E73" s="115">
        <v>6</v>
      </c>
      <c r="F73" s="114">
        <v>5</v>
      </c>
      <c r="G73" s="114">
        <v>6</v>
      </c>
      <c r="H73" s="114">
        <v>4</v>
      </c>
      <c r="I73" s="140">
        <v>4</v>
      </c>
      <c r="J73" s="115">
        <v>2</v>
      </c>
      <c r="K73" s="116">
        <v>50</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6.9868995633187769E-2</v>
      </c>
      <c r="E76" s="115">
        <v>4</v>
      </c>
      <c r="F76" s="114">
        <v>5</v>
      </c>
      <c r="G76" s="114">
        <v>4</v>
      </c>
      <c r="H76" s="114">
        <v>4</v>
      </c>
      <c r="I76" s="140">
        <v>5</v>
      </c>
      <c r="J76" s="115">
        <v>-1</v>
      </c>
      <c r="K76" s="116">
        <v>-20</v>
      </c>
    </row>
    <row r="77" spans="1:11" ht="14.1" customHeight="1" x14ac:dyDescent="0.2">
      <c r="A77" s="306">
        <v>92</v>
      </c>
      <c r="B77" s="307" t="s">
        <v>316</v>
      </c>
      <c r="C77" s="308"/>
      <c r="D77" s="113">
        <v>0.27947598253275108</v>
      </c>
      <c r="E77" s="115">
        <v>16</v>
      </c>
      <c r="F77" s="114">
        <v>17</v>
      </c>
      <c r="G77" s="114">
        <v>19</v>
      </c>
      <c r="H77" s="114">
        <v>16</v>
      </c>
      <c r="I77" s="140">
        <v>14</v>
      </c>
      <c r="J77" s="115">
        <v>2</v>
      </c>
      <c r="K77" s="116">
        <v>14.285714285714286</v>
      </c>
    </row>
    <row r="78" spans="1:11" ht="14.1" customHeight="1" x14ac:dyDescent="0.2">
      <c r="A78" s="306">
        <v>93</v>
      </c>
      <c r="B78" s="307" t="s">
        <v>317</v>
      </c>
      <c r="C78" s="308"/>
      <c r="D78" s="113">
        <v>8.7336244541484712E-2</v>
      </c>
      <c r="E78" s="115">
        <v>5</v>
      </c>
      <c r="F78" s="114">
        <v>11</v>
      </c>
      <c r="G78" s="114">
        <v>11</v>
      </c>
      <c r="H78" s="114">
        <v>11</v>
      </c>
      <c r="I78" s="140">
        <v>13</v>
      </c>
      <c r="J78" s="115">
        <v>-8</v>
      </c>
      <c r="K78" s="116">
        <v>-61.53846153846154</v>
      </c>
    </row>
    <row r="79" spans="1:11" ht="14.1" customHeight="1" x14ac:dyDescent="0.2">
      <c r="A79" s="306">
        <v>94</v>
      </c>
      <c r="B79" s="307" t="s">
        <v>318</v>
      </c>
      <c r="C79" s="308"/>
      <c r="D79" s="113">
        <v>0.10480349344978165</v>
      </c>
      <c r="E79" s="115">
        <v>6</v>
      </c>
      <c r="F79" s="114">
        <v>6</v>
      </c>
      <c r="G79" s="114">
        <v>9</v>
      </c>
      <c r="H79" s="114">
        <v>7</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2.2532751091703056</v>
      </c>
      <c r="E81" s="143">
        <v>129</v>
      </c>
      <c r="F81" s="144">
        <v>131</v>
      </c>
      <c r="G81" s="144">
        <v>129</v>
      </c>
      <c r="H81" s="144">
        <v>134</v>
      </c>
      <c r="I81" s="145">
        <v>127</v>
      </c>
      <c r="J81" s="143">
        <v>2</v>
      </c>
      <c r="K81" s="146">
        <v>1.5748031496062993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2563</v>
      </c>
      <c r="G12" s="536">
        <v>1531</v>
      </c>
      <c r="H12" s="536">
        <v>3144</v>
      </c>
      <c r="I12" s="536">
        <v>2329</v>
      </c>
      <c r="J12" s="537">
        <v>2889</v>
      </c>
      <c r="K12" s="538">
        <v>-326</v>
      </c>
      <c r="L12" s="349">
        <v>-11.284181377639321</v>
      </c>
    </row>
    <row r="13" spans="1:17" s="110" customFormat="1" ht="15" customHeight="1" x14ac:dyDescent="0.2">
      <c r="A13" s="350" t="s">
        <v>344</v>
      </c>
      <c r="B13" s="351" t="s">
        <v>345</v>
      </c>
      <c r="C13" s="347"/>
      <c r="D13" s="347"/>
      <c r="E13" s="348"/>
      <c r="F13" s="536">
        <v>1590</v>
      </c>
      <c r="G13" s="536">
        <v>838</v>
      </c>
      <c r="H13" s="536">
        <v>1937</v>
      </c>
      <c r="I13" s="536">
        <v>1367</v>
      </c>
      <c r="J13" s="537">
        <v>1736</v>
      </c>
      <c r="K13" s="538">
        <v>-146</v>
      </c>
      <c r="L13" s="349">
        <v>-8.410138248847927</v>
      </c>
    </row>
    <row r="14" spans="1:17" s="110" customFormat="1" ht="22.5" customHeight="1" x14ac:dyDescent="0.2">
      <c r="A14" s="350"/>
      <c r="B14" s="351" t="s">
        <v>346</v>
      </c>
      <c r="C14" s="347"/>
      <c r="D14" s="347"/>
      <c r="E14" s="348"/>
      <c r="F14" s="536">
        <v>973</v>
      </c>
      <c r="G14" s="536">
        <v>693</v>
      </c>
      <c r="H14" s="536">
        <v>1207</v>
      </c>
      <c r="I14" s="536">
        <v>962</v>
      </c>
      <c r="J14" s="537">
        <v>1153</v>
      </c>
      <c r="K14" s="538">
        <v>-180</v>
      </c>
      <c r="L14" s="349">
        <v>-15.611448395490026</v>
      </c>
    </row>
    <row r="15" spans="1:17" s="110" customFormat="1" ht="15" customHeight="1" x14ac:dyDescent="0.2">
      <c r="A15" s="350" t="s">
        <v>347</v>
      </c>
      <c r="B15" s="351" t="s">
        <v>108</v>
      </c>
      <c r="C15" s="347"/>
      <c r="D15" s="347"/>
      <c r="E15" s="348"/>
      <c r="F15" s="536">
        <v>429</v>
      </c>
      <c r="G15" s="536">
        <v>321</v>
      </c>
      <c r="H15" s="536">
        <v>1111</v>
      </c>
      <c r="I15" s="536">
        <v>368</v>
      </c>
      <c r="J15" s="537">
        <v>477</v>
      </c>
      <c r="K15" s="538">
        <v>-48</v>
      </c>
      <c r="L15" s="349">
        <v>-10.062893081761006</v>
      </c>
    </row>
    <row r="16" spans="1:17" s="110" customFormat="1" ht="15" customHeight="1" x14ac:dyDescent="0.2">
      <c r="A16" s="350"/>
      <c r="B16" s="351" t="s">
        <v>109</v>
      </c>
      <c r="C16" s="347"/>
      <c r="D16" s="347"/>
      <c r="E16" s="348"/>
      <c r="F16" s="536">
        <v>1719</v>
      </c>
      <c r="G16" s="536">
        <v>1037</v>
      </c>
      <c r="H16" s="536">
        <v>1675</v>
      </c>
      <c r="I16" s="536">
        <v>1653</v>
      </c>
      <c r="J16" s="537">
        <v>1980</v>
      </c>
      <c r="K16" s="538">
        <v>-261</v>
      </c>
      <c r="L16" s="349">
        <v>-13.181818181818182</v>
      </c>
    </row>
    <row r="17" spans="1:12" s="110" customFormat="1" ht="15" customHeight="1" x14ac:dyDescent="0.2">
      <c r="A17" s="350"/>
      <c r="B17" s="351" t="s">
        <v>110</v>
      </c>
      <c r="C17" s="347"/>
      <c r="D17" s="347"/>
      <c r="E17" s="348"/>
      <c r="F17" s="536">
        <v>366</v>
      </c>
      <c r="G17" s="536">
        <v>153</v>
      </c>
      <c r="H17" s="536">
        <v>321</v>
      </c>
      <c r="I17" s="536">
        <v>294</v>
      </c>
      <c r="J17" s="537">
        <v>406</v>
      </c>
      <c r="K17" s="538">
        <v>-40</v>
      </c>
      <c r="L17" s="349">
        <v>-9.8522167487684733</v>
      </c>
    </row>
    <row r="18" spans="1:12" s="110" customFormat="1" ht="15" customHeight="1" x14ac:dyDescent="0.2">
      <c r="A18" s="350"/>
      <c r="B18" s="351" t="s">
        <v>111</v>
      </c>
      <c r="C18" s="347"/>
      <c r="D18" s="347"/>
      <c r="E18" s="348"/>
      <c r="F18" s="536">
        <v>49</v>
      </c>
      <c r="G18" s="536">
        <v>20</v>
      </c>
      <c r="H18" s="536">
        <v>37</v>
      </c>
      <c r="I18" s="536">
        <v>14</v>
      </c>
      <c r="J18" s="537">
        <v>26</v>
      </c>
      <c r="K18" s="538">
        <v>23</v>
      </c>
      <c r="L18" s="349">
        <v>88.461538461538467</v>
      </c>
    </row>
    <row r="19" spans="1:12" s="110" customFormat="1" ht="15" customHeight="1" x14ac:dyDescent="0.2">
      <c r="A19" s="118" t="s">
        <v>113</v>
      </c>
      <c r="B19" s="119" t="s">
        <v>181</v>
      </c>
      <c r="C19" s="347"/>
      <c r="D19" s="347"/>
      <c r="E19" s="348"/>
      <c r="F19" s="536">
        <v>1763</v>
      </c>
      <c r="G19" s="536">
        <v>976</v>
      </c>
      <c r="H19" s="536">
        <v>2313</v>
      </c>
      <c r="I19" s="536">
        <v>1620</v>
      </c>
      <c r="J19" s="537">
        <v>2021</v>
      </c>
      <c r="K19" s="538">
        <v>-258</v>
      </c>
      <c r="L19" s="349">
        <v>-12.76595744680851</v>
      </c>
    </row>
    <row r="20" spans="1:12" s="110" customFormat="1" ht="15" customHeight="1" x14ac:dyDescent="0.2">
      <c r="A20" s="118"/>
      <c r="B20" s="119" t="s">
        <v>182</v>
      </c>
      <c r="C20" s="347"/>
      <c r="D20" s="347"/>
      <c r="E20" s="348"/>
      <c r="F20" s="536">
        <v>800</v>
      </c>
      <c r="G20" s="536">
        <v>555</v>
      </c>
      <c r="H20" s="536">
        <v>831</v>
      </c>
      <c r="I20" s="536">
        <v>709</v>
      </c>
      <c r="J20" s="537">
        <v>868</v>
      </c>
      <c r="K20" s="538">
        <v>-68</v>
      </c>
      <c r="L20" s="349">
        <v>-7.8341013824884795</v>
      </c>
    </row>
    <row r="21" spans="1:12" s="110" customFormat="1" ht="15" customHeight="1" x14ac:dyDescent="0.2">
      <c r="A21" s="118" t="s">
        <v>113</v>
      </c>
      <c r="B21" s="119" t="s">
        <v>116</v>
      </c>
      <c r="C21" s="347"/>
      <c r="D21" s="347"/>
      <c r="E21" s="348"/>
      <c r="F21" s="536">
        <v>2247</v>
      </c>
      <c r="G21" s="536">
        <v>1308</v>
      </c>
      <c r="H21" s="536">
        <v>2741</v>
      </c>
      <c r="I21" s="536">
        <v>1912</v>
      </c>
      <c r="J21" s="537">
        <v>2478</v>
      </c>
      <c r="K21" s="538">
        <v>-231</v>
      </c>
      <c r="L21" s="349">
        <v>-9.3220338983050848</v>
      </c>
    </row>
    <row r="22" spans="1:12" s="110" customFormat="1" ht="15" customHeight="1" x14ac:dyDescent="0.2">
      <c r="A22" s="118"/>
      <c r="B22" s="119" t="s">
        <v>117</v>
      </c>
      <c r="C22" s="347"/>
      <c r="D22" s="347"/>
      <c r="E22" s="348"/>
      <c r="F22" s="536">
        <v>316</v>
      </c>
      <c r="G22" s="536">
        <v>223</v>
      </c>
      <c r="H22" s="536">
        <v>401</v>
      </c>
      <c r="I22" s="536">
        <v>417</v>
      </c>
      <c r="J22" s="537">
        <v>411</v>
      </c>
      <c r="K22" s="538">
        <v>-95</v>
      </c>
      <c r="L22" s="349">
        <v>-23.114355231143552</v>
      </c>
    </row>
    <row r="23" spans="1:12" s="110" customFormat="1" ht="15" customHeight="1" x14ac:dyDescent="0.2">
      <c r="A23" s="352" t="s">
        <v>347</v>
      </c>
      <c r="B23" s="353" t="s">
        <v>193</v>
      </c>
      <c r="C23" s="354"/>
      <c r="D23" s="354"/>
      <c r="E23" s="355"/>
      <c r="F23" s="539">
        <v>40</v>
      </c>
      <c r="G23" s="539">
        <v>52</v>
      </c>
      <c r="H23" s="539">
        <v>518</v>
      </c>
      <c r="I23" s="539">
        <v>13</v>
      </c>
      <c r="J23" s="540">
        <v>27</v>
      </c>
      <c r="K23" s="541">
        <v>13</v>
      </c>
      <c r="L23" s="356">
        <v>48.148148148148145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32.9</v>
      </c>
      <c r="G25" s="542">
        <v>38.1</v>
      </c>
      <c r="H25" s="542">
        <v>37</v>
      </c>
      <c r="I25" s="542">
        <v>35.799999999999997</v>
      </c>
      <c r="J25" s="542">
        <v>29.8</v>
      </c>
      <c r="K25" s="543" t="s">
        <v>349</v>
      </c>
      <c r="L25" s="364">
        <v>3.0999999999999979</v>
      </c>
    </row>
    <row r="26" spans="1:12" s="110" customFormat="1" ht="15" customHeight="1" x14ac:dyDescent="0.2">
      <c r="A26" s="365" t="s">
        <v>105</v>
      </c>
      <c r="B26" s="366" t="s">
        <v>345</v>
      </c>
      <c r="C26" s="362"/>
      <c r="D26" s="362"/>
      <c r="E26" s="363"/>
      <c r="F26" s="542">
        <v>26.8</v>
      </c>
      <c r="G26" s="542">
        <v>32.1</v>
      </c>
      <c r="H26" s="542">
        <v>31.1</v>
      </c>
      <c r="I26" s="542">
        <v>26.9</v>
      </c>
      <c r="J26" s="544">
        <v>24.4</v>
      </c>
      <c r="K26" s="543" t="s">
        <v>349</v>
      </c>
      <c r="L26" s="364">
        <v>2.4000000000000021</v>
      </c>
    </row>
    <row r="27" spans="1:12" s="110" customFormat="1" ht="15" customHeight="1" x14ac:dyDescent="0.2">
      <c r="A27" s="365"/>
      <c r="B27" s="366" t="s">
        <v>346</v>
      </c>
      <c r="C27" s="362"/>
      <c r="D27" s="362"/>
      <c r="E27" s="363"/>
      <c r="F27" s="542">
        <v>43</v>
      </c>
      <c r="G27" s="542">
        <v>45.3</v>
      </c>
      <c r="H27" s="542">
        <v>45.7</v>
      </c>
      <c r="I27" s="542">
        <v>48.4</v>
      </c>
      <c r="J27" s="542">
        <v>38.200000000000003</v>
      </c>
      <c r="K27" s="543" t="s">
        <v>349</v>
      </c>
      <c r="L27" s="364">
        <v>4.7999999999999972</v>
      </c>
    </row>
    <row r="28" spans="1:12" s="110" customFormat="1" ht="15" customHeight="1" x14ac:dyDescent="0.2">
      <c r="A28" s="365" t="s">
        <v>113</v>
      </c>
      <c r="B28" s="366" t="s">
        <v>108</v>
      </c>
      <c r="C28" s="362"/>
      <c r="D28" s="362"/>
      <c r="E28" s="363"/>
      <c r="F28" s="542">
        <v>50.1</v>
      </c>
      <c r="G28" s="542">
        <v>55.2</v>
      </c>
      <c r="H28" s="542">
        <v>49.6</v>
      </c>
      <c r="I28" s="542">
        <v>49.6</v>
      </c>
      <c r="J28" s="542">
        <v>45.1</v>
      </c>
      <c r="K28" s="543" t="s">
        <v>349</v>
      </c>
      <c r="L28" s="364">
        <v>5</v>
      </c>
    </row>
    <row r="29" spans="1:12" s="110" customFormat="1" ht="11.25" x14ac:dyDescent="0.2">
      <c r="A29" s="365"/>
      <c r="B29" s="366" t="s">
        <v>109</v>
      </c>
      <c r="C29" s="362"/>
      <c r="D29" s="362"/>
      <c r="E29" s="363"/>
      <c r="F29" s="542">
        <v>31.6</v>
      </c>
      <c r="G29" s="542">
        <v>34.1</v>
      </c>
      <c r="H29" s="542">
        <v>32.799999999999997</v>
      </c>
      <c r="I29" s="542">
        <v>33.799999999999997</v>
      </c>
      <c r="J29" s="544">
        <v>27.7</v>
      </c>
      <c r="K29" s="543" t="s">
        <v>349</v>
      </c>
      <c r="L29" s="364">
        <v>3.9000000000000021</v>
      </c>
    </row>
    <row r="30" spans="1:12" s="110" customFormat="1" ht="15" customHeight="1" x14ac:dyDescent="0.2">
      <c r="A30" s="365"/>
      <c r="B30" s="366" t="s">
        <v>110</v>
      </c>
      <c r="C30" s="362"/>
      <c r="D30" s="362"/>
      <c r="E30" s="363"/>
      <c r="F30" s="542">
        <v>23.1</v>
      </c>
      <c r="G30" s="542">
        <v>34.200000000000003</v>
      </c>
      <c r="H30" s="542">
        <v>34.6</v>
      </c>
      <c r="I30" s="542">
        <v>30.6</v>
      </c>
      <c r="J30" s="542">
        <v>23.6</v>
      </c>
      <c r="K30" s="543" t="s">
        <v>349</v>
      </c>
      <c r="L30" s="364">
        <v>-0.5</v>
      </c>
    </row>
    <row r="31" spans="1:12" s="110" customFormat="1" ht="15" customHeight="1" x14ac:dyDescent="0.2">
      <c r="A31" s="365"/>
      <c r="B31" s="366" t="s">
        <v>111</v>
      </c>
      <c r="C31" s="362"/>
      <c r="D31" s="362"/>
      <c r="E31" s="363"/>
      <c r="F31" s="542">
        <v>25</v>
      </c>
      <c r="G31" s="542">
        <v>52.6</v>
      </c>
      <c r="H31" s="542">
        <v>43.2</v>
      </c>
      <c r="I31" s="542">
        <v>28.6</v>
      </c>
      <c r="J31" s="542">
        <v>42.3</v>
      </c>
      <c r="K31" s="543" t="s">
        <v>349</v>
      </c>
      <c r="L31" s="364">
        <v>-17.299999999999997</v>
      </c>
    </row>
    <row r="32" spans="1:12" s="110" customFormat="1" ht="15" customHeight="1" x14ac:dyDescent="0.2">
      <c r="A32" s="367" t="s">
        <v>113</v>
      </c>
      <c r="B32" s="368" t="s">
        <v>181</v>
      </c>
      <c r="C32" s="362"/>
      <c r="D32" s="362"/>
      <c r="E32" s="363"/>
      <c r="F32" s="542">
        <v>30.2</v>
      </c>
      <c r="G32" s="542">
        <v>32.5</v>
      </c>
      <c r="H32" s="542">
        <v>33</v>
      </c>
      <c r="I32" s="542">
        <v>30.7</v>
      </c>
      <c r="J32" s="544">
        <v>26.1</v>
      </c>
      <c r="K32" s="543" t="s">
        <v>349</v>
      </c>
      <c r="L32" s="364">
        <v>4.0999999999999979</v>
      </c>
    </row>
    <row r="33" spans="1:12" s="110" customFormat="1" ht="15" customHeight="1" x14ac:dyDescent="0.2">
      <c r="A33" s="367"/>
      <c r="B33" s="368" t="s">
        <v>182</v>
      </c>
      <c r="C33" s="362"/>
      <c r="D33" s="362"/>
      <c r="E33" s="363"/>
      <c r="F33" s="542">
        <v>38.799999999999997</v>
      </c>
      <c r="G33" s="542">
        <v>47.5</v>
      </c>
      <c r="H33" s="542">
        <v>45.5</v>
      </c>
      <c r="I33" s="542">
        <v>47.3</v>
      </c>
      <c r="J33" s="542">
        <v>38.200000000000003</v>
      </c>
      <c r="K33" s="543" t="s">
        <v>349</v>
      </c>
      <c r="L33" s="364">
        <v>0.59999999999999432</v>
      </c>
    </row>
    <row r="34" spans="1:12" s="369" customFormat="1" ht="15" customHeight="1" x14ac:dyDescent="0.2">
      <c r="A34" s="367" t="s">
        <v>113</v>
      </c>
      <c r="B34" s="368" t="s">
        <v>116</v>
      </c>
      <c r="C34" s="362"/>
      <c r="D34" s="362"/>
      <c r="E34" s="363"/>
      <c r="F34" s="542">
        <v>30.7</v>
      </c>
      <c r="G34" s="542">
        <v>36.5</v>
      </c>
      <c r="H34" s="542">
        <v>36.1</v>
      </c>
      <c r="I34" s="542">
        <v>34.6</v>
      </c>
      <c r="J34" s="542">
        <v>28.8</v>
      </c>
      <c r="K34" s="543" t="s">
        <v>349</v>
      </c>
      <c r="L34" s="364">
        <v>1.8999999999999986</v>
      </c>
    </row>
    <row r="35" spans="1:12" s="369" customFormat="1" ht="11.25" x14ac:dyDescent="0.2">
      <c r="A35" s="370"/>
      <c r="B35" s="371" t="s">
        <v>117</v>
      </c>
      <c r="C35" s="372"/>
      <c r="D35" s="372"/>
      <c r="E35" s="373"/>
      <c r="F35" s="545">
        <v>48.7</v>
      </c>
      <c r="G35" s="545">
        <v>47.3</v>
      </c>
      <c r="H35" s="545">
        <v>41.6</v>
      </c>
      <c r="I35" s="545">
        <v>41.1</v>
      </c>
      <c r="J35" s="546">
        <v>35.799999999999997</v>
      </c>
      <c r="K35" s="547" t="s">
        <v>349</v>
      </c>
      <c r="L35" s="374">
        <v>12.900000000000006</v>
      </c>
    </row>
    <row r="36" spans="1:12" s="369" customFormat="1" ht="15.95" customHeight="1" x14ac:dyDescent="0.2">
      <c r="A36" s="375" t="s">
        <v>350</v>
      </c>
      <c r="B36" s="376"/>
      <c r="C36" s="377"/>
      <c r="D36" s="376"/>
      <c r="E36" s="378"/>
      <c r="F36" s="548">
        <v>2478</v>
      </c>
      <c r="G36" s="548">
        <v>1462</v>
      </c>
      <c r="H36" s="548">
        <v>2568</v>
      </c>
      <c r="I36" s="548">
        <v>2306</v>
      </c>
      <c r="J36" s="548">
        <v>2798</v>
      </c>
      <c r="K36" s="549">
        <v>-320</v>
      </c>
      <c r="L36" s="380">
        <v>-11.436740528949249</v>
      </c>
    </row>
    <row r="37" spans="1:12" s="369" customFormat="1" ht="15.95" customHeight="1" x14ac:dyDescent="0.2">
      <c r="A37" s="381"/>
      <c r="B37" s="382" t="s">
        <v>113</v>
      </c>
      <c r="C37" s="382" t="s">
        <v>351</v>
      </c>
      <c r="D37" s="382"/>
      <c r="E37" s="383"/>
      <c r="F37" s="548">
        <v>816</v>
      </c>
      <c r="G37" s="548">
        <v>557</v>
      </c>
      <c r="H37" s="548">
        <v>949</v>
      </c>
      <c r="I37" s="548">
        <v>825</v>
      </c>
      <c r="J37" s="548">
        <v>834</v>
      </c>
      <c r="K37" s="549">
        <v>-18</v>
      </c>
      <c r="L37" s="380">
        <v>-2.1582733812949639</v>
      </c>
    </row>
    <row r="38" spans="1:12" s="369" customFormat="1" ht="15.95" customHeight="1" x14ac:dyDescent="0.2">
      <c r="A38" s="381"/>
      <c r="B38" s="384" t="s">
        <v>105</v>
      </c>
      <c r="C38" s="384" t="s">
        <v>106</v>
      </c>
      <c r="D38" s="385"/>
      <c r="E38" s="383"/>
      <c r="F38" s="548">
        <v>1546</v>
      </c>
      <c r="G38" s="548">
        <v>800</v>
      </c>
      <c r="H38" s="548">
        <v>1542</v>
      </c>
      <c r="I38" s="548">
        <v>1353</v>
      </c>
      <c r="J38" s="550">
        <v>1703</v>
      </c>
      <c r="K38" s="549">
        <v>-157</v>
      </c>
      <c r="L38" s="380">
        <v>-9.2190252495595999</v>
      </c>
    </row>
    <row r="39" spans="1:12" s="369" customFormat="1" ht="15.95" customHeight="1" x14ac:dyDescent="0.2">
      <c r="A39" s="381"/>
      <c r="B39" s="385"/>
      <c r="C39" s="382" t="s">
        <v>352</v>
      </c>
      <c r="D39" s="385"/>
      <c r="E39" s="383"/>
      <c r="F39" s="548">
        <v>415</v>
      </c>
      <c r="G39" s="548">
        <v>257</v>
      </c>
      <c r="H39" s="548">
        <v>480</v>
      </c>
      <c r="I39" s="548">
        <v>364</v>
      </c>
      <c r="J39" s="548">
        <v>416</v>
      </c>
      <c r="K39" s="549">
        <v>-1</v>
      </c>
      <c r="L39" s="380">
        <v>-0.24038461538461539</v>
      </c>
    </row>
    <row r="40" spans="1:12" s="369" customFormat="1" ht="15.95" customHeight="1" x14ac:dyDescent="0.2">
      <c r="A40" s="381"/>
      <c r="B40" s="384"/>
      <c r="C40" s="384" t="s">
        <v>107</v>
      </c>
      <c r="D40" s="385"/>
      <c r="E40" s="383"/>
      <c r="F40" s="548">
        <v>932</v>
      </c>
      <c r="G40" s="548">
        <v>662</v>
      </c>
      <c r="H40" s="548">
        <v>1026</v>
      </c>
      <c r="I40" s="548">
        <v>953</v>
      </c>
      <c r="J40" s="548">
        <v>1095</v>
      </c>
      <c r="K40" s="549">
        <v>-163</v>
      </c>
      <c r="L40" s="380">
        <v>-14.885844748858448</v>
      </c>
    </row>
    <row r="41" spans="1:12" s="369" customFormat="1" ht="24" customHeight="1" x14ac:dyDescent="0.2">
      <c r="A41" s="381"/>
      <c r="B41" s="385"/>
      <c r="C41" s="382" t="s">
        <v>352</v>
      </c>
      <c r="D41" s="385"/>
      <c r="E41" s="383"/>
      <c r="F41" s="548">
        <v>401</v>
      </c>
      <c r="G41" s="548">
        <v>300</v>
      </c>
      <c r="H41" s="548">
        <v>469</v>
      </c>
      <c r="I41" s="548">
        <v>461</v>
      </c>
      <c r="J41" s="550">
        <v>418</v>
      </c>
      <c r="K41" s="549">
        <v>-17</v>
      </c>
      <c r="L41" s="380">
        <v>-4.0669856459330145</v>
      </c>
    </row>
    <row r="42" spans="1:12" s="110" customFormat="1" ht="15" customHeight="1" x14ac:dyDescent="0.2">
      <c r="A42" s="381"/>
      <c r="B42" s="384" t="s">
        <v>113</v>
      </c>
      <c r="C42" s="384" t="s">
        <v>353</v>
      </c>
      <c r="D42" s="385"/>
      <c r="E42" s="383"/>
      <c r="F42" s="548">
        <v>363</v>
      </c>
      <c r="G42" s="548">
        <v>261</v>
      </c>
      <c r="H42" s="548">
        <v>579</v>
      </c>
      <c r="I42" s="548">
        <v>351</v>
      </c>
      <c r="J42" s="548">
        <v>417</v>
      </c>
      <c r="K42" s="549">
        <v>-54</v>
      </c>
      <c r="L42" s="380">
        <v>-12.949640287769784</v>
      </c>
    </row>
    <row r="43" spans="1:12" s="110" customFormat="1" ht="15" customHeight="1" x14ac:dyDescent="0.2">
      <c r="A43" s="381"/>
      <c r="B43" s="385"/>
      <c r="C43" s="382" t="s">
        <v>352</v>
      </c>
      <c r="D43" s="385"/>
      <c r="E43" s="383"/>
      <c r="F43" s="548">
        <v>182</v>
      </c>
      <c r="G43" s="548">
        <v>144</v>
      </c>
      <c r="H43" s="548">
        <v>287</v>
      </c>
      <c r="I43" s="548">
        <v>174</v>
      </c>
      <c r="J43" s="548">
        <v>188</v>
      </c>
      <c r="K43" s="549">
        <v>-6</v>
      </c>
      <c r="L43" s="380">
        <v>-3.1914893617021276</v>
      </c>
    </row>
    <row r="44" spans="1:12" s="110" customFormat="1" ht="15" customHeight="1" x14ac:dyDescent="0.2">
      <c r="A44" s="381"/>
      <c r="B44" s="384"/>
      <c r="C44" s="366" t="s">
        <v>109</v>
      </c>
      <c r="D44" s="385"/>
      <c r="E44" s="383"/>
      <c r="F44" s="548">
        <v>1704</v>
      </c>
      <c r="G44" s="548">
        <v>1030</v>
      </c>
      <c r="H44" s="548">
        <v>1634</v>
      </c>
      <c r="I44" s="548">
        <v>1647</v>
      </c>
      <c r="J44" s="550">
        <v>1952</v>
      </c>
      <c r="K44" s="549">
        <v>-248</v>
      </c>
      <c r="L44" s="380">
        <v>-12.704918032786885</v>
      </c>
    </row>
    <row r="45" spans="1:12" s="110" customFormat="1" ht="15" customHeight="1" x14ac:dyDescent="0.2">
      <c r="A45" s="381"/>
      <c r="B45" s="385"/>
      <c r="C45" s="382" t="s">
        <v>352</v>
      </c>
      <c r="D45" s="385"/>
      <c r="E45" s="383"/>
      <c r="F45" s="548">
        <v>538</v>
      </c>
      <c r="G45" s="548">
        <v>351</v>
      </c>
      <c r="H45" s="548">
        <v>536</v>
      </c>
      <c r="I45" s="548">
        <v>557</v>
      </c>
      <c r="J45" s="548">
        <v>540</v>
      </c>
      <c r="K45" s="549">
        <v>-2</v>
      </c>
      <c r="L45" s="380">
        <v>-0.37037037037037035</v>
      </c>
    </row>
    <row r="46" spans="1:12" s="110" customFormat="1" ht="15" customHeight="1" x14ac:dyDescent="0.2">
      <c r="A46" s="381"/>
      <c r="B46" s="384"/>
      <c r="C46" s="366" t="s">
        <v>110</v>
      </c>
      <c r="D46" s="385"/>
      <c r="E46" s="383"/>
      <c r="F46" s="548">
        <v>363</v>
      </c>
      <c r="G46" s="548">
        <v>152</v>
      </c>
      <c r="H46" s="548">
        <v>318</v>
      </c>
      <c r="I46" s="548">
        <v>294</v>
      </c>
      <c r="J46" s="548">
        <v>403</v>
      </c>
      <c r="K46" s="549">
        <v>-40</v>
      </c>
      <c r="L46" s="380">
        <v>-9.9255583126550864</v>
      </c>
    </row>
    <row r="47" spans="1:12" s="110" customFormat="1" ht="15" customHeight="1" x14ac:dyDescent="0.2">
      <c r="A47" s="381"/>
      <c r="B47" s="385"/>
      <c r="C47" s="382" t="s">
        <v>352</v>
      </c>
      <c r="D47" s="385"/>
      <c r="E47" s="383"/>
      <c r="F47" s="548">
        <v>84</v>
      </c>
      <c r="G47" s="548">
        <v>52</v>
      </c>
      <c r="H47" s="548">
        <v>110</v>
      </c>
      <c r="I47" s="548">
        <v>90</v>
      </c>
      <c r="J47" s="550">
        <v>95</v>
      </c>
      <c r="K47" s="549">
        <v>-11</v>
      </c>
      <c r="L47" s="380">
        <v>-11.578947368421053</v>
      </c>
    </row>
    <row r="48" spans="1:12" s="110" customFormat="1" ht="15" customHeight="1" x14ac:dyDescent="0.2">
      <c r="A48" s="381"/>
      <c r="B48" s="385"/>
      <c r="C48" s="366" t="s">
        <v>111</v>
      </c>
      <c r="D48" s="386"/>
      <c r="E48" s="387"/>
      <c r="F48" s="548">
        <v>48</v>
      </c>
      <c r="G48" s="548">
        <v>19</v>
      </c>
      <c r="H48" s="548">
        <v>37</v>
      </c>
      <c r="I48" s="548">
        <v>14</v>
      </c>
      <c r="J48" s="548">
        <v>26</v>
      </c>
      <c r="K48" s="549">
        <v>22</v>
      </c>
      <c r="L48" s="380">
        <v>84.615384615384613</v>
      </c>
    </row>
    <row r="49" spans="1:12" s="110" customFormat="1" ht="15" customHeight="1" x14ac:dyDescent="0.2">
      <c r="A49" s="381"/>
      <c r="B49" s="385"/>
      <c r="C49" s="382" t="s">
        <v>352</v>
      </c>
      <c r="D49" s="385"/>
      <c r="E49" s="383"/>
      <c r="F49" s="548">
        <v>12</v>
      </c>
      <c r="G49" s="548">
        <v>10</v>
      </c>
      <c r="H49" s="548">
        <v>16</v>
      </c>
      <c r="I49" s="548">
        <v>4</v>
      </c>
      <c r="J49" s="548">
        <v>11</v>
      </c>
      <c r="K49" s="549">
        <v>1</v>
      </c>
      <c r="L49" s="380">
        <v>9.0909090909090917</v>
      </c>
    </row>
    <row r="50" spans="1:12" s="110" customFormat="1" ht="15" customHeight="1" x14ac:dyDescent="0.2">
      <c r="A50" s="381"/>
      <c r="B50" s="384" t="s">
        <v>113</v>
      </c>
      <c r="C50" s="382" t="s">
        <v>181</v>
      </c>
      <c r="D50" s="385"/>
      <c r="E50" s="383"/>
      <c r="F50" s="548">
        <v>1687</v>
      </c>
      <c r="G50" s="548">
        <v>915</v>
      </c>
      <c r="H50" s="548">
        <v>1754</v>
      </c>
      <c r="I50" s="548">
        <v>1604</v>
      </c>
      <c r="J50" s="550">
        <v>1943</v>
      </c>
      <c r="K50" s="549">
        <v>-256</v>
      </c>
      <c r="L50" s="380">
        <v>-13.175501801338138</v>
      </c>
    </row>
    <row r="51" spans="1:12" s="110" customFormat="1" ht="15" customHeight="1" x14ac:dyDescent="0.2">
      <c r="A51" s="381"/>
      <c r="B51" s="385"/>
      <c r="C51" s="382" t="s">
        <v>352</v>
      </c>
      <c r="D51" s="385"/>
      <c r="E51" s="383"/>
      <c r="F51" s="548">
        <v>509</v>
      </c>
      <c r="G51" s="548">
        <v>297</v>
      </c>
      <c r="H51" s="548">
        <v>579</v>
      </c>
      <c r="I51" s="548">
        <v>493</v>
      </c>
      <c r="J51" s="548">
        <v>507</v>
      </c>
      <c r="K51" s="549">
        <v>2</v>
      </c>
      <c r="L51" s="380">
        <v>0.39447731755424065</v>
      </c>
    </row>
    <row r="52" spans="1:12" s="110" customFormat="1" ht="15" customHeight="1" x14ac:dyDescent="0.2">
      <c r="A52" s="381"/>
      <c r="B52" s="384"/>
      <c r="C52" s="382" t="s">
        <v>182</v>
      </c>
      <c r="D52" s="385"/>
      <c r="E52" s="383"/>
      <c r="F52" s="548">
        <v>791</v>
      </c>
      <c r="G52" s="548">
        <v>547</v>
      </c>
      <c r="H52" s="548">
        <v>814</v>
      </c>
      <c r="I52" s="548">
        <v>702</v>
      </c>
      <c r="J52" s="548">
        <v>855</v>
      </c>
      <c r="K52" s="549">
        <v>-64</v>
      </c>
      <c r="L52" s="380">
        <v>-7.4853801169590639</v>
      </c>
    </row>
    <row r="53" spans="1:12" s="269" customFormat="1" ht="11.25" customHeight="1" x14ac:dyDescent="0.2">
      <c r="A53" s="381"/>
      <c r="B53" s="385"/>
      <c r="C53" s="382" t="s">
        <v>352</v>
      </c>
      <c r="D53" s="385"/>
      <c r="E53" s="383"/>
      <c r="F53" s="548">
        <v>307</v>
      </c>
      <c r="G53" s="548">
        <v>260</v>
      </c>
      <c r="H53" s="548">
        <v>370</v>
      </c>
      <c r="I53" s="548">
        <v>332</v>
      </c>
      <c r="J53" s="550">
        <v>327</v>
      </c>
      <c r="K53" s="549">
        <v>-20</v>
      </c>
      <c r="L53" s="380">
        <v>-6.1162079510703364</v>
      </c>
    </row>
    <row r="54" spans="1:12" s="151" customFormat="1" ht="12.75" customHeight="1" x14ac:dyDescent="0.2">
      <c r="A54" s="381"/>
      <c r="B54" s="384" t="s">
        <v>113</v>
      </c>
      <c r="C54" s="384" t="s">
        <v>116</v>
      </c>
      <c r="D54" s="385"/>
      <c r="E54" s="383"/>
      <c r="F54" s="548">
        <v>2168</v>
      </c>
      <c r="G54" s="548">
        <v>1240</v>
      </c>
      <c r="H54" s="548">
        <v>2191</v>
      </c>
      <c r="I54" s="548">
        <v>1890</v>
      </c>
      <c r="J54" s="548">
        <v>2390</v>
      </c>
      <c r="K54" s="549">
        <v>-222</v>
      </c>
      <c r="L54" s="380">
        <v>-9.2887029288702934</v>
      </c>
    </row>
    <row r="55" spans="1:12" ht="11.25" x14ac:dyDescent="0.2">
      <c r="A55" s="381"/>
      <c r="B55" s="385"/>
      <c r="C55" s="382" t="s">
        <v>352</v>
      </c>
      <c r="D55" s="385"/>
      <c r="E55" s="383"/>
      <c r="F55" s="548">
        <v>665</v>
      </c>
      <c r="G55" s="548">
        <v>452</v>
      </c>
      <c r="H55" s="548">
        <v>791</v>
      </c>
      <c r="I55" s="548">
        <v>654</v>
      </c>
      <c r="J55" s="548">
        <v>688</v>
      </c>
      <c r="K55" s="549">
        <v>-23</v>
      </c>
      <c r="L55" s="380">
        <v>-3.3430232558139537</v>
      </c>
    </row>
    <row r="56" spans="1:12" ht="14.25" customHeight="1" x14ac:dyDescent="0.2">
      <c r="A56" s="381"/>
      <c r="B56" s="385"/>
      <c r="C56" s="384" t="s">
        <v>117</v>
      </c>
      <c r="D56" s="385"/>
      <c r="E56" s="383"/>
      <c r="F56" s="548">
        <v>310</v>
      </c>
      <c r="G56" s="548">
        <v>222</v>
      </c>
      <c r="H56" s="548">
        <v>375</v>
      </c>
      <c r="I56" s="548">
        <v>416</v>
      </c>
      <c r="J56" s="548">
        <v>408</v>
      </c>
      <c r="K56" s="549">
        <v>-98</v>
      </c>
      <c r="L56" s="380">
        <v>-24.019607843137255</v>
      </c>
    </row>
    <row r="57" spans="1:12" ht="18.75" customHeight="1" x14ac:dyDescent="0.2">
      <c r="A57" s="388"/>
      <c r="B57" s="389"/>
      <c r="C57" s="390" t="s">
        <v>352</v>
      </c>
      <c r="D57" s="389"/>
      <c r="E57" s="391"/>
      <c r="F57" s="551">
        <v>151</v>
      </c>
      <c r="G57" s="552">
        <v>105</v>
      </c>
      <c r="H57" s="552">
        <v>156</v>
      </c>
      <c r="I57" s="552">
        <v>171</v>
      </c>
      <c r="J57" s="552">
        <v>146</v>
      </c>
      <c r="K57" s="553">
        <f t="shared" ref="K57" si="0">IF(OR(F57=".",J57=".")=TRUE,".",IF(OR(F57="*",J57="*")=TRUE,"*",IF(AND(F57="-",J57="-")=TRUE,"-",IF(AND(ISNUMBER(J57),ISNUMBER(F57))=TRUE,IF(F57-J57=0,0,F57-J57),IF(ISNUMBER(F57)=TRUE,F57,-J57)))))</f>
        <v>5</v>
      </c>
      <c r="L57" s="392">
        <f t="shared" ref="L57" si="1">IF(K57 =".",".",IF(K57 ="*","*",IF(K57="-","-",IF(K57=0,0,IF(OR(J57="-",J57=".",F57="-",F57=".")=TRUE,"X",IF(J57=0,"0,0",IF(ABS(K57*100/J57)&gt;250,".X",(K57*100/J57))))))))</f>
        <v>3.4246575342465753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2563</v>
      </c>
      <c r="E11" s="114">
        <v>1531</v>
      </c>
      <c r="F11" s="114">
        <v>3144</v>
      </c>
      <c r="G11" s="114">
        <v>2329</v>
      </c>
      <c r="H11" s="140">
        <v>2889</v>
      </c>
      <c r="I11" s="115">
        <v>-326</v>
      </c>
      <c r="J11" s="116">
        <v>-11.284181377639321</v>
      </c>
    </row>
    <row r="12" spans="1:15" s="110" customFormat="1" ht="24.95" customHeight="1" x14ac:dyDescent="0.2">
      <c r="A12" s="193" t="s">
        <v>132</v>
      </c>
      <c r="B12" s="194" t="s">
        <v>133</v>
      </c>
      <c r="C12" s="113">
        <v>4.0577448302770192</v>
      </c>
      <c r="D12" s="115">
        <v>104</v>
      </c>
      <c r="E12" s="114">
        <v>28</v>
      </c>
      <c r="F12" s="114">
        <v>61</v>
      </c>
      <c r="G12" s="114">
        <v>64</v>
      </c>
      <c r="H12" s="140">
        <v>107</v>
      </c>
      <c r="I12" s="115">
        <v>-3</v>
      </c>
      <c r="J12" s="116">
        <v>-2.8037383177570092</v>
      </c>
    </row>
    <row r="13" spans="1:15" s="110" customFormat="1" ht="24.95" customHeight="1" x14ac:dyDescent="0.2">
      <c r="A13" s="193" t="s">
        <v>134</v>
      </c>
      <c r="B13" s="199" t="s">
        <v>214</v>
      </c>
      <c r="C13" s="113">
        <v>1.0144362075692548</v>
      </c>
      <c r="D13" s="115">
        <v>26</v>
      </c>
      <c r="E13" s="114">
        <v>7</v>
      </c>
      <c r="F13" s="114">
        <v>19</v>
      </c>
      <c r="G13" s="114">
        <v>15</v>
      </c>
      <c r="H13" s="140">
        <v>15</v>
      </c>
      <c r="I13" s="115">
        <v>11</v>
      </c>
      <c r="J13" s="116">
        <v>73.333333333333329</v>
      </c>
    </row>
    <row r="14" spans="1:15" s="287" customFormat="1" ht="24.95" customHeight="1" x14ac:dyDescent="0.2">
      <c r="A14" s="193" t="s">
        <v>215</v>
      </c>
      <c r="B14" s="199" t="s">
        <v>137</v>
      </c>
      <c r="C14" s="113">
        <v>22.746781115879827</v>
      </c>
      <c r="D14" s="115">
        <v>583</v>
      </c>
      <c r="E14" s="114">
        <v>297</v>
      </c>
      <c r="F14" s="114">
        <v>929</v>
      </c>
      <c r="G14" s="114">
        <v>472</v>
      </c>
      <c r="H14" s="140">
        <v>594</v>
      </c>
      <c r="I14" s="115">
        <v>-11</v>
      </c>
      <c r="J14" s="116">
        <v>-1.8518518518518519</v>
      </c>
      <c r="K14" s="110"/>
      <c r="L14" s="110"/>
      <c r="M14" s="110"/>
      <c r="N14" s="110"/>
      <c r="O14" s="110"/>
    </row>
    <row r="15" spans="1:15" s="110" customFormat="1" ht="24.95" customHeight="1" x14ac:dyDescent="0.2">
      <c r="A15" s="193" t="s">
        <v>216</v>
      </c>
      <c r="B15" s="199" t="s">
        <v>217</v>
      </c>
      <c r="C15" s="113">
        <v>7.1010534529847833</v>
      </c>
      <c r="D15" s="115">
        <v>182</v>
      </c>
      <c r="E15" s="114">
        <v>143</v>
      </c>
      <c r="F15" s="114">
        <v>292</v>
      </c>
      <c r="G15" s="114">
        <v>208</v>
      </c>
      <c r="H15" s="140">
        <v>180</v>
      </c>
      <c r="I15" s="115">
        <v>2</v>
      </c>
      <c r="J15" s="116">
        <v>1.1111111111111112</v>
      </c>
    </row>
    <row r="16" spans="1:15" s="287" customFormat="1" ht="24.95" customHeight="1" x14ac:dyDescent="0.2">
      <c r="A16" s="193" t="s">
        <v>218</v>
      </c>
      <c r="B16" s="199" t="s">
        <v>141</v>
      </c>
      <c r="C16" s="113">
        <v>11.900117050331643</v>
      </c>
      <c r="D16" s="115">
        <v>305</v>
      </c>
      <c r="E16" s="114">
        <v>98</v>
      </c>
      <c r="F16" s="114">
        <v>300</v>
      </c>
      <c r="G16" s="114">
        <v>142</v>
      </c>
      <c r="H16" s="140">
        <v>213</v>
      </c>
      <c r="I16" s="115">
        <v>92</v>
      </c>
      <c r="J16" s="116">
        <v>43.1924882629108</v>
      </c>
      <c r="K16" s="110"/>
      <c r="L16" s="110"/>
      <c r="M16" s="110"/>
      <c r="N16" s="110"/>
      <c r="O16" s="110"/>
    </row>
    <row r="17" spans="1:15" s="110" customFormat="1" ht="24.95" customHeight="1" x14ac:dyDescent="0.2">
      <c r="A17" s="193" t="s">
        <v>142</v>
      </c>
      <c r="B17" s="199" t="s">
        <v>220</v>
      </c>
      <c r="C17" s="113">
        <v>3.7456106125634023</v>
      </c>
      <c r="D17" s="115">
        <v>96</v>
      </c>
      <c r="E17" s="114">
        <v>56</v>
      </c>
      <c r="F17" s="114">
        <v>337</v>
      </c>
      <c r="G17" s="114">
        <v>122</v>
      </c>
      <c r="H17" s="140">
        <v>201</v>
      </c>
      <c r="I17" s="115">
        <v>-105</v>
      </c>
      <c r="J17" s="116">
        <v>-52.238805970149251</v>
      </c>
    </row>
    <row r="18" spans="1:15" s="287" customFormat="1" ht="24.95" customHeight="1" x14ac:dyDescent="0.2">
      <c r="A18" s="201" t="s">
        <v>144</v>
      </c>
      <c r="B18" s="202" t="s">
        <v>145</v>
      </c>
      <c r="C18" s="113">
        <v>10.846664065548186</v>
      </c>
      <c r="D18" s="115">
        <v>278</v>
      </c>
      <c r="E18" s="114">
        <v>141</v>
      </c>
      <c r="F18" s="114">
        <v>313</v>
      </c>
      <c r="G18" s="114">
        <v>290</v>
      </c>
      <c r="H18" s="140">
        <v>322</v>
      </c>
      <c r="I18" s="115">
        <v>-44</v>
      </c>
      <c r="J18" s="116">
        <v>-13.664596273291925</v>
      </c>
      <c r="K18" s="110"/>
      <c r="L18" s="110"/>
      <c r="M18" s="110"/>
      <c r="N18" s="110"/>
      <c r="O18" s="110"/>
    </row>
    <row r="19" spans="1:15" s="110" customFormat="1" ht="24.95" customHeight="1" x14ac:dyDescent="0.2">
      <c r="A19" s="193" t="s">
        <v>146</v>
      </c>
      <c r="B19" s="199" t="s">
        <v>147</v>
      </c>
      <c r="C19" s="113">
        <v>10.37846273897776</v>
      </c>
      <c r="D19" s="115">
        <v>266</v>
      </c>
      <c r="E19" s="114">
        <v>197</v>
      </c>
      <c r="F19" s="114">
        <v>287</v>
      </c>
      <c r="G19" s="114">
        <v>281</v>
      </c>
      <c r="H19" s="140">
        <v>285</v>
      </c>
      <c r="I19" s="115">
        <v>-19</v>
      </c>
      <c r="J19" s="116">
        <v>-6.666666666666667</v>
      </c>
    </row>
    <row r="20" spans="1:15" s="287" customFormat="1" ht="24.95" customHeight="1" x14ac:dyDescent="0.2">
      <c r="A20" s="193" t="s">
        <v>148</v>
      </c>
      <c r="B20" s="199" t="s">
        <v>149</v>
      </c>
      <c r="C20" s="113">
        <v>11.275848614904408</v>
      </c>
      <c r="D20" s="115">
        <v>289</v>
      </c>
      <c r="E20" s="114">
        <v>100</v>
      </c>
      <c r="F20" s="114">
        <v>181</v>
      </c>
      <c r="G20" s="114">
        <v>161</v>
      </c>
      <c r="H20" s="140">
        <v>224</v>
      </c>
      <c r="I20" s="115">
        <v>65</v>
      </c>
      <c r="J20" s="116">
        <v>29.017857142857142</v>
      </c>
      <c r="K20" s="110"/>
      <c r="L20" s="110"/>
      <c r="M20" s="110"/>
      <c r="N20" s="110"/>
      <c r="O20" s="110"/>
    </row>
    <row r="21" spans="1:15" s="110" customFormat="1" ht="24.95" customHeight="1" x14ac:dyDescent="0.2">
      <c r="A21" s="201" t="s">
        <v>150</v>
      </c>
      <c r="B21" s="202" t="s">
        <v>151</v>
      </c>
      <c r="C21" s="113">
        <v>2.1849395239953178</v>
      </c>
      <c r="D21" s="115">
        <v>56</v>
      </c>
      <c r="E21" s="114">
        <v>72</v>
      </c>
      <c r="F21" s="114">
        <v>84</v>
      </c>
      <c r="G21" s="114">
        <v>68</v>
      </c>
      <c r="H21" s="140">
        <v>87</v>
      </c>
      <c r="I21" s="115">
        <v>-31</v>
      </c>
      <c r="J21" s="116">
        <v>-35.632183908045974</v>
      </c>
    </row>
    <row r="22" spans="1:15" s="110" customFormat="1" ht="24.95" customHeight="1" x14ac:dyDescent="0.2">
      <c r="A22" s="201" t="s">
        <v>152</v>
      </c>
      <c r="B22" s="199" t="s">
        <v>153</v>
      </c>
      <c r="C22" s="113">
        <v>0.11705033164260632</v>
      </c>
      <c r="D22" s="115">
        <v>3</v>
      </c>
      <c r="E22" s="114">
        <v>6</v>
      </c>
      <c r="F22" s="114">
        <v>3</v>
      </c>
      <c r="G22" s="114">
        <v>6</v>
      </c>
      <c r="H22" s="140">
        <v>8</v>
      </c>
      <c r="I22" s="115">
        <v>-5</v>
      </c>
      <c r="J22" s="116">
        <v>-62.5</v>
      </c>
    </row>
    <row r="23" spans="1:15" s="110" customFormat="1" ht="24.95" customHeight="1" x14ac:dyDescent="0.2">
      <c r="A23" s="193" t="s">
        <v>154</v>
      </c>
      <c r="B23" s="199" t="s">
        <v>155</v>
      </c>
      <c r="C23" s="113">
        <v>0.66328521264143581</v>
      </c>
      <c r="D23" s="115">
        <v>17</v>
      </c>
      <c r="E23" s="114">
        <v>69</v>
      </c>
      <c r="F23" s="114">
        <v>13</v>
      </c>
      <c r="G23" s="114">
        <v>21</v>
      </c>
      <c r="H23" s="140">
        <v>23</v>
      </c>
      <c r="I23" s="115">
        <v>-6</v>
      </c>
      <c r="J23" s="116">
        <v>-26.086956521739129</v>
      </c>
    </row>
    <row r="24" spans="1:15" s="110" customFormat="1" ht="24.95" customHeight="1" x14ac:dyDescent="0.2">
      <c r="A24" s="193" t="s">
        <v>156</v>
      </c>
      <c r="B24" s="199" t="s">
        <v>221</v>
      </c>
      <c r="C24" s="113">
        <v>1.7947717518532968</v>
      </c>
      <c r="D24" s="115">
        <v>46</v>
      </c>
      <c r="E24" s="114">
        <v>38</v>
      </c>
      <c r="F24" s="114">
        <v>64</v>
      </c>
      <c r="G24" s="114">
        <v>55</v>
      </c>
      <c r="H24" s="140">
        <v>79</v>
      </c>
      <c r="I24" s="115">
        <v>-33</v>
      </c>
      <c r="J24" s="116">
        <v>-41.77215189873418</v>
      </c>
    </row>
    <row r="25" spans="1:15" s="110" customFormat="1" ht="24.95" customHeight="1" x14ac:dyDescent="0.2">
      <c r="A25" s="193" t="s">
        <v>222</v>
      </c>
      <c r="B25" s="204" t="s">
        <v>159</v>
      </c>
      <c r="C25" s="113">
        <v>5.1111978150604758</v>
      </c>
      <c r="D25" s="115">
        <v>131</v>
      </c>
      <c r="E25" s="114">
        <v>72</v>
      </c>
      <c r="F25" s="114">
        <v>163</v>
      </c>
      <c r="G25" s="114">
        <v>129</v>
      </c>
      <c r="H25" s="140">
        <v>120</v>
      </c>
      <c r="I25" s="115">
        <v>11</v>
      </c>
      <c r="J25" s="116">
        <v>9.1666666666666661</v>
      </c>
    </row>
    <row r="26" spans="1:15" s="110" customFormat="1" ht="24.95" customHeight="1" x14ac:dyDescent="0.2">
      <c r="A26" s="201">
        <v>782.78300000000002</v>
      </c>
      <c r="B26" s="203" t="s">
        <v>160</v>
      </c>
      <c r="C26" s="113">
        <v>10.456496293406165</v>
      </c>
      <c r="D26" s="115">
        <v>268</v>
      </c>
      <c r="E26" s="114">
        <v>165</v>
      </c>
      <c r="F26" s="114">
        <v>299</v>
      </c>
      <c r="G26" s="114">
        <v>333</v>
      </c>
      <c r="H26" s="140">
        <v>358</v>
      </c>
      <c r="I26" s="115">
        <v>-90</v>
      </c>
      <c r="J26" s="116">
        <v>-25.139664804469273</v>
      </c>
    </row>
    <row r="27" spans="1:15" s="110" customFormat="1" ht="24.95" customHeight="1" x14ac:dyDescent="0.2">
      <c r="A27" s="193" t="s">
        <v>161</v>
      </c>
      <c r="B27" s="199" t="s">
        <v>162</v>
      </c>
      <c r="C27" s="113">
        <v>3.3554428404213814</v>
      </c>
      <c r="D27" s="115">
        <v>86</v>
      </c>
      <c r="E27" s="114">
        <v>52</v>
      </c>
      <c r="F27" s="114">
        <v>91</v>
      </c>
      <c r="G27" s="114">
        <v>52</v>
      </c>
      <c r="H27" s="140">
        <v>132</v>
      </c>
      <c r="I27" s="115">
        <v>-46</v>
      </c>
      <c r="J27" s="116">
        <v>-34.848484848484851</v>
      </c>
    </row>
    <row r="28" spans="1:15" s="110" customFormat="1" ht="24.95" customHeight="1" x14ac:dyDescent="0.2">
      <c r="A28" s="193" t="s">
        <v>163</v>
      </c>
      <c r="B28" s="199" t="s">
        <v>164</v>
      </c>
      <c r="C28" s="113">
        <v>3.7846273897776044</v>
      </c>
      <c r="D28" s="115">
        <v>97</v>
      </c>
      <c r="E28" s="114">
        <v>41</v>
      </c>
      <c r="F28" s="114">
        <v>100</v>
      </c>
      <c r="G28" s="114">
        <v>62</v>
      </c>
      <c r="H28" s="140">
        <v>155</v>
      </c>
      <c r="I28" s="115">
        <v>-58</v>
      </c>
      <c r="J28" s="116">
        <v>-37.41935483870968</v>
      </c>
    </row>
    <row r="29" spans="1:15" s="110" customFormat="1" ht="24.95" customHeight="1" x14ac:dyDescent="0.2">
      <c r="A29" s="193">
        <v>86</v>
      </c>
      <c r="B29" s="199" t="s">
        <v>165</v>
      </c>
      <c r="C29" s="113">
        <v>4.6039797112758487</v>
      </c>
      <c r="D29" s="115">
        <v>118</v>
      </c>
      <c r="E29" s="114">
        <v>73</v>
      </c>
      <c r="F29" s="114">
        <v>175</v>
      </c>
      <c r="G29" s="114">
        <v>73</v>
      </c>
      <c r="H29" s="140">
        <v>104</v>
      </c>
      <c r="I29" s="115">
        <v>14</v>
      </c>
      <c r="J29" s="116">
        <v>13.461538461538462</v>
      </c>
    </row>
    <row r="30" spans="1:15" s="110" customFormat="1" ht="24.95" customHeight="1" x14ac:dyDescent="0.2">
      <c r="A30" s="193">
        <v>87.88</v>
      </c>
      <c r="B30" s="204" t="s">
        <v>166</v>
      </c>
      <c r="C30" s="113">
        <v>5.6574326960593053</v>
      </c>
      <c r="D30" s="115">
        <v>145</v>
      </c>
      <c r="E30" s="114">
        <v>120</v>
      </c>
      <c r="F30" s="114">
        <v>256</v>
      </c>
      <c r="G30" s="114">
        <v>106</v>
      </c>
      <c r="H30" s="140">
        <v>175</v>
      </c>
      <c r="I30" s="115">
        <v>-30</v>
      </c>
      <c r="J30" s="116">
        <v>-17.142857142857142</v>
      </c>
    </row>
    <row r="31" spans="1:15" s="110" customFormat="1" ht="24.95" customHeight="1" x14ac:dyDescent="0.2">
      <c r="A31" s="193" t="s">
        <v>167</v>
      </c>
      <c r="B31" s="199" t="s">
        <v>168</v>
      </c>
      <c r="C31" s="113">
        <v>1.9508388607101053</v>
      </c>
      <c r="D31" s="115">
        <v>50</v>
      </c>
      <c r="E31" s="114">
        <v>53</v>
      </c>
      <c r="F31" s="114">
        <v>106</v>
      </c>
      <c r="G31" s="114">
        <v>141</v>
      </c>
      <c r="H31" s="140">
        <v>101</v>
      </c>
      <c r="I31" s="115">
        <v>-51</v>
      </c>
      <c r="J31" s="116">
        <v>-50.495049504950494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4.0577448302770192</v>
      </c>
      <c r="D34" s="115">
        <v>104</v>
      </c>
      <c r="E34" s="114">
        <v>28</v>
      </c>
      <c r="F34" s="114">
        <v>61</v>
      </c>
      <c r="G34" s="114">
        <v>64</v>
      </c>
      <c r="H34" s="140">
        <v>107</v>
      </c>
      <c r="I34" s="115">
        <v>-3</v>
      </c>
      <c r="J34" s="116">
        <v>-2.8037383177570092</v>
      </c>
    </row>
    <row r="35" spans="1:10" s="110" customFormat="1" ht="24.95" customHeight="1" x14ac:dyDescent="0.2">
      <c r="A35" s="292" t="s">
        <v>171</v>
      </c>
      <c r="B35" s="293" t="s">
        <v>172</v>
      </c>
      <c r="C35" s="113">
        <v>34.607881388997271</v>
      </c>
      <c r="D35" s="115">
        <v>887</v>
      </c>
      <c r="E35" s="114">
        <v>445</v>
      </c>
      <c r="F35" s="114">
        <v>1261</v>
      </c>
      <c r="G35" s="114">
        <v>777</v>
      </c>
      <c r="H35" s="140">
        <v>931</v>
      </c>
      <c r="I35" s="115">
        <v>-44</v>
      </c>
      <c r="J35" s="116">
        <v>-4.7261009667024707</v>
      </c>
    </row>
    <row r="36" spans="1:10" s="110" customFormat="1" ht="24.95" customHeight="1" x14ac:dyDescent="0.2">
      <c r="A36" s="294" t="s">
        <v>173</v>
      </c>
      <c r="B36" s="295" t="s">
        <v>174</v>
      </c>
      <c r="C36" s="125">
        <v>61.334373780725713</v>
      </c>
      <c r="D36" s="143">
        <v>1572</v>
      </c>
      <c r="E36" s="144">
        <v>1058</v>
      </c>
      <c r="F36" s="144">
        <v>1822</v>
      </c>
      <c r="G36" s="144">
        <v>1488</v>
      </c>
      <c r="H36" s="145">
        <v>1851</v>
      </c>
      <c r="I36" s="143">
        <v>-279</v>
      </c>
      <c r="J36" s="146">
        <v>-15.072933549432738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2563</v>
      </c>
      <c r="F11" s="264">
        <v>1531</v>
      </c>
      <c r="G11" s="264">
        <v>3144</v>
      </c>
      <c r="H11" s="264">
        <v>2329</v>
      </c>
      <c r="I11" s="265">
        <v>2889</v>
      </c>
      <c r="J11" s="263">
        <v>-326</v>
      </c>
      <c r="K11" s="266">
        <v>-11.284181377639321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23.097932110807648</v>
      </c>
      <c r="E13" s="115">
        <v>592</v>
      </c>
      <c r="F13" s="114">
        <v>366</v>
      </c>
      <c r="G13" s="114">
        <v>691</v>
      </c>
      <c r="H13" s="114">
        <v>650</v>
      </c>
      <c r="I13" s="140">
        <v>631</v>
      </c>
      <c r="J13" s="115">
        <v>-39</v>
      </c>
      <c r="K13" s="116">
        <v>-6.1806656101426309</v>
      </c>
    </row>
    <row r="14" spans="1:15" ht="15.95" customHeight="1" x14ac:dyDescent="0.2">
      <c r="A14" s="306" t="s">
        <v>230</v>
      </c>
      <c r="B14" s="307"/>
      <c r="C14" s="308"/>
      <c r="D14" s="113">
        <v>63.753413968006242</v>
      </c>
      <c r="E14" s="115">
        <v>1634</v>
      </c>
      <c r="F14" s="114">
        <v>960</v>
      </c>
      <c r="G14" s="114">
        <v>2104</v>
      </c>
      <c r="H14" s="114">
        <v>1456</v>
      </c>
      <c r="I14" s="140">
        <v>1899</v>
      </c>
      <c r="J14" s="115">
        <v>-265</v>
      </c>
      <c r="K14" s="116">
        <v>-13.954713006845708</v>
      </c>
    </row>
    <row r="15" spans="1:15" ht="15.95" customHeight="1" x14ac:dyDescent="0.2">
      <c r="A15" s="306" t="s">
        <v>231</v>
      </c>
      <c r="B15" s="307"/>
      <c r="C15" s="308"/>
      <c r="D15" s="113">
        <v>6.7108856808427628</v>
      </c>
      <c r="E15" s="115">
        <v>172</v>
      </c>
      <c r="F15" s="114">
        <v>112</v>
      </c>
      <c r="G15" s="114">
        <v>173</v>
      </c>
      <c r="H15" s="114">
        <v>123</v>
      </c>
      <c r="I15" s="140">
        <v>160</v>
      </c>
      <c r="J15" s="115">
        <v>12</v>
      </c>
      <c r="K15" s="116">
        <v>7.5</v>
      </c>
    </row>
    <row r="16" spans="1:15" ht="15.95" customHeight="1" x14ac:dyDescent="0.2">
      <c r="A16" s="306" t="s">
        <v>232</v>
      </c>
      <c r="B16" s="307"/>
      <c r="C16" s="308"/>
      <c r="D16" s="113">
        <v>6.1646507998439333</v>
      </c>
      <c r="E16" s="115">
        <v>158</v>
      </c>
      <c r="F16" s="114">
        <v>87</v>
      </c>
      <c r="G16" s="114">
        <v>139</v>
      </c>
      <c r="H16" s="114">
        <v>97</v>
      </c>
      <c r="I16" s="140">
        <v>190</v>
      </c>
      <c r="J16" s="115">
        <v>-32</v>
      </c>
      <c r="K16" s="116">
        <v>-16.842105263157894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3.1993757315645728</v>
      </c>
      <c r="E18" s="115">
        <v>82</v>
      </c>
      <c r="F18" s="114">
        <v>24</v>
      </c>
      <c r="G18" s="114">
        <v>52</v>
      </c>
      <c r="H18" s="114">
        <v>31</v>
      </c>
      <c r="I18" s="140">
        <v>68</v>
      </c>
      <c r="J18" s="115">
        <v>14</v>
      </c>
      <c r="K18" s="116">
        <v>20.588235294117649</v>
      </c>
    </row>
    <row r="19" spans="1:11" ht="14.1" customHeight="1" x14ac:dyDescent="0.2">
      <c r="A19" s="306" t="s">
        <v>235</v>
      </c>
      <c r="B19" s="307" t="s">
        <v>236</v>
      </c>
      <c r="C19" s="308"/>
      <c r="D19" s="113">
        <v>2.497073741708935</v>
      </c>
      <c r="E19" s="115">
        <v>64</v>
      </c>
      <c r="F19" s="114">
        <v>15</v>
      </c>
      <c r="G19" s="114">
        <v>32</v>
      </c>
      <c r="H19" s="114">
        <v>18</v>
      </c>
      <c r="I19" s="140">
        <v>54</v>
      </c>
      <c r="J19" s="115">
        <v>10</v>
      </c>
      <c r="K19" s="116">
        <v>18.518518518518519</v>
      </c>
    </row>
    <row r="20" spans="1:11" ht="14.1" customHeight="1" x14ac:dyDescent="0.2">
      <c r="A20" s="306">
        <v>12</v>
      </c>
      <c r="B20" s="307" t="s">
        <v>237</v>
      </c>
      <c r="C20" s="308"/>
      <c r="D20" s="113">
        <v>0.93640265314085058</v>
      </c>
      <c r="E20" s="115">
        <v>24</v>
      </c>
      <c r="F20" s="114">
        <v>9</v>
      </c>
      <c r="G20" s="114">
        <v>19</v>
      </c>
      <c r="H20" s="114">
        <v>31</v>
      </c>
      <c r="I20" s="140">
        <v>44</v>
      </c>
      <c r="J20" s="115">
        <v>-20</v>
      </c>
      <c r="K20" s="116">
        <v>-45.454545454545453</v>
      </c>
    </row>
    <row r="21" spans="1:11" ht="14.1" customHeight="1" x14ac:dyDescent="0.2">
      <c r="A21" s="306">
        <v>21</v>
      </c>
      <c r="B21" s="307" t="s">
        <v>238</v>
      </c>
      <c r="C21" s="308"/>
      <c r="D21" s="113">
        <v>1.0144362075692548</v>
      </c>
      <c r="E21" s="115">
        <v>26</v>
      </c>
      <c r="F21" s="114">
        <v>5</v>
      </c>
      <c r="G21" s="114">
        <v>19</v>
      </c>
      <c r="H21" s="114">
        <v>22</v>
      </c>
      <c r="I21" s="140">
        <v>20</v>
      </c>
      <c r="J21" s="115">
        <v>6</v>
      </c>
      <c r="K21" s="116">
        <v>30</v>
      </c>
    </row>
    <row r="22" spans="1:11" ht="14.1" customHeight="1" x14ac:dyDescent="0.2">
      <c r="A22" s="306">
        <v>22</v>
      </c>
      <c r="B22" s="307" t="s">
        <v>239</v>
      </c>
      <c r="C22" s="308"/>
      <c r="D22" s="113">
        <v>1.9898556379243075</v>
      </c>
      <c r="E22" s="115">
        <v>51</v>
      </c>
      <c r="F22" s="114">
        <v>25</v>
      </c>
      <c r="G22" s="114">
        <v>74</v>
      </c>
      <c r="H22" s="114">
        <v>44</v>
      </c>
      <c r="I22" s="140">
        <v>81</v>
      </c>
      <c r="J22" s="115">
        <v>-30</v>
      </c>
      <c r="K22" s="116">
        <v>-37.037037037037038</v>
      </c>
    </row>
    <row r="23" spans="1:11" ht="14.1" customHeight="1" x14ac:dyDescent="0.2">
      <c r="A23" s="306">
        <v>23</v>
      </c>
      <c r="B23" s="307" t="s">
        <v>240</v>
      </c>
      <c r="C23" s="308"/>
      <c r="D23" s="113">
        <v>1.5606710885680843</v>
      </c>
      <c r="E23" s="115">
        <v>40</v>
      </c>
      <c r="F23" s="114">
        <v>23</v>
      </c>
      <c r="G23" s="114">
        <v>59</v>
      </c>
      <c r="H23" s="114">
        <v>41</v>
      </c>
      <c r="I23" s="140">
        <v>42</v>
      </c>
      <c r="J23" s="115">
        <v>-2</v>
      </c>
      <c r="K23" s="116">
        <v>-4.7619047619047619</v>
      </c>
    </row>
    <row r="24" spans="1:11" ht="14.1" customHeight="1" x14ac:dyDescent="0.2">
      <c r="A24" s="306">
        <v>24</v>
      </c>
      <c r="B24" s="307" t="s">
        <v>241</v>
      </c>
      <c r="C24" s="308"/>
      <c r="D24" s="113">
        <v>8.1545064377682408</v>
      </c>
      <c r="E24" s="115">
        <v>209</v>
      </c>
      <c r="F24" s="114">
        <v>112</v>
      </c>
      <c r="G24" s="114">
        <v>232</v>
      </c>
      <c r="H24" s="114">
        <v>191</v>
      </c>
      <c r="I24" s="140">
        <v>221</v>
      </c>
      <c r="J24" s="115">
        <v>-12</v>
      </c>
      <c r="K24" s="116">
        <v>-5.4298642533936654</v>
      </c>
    </row>
    <row r="25" spans="1:11" ht="14.1" customHeight="1" x14ac:dyDescent="0.2">
      <c r="A25" s="306">
        <v>25</v>
      </c>
      <c r="B25" s="307" t="s">
        <v>242</v>
      </c>
      <c r="C25" s="308"/>
      <c r="D25" s="113">
        <v>8.9348419820522818</v>
      </c>
      <c r="E25" s="115">
        <v>229</v>
      </c>
      <c r="F25" s="114">
        <v>95</v>
      </c>
      <c r="G25" s="114">
        <v>255</v>
      </c>
      <c r="H25" s="114">
        <v>218</v>
      </c>
      <c r="I25" s="140">
        <v>257</v>
      </c>
      <c r="J25" s="115">
        <v>-28</v>
      </c>
      <c r="K25" s="116">
        <v>-10.894941634241246</v>
      </c>
    </row>
    <row r="26" spans="1:11" ht="14.1" customHeight="1" x14ac:dyDescent="0.2">
      <c r="A26" s="306">
        <v>26</v>
      </c>
      <c r="B26" s="307" t="s">
        <v>243</v>
      </c>
      <c r="C26" s="308"/>
      <c r="D26" s="113">
        <v>2.6531408505657432</v>
      </c>
      <c r="E26" s="115">
        <v>68</v>
      </c>
      <c r="F26" s="114">
        <v>38</v>
      </c>
      <c r="G26" s="114">
        <v>139</v>
      </c>
      <c r="H26" s="114">
        <v>46</v>
      </c>
      <c r="I26" s="140">
        <v>93</v>
      </c>
      <c r="J26" s="115">
        <v>-25</v>
      </c>
      <c r="K26" s="116">
        <v>-26.881720430107528</v>
      </c>
    </row>
    <row r="27" spans="1:11" ht="14.1" customHeight="1" x14ac:dyDescent="0.2">
      <c r="A27" s="306">
        <v>27</v>
      </c>
      <c r="B27" s="307" t="s">
        <v>244</v>
      </c>
      <c r="C27" s="308"/>
      <c r="D27" s="113">
        <v>1.1314865392118612</v>
      </c>
      <c r="E27" s="115">
        <v>29</v>
      </c>
      <c r="F27" s="114">
        <v>16</v>
      </c>
      <c r="G27" s="114">
        <v>52</v>
      </c>
      <c r="H27" s="114">
        <v>16</v>
      </c>
      <c r="I27" s="140">
        <v>41</v>
      </c>
      <c r="J27" s="115">
        <v>-12</v>
      </c>
      <c r="K27" s="116">
        <v>-29.26829268292683</v>
      </c>
    </row>
    <row r="28" spans="1:11" ht="14.1" customHeight="1" x14ac:dyDescent="0.2">
      <c r="A28" s="306">
        <v>28</v>
      </c>
      <c r="B28" s="307" t="s">
        <v>245</v>
      </c>
      <c r="C28" s="308"/>
      <c r="D28" s="113">
        <v>0.35115099492781898</v>
      </c>
      <c r="E28" s="115">
        <v>9</v>
      </c>
      <c r="F28" s="114">
        <v>12</v>
      </c>
      <c r="G28" s="114">
        <v>11</v>
      </c>
      <c r="H28" s="114">
        <v>13</v>
      </c>
      <c r="I28" s="140">
        <v>12</v>
      </c>
      <c r="J28" s="115">
        <v>-3</v>
      </c>
      <c r="K28" s="116">
        <v>-25</v>
      </c>
    </row>
    <row r="29" spans="1:11" ht="14.1" customHeight="1" x14ac:dyDescent="0.2">
      <c r="A29" s="306">
        <v>29</v>
      </c>
      <c r="B29" s="307" t="s">
        <v>246</v>
      </c>
      <c r="C29" s="308"/>
      <c r="D29" s="113">
        <v>3.1603589543503707</v>
      </c>
      <c r="E29" s="115">
        <v>81</v>
      </c>
      <c r="F29" s="114">
        <v>37</v>
      </c>
      <c r="G29" s="114">
        <v>91</v>
      </c>
      <c r="H29" s="114">
        <v>41</v>
      </c>
      <c r="I29" s="140">
        <v>63</v>
      </c>
      <c r="J29" s="115">
        <v>18</v>
      </c>
      <c r="K29" s="116">
        <v>28.571428571428573</v>
      </c>
    </row>
    <row r="30" spans="1:11" ht="14.1" customHeight="1" x14ac:dyDescent="0.2">
      <c r="A30" s="306" t="s">
        <v>247</v>
      </c>
      <c r="B30" s="307" t="s">
        <v>248</v>
      </c>
      <c r="C30" s="308"/>
      <c r="D30" s="113">
        <v>2.1069059695669137</v>
      </c>
      <c r="E30" s="115">
        <v>54</v>
      </c>
      <c r="F30" s="114">
        <v>22</v>
      </c>
      <c r="G30" s="114">
        <v>60</v>
      </c>
      <c r="H30" s="114">
        <v>21</v>
      </c>
      <c r="I30" s="140">
        <v>22</v>
      </c>
      <c r="J30" s="115">
        <v>32</v>
      </c>
      <c r="K30" s="116">
        <v>145.45454545454547</v>
      </c>
    </row>
    <row r="31" spans="1:11" ht="14.1" customHeight="1" x14ac:dyDescent="0.2">
      <c r="A31" s="306" t="s">
        <v>249</v>
      </c>
      <c r="B31" s="307" t="s">
        <v>250</v>
      </c>
      <c r="C31" s="308"/>
      <c r="D31" s="113" t="s">
        <v>513</v>
      </c>
      <c r="E31" s="115" t="s">
        <v>513</v>
      </c>
      <c r="F31" s="114" t="s">
        <v>513</v>
      </c>
      <c r="G31" s="114" t="s">
        <v>513</v>
      </c>
      <c r="H31" s="114" t="s">
        <v>513</v>
      </c>
      <c r="I31" s="140">
        <v>41</v>
      </c>
      <c r="J31" s="115" t="s">
        <v>513</v>
      </c>
      <c r="K31" s="116" t="s">
        <v>513</v>
      </c>
    </row>
    <row r="32" spans="1:11" ht="14.1" customHeight="1" x14ac:dyDescent="0.2">
      <c r="A32" s="306">
        <v>31</v>
      </c>
      <c r="B32" s="307" t="s">
        <v>251</v>
      </c>
      <c r="C32" s="308"/>
      <c r="D32" s="113">
        <v>0.19508388607101054</v>
      </c>
      <c r="E32" s="115">
        <v>5</v>
      </c>
      <c r="F32" s="114">
        <v>11</v>
      </c>
      <c r="G32" s="114">
        <v>9</v>
      </c>
      <c r="H32" s="114">
        <v>16</v>
      </c>
      <c r="I32" s="140">
        <v>11</v>
      </c>
      <c r="J32" s="115">
        <v>-6</v>
      </c>
      <c r="K32" s="116">
        <v>-54.545454545454547</v>
      </c>
    </row>
    <row r="33" spans="1:11" ht="14.1" customHeight="1" x14ac:dyDescent="0.2">
      <c r="A33" s="306">
        <v>32</v>
      </c>
      <c r="B33" s="307" t="s">
        <v>252</v>
      </c>
      <c r="C33" s="308"/>
      <c r="D33" s="113">
        <v>4.1357783847054232</v>
      </c>
      <c r="E33" s="115">
        <v>106</v>
      </c>
      <c r="F33" s="114">
        <v>43</v>
      </c>
      <c r="G33" s="114">
        <v>126</v>
      </c>
      <c r="H33" s="114">
        <v>131</v>
      </c>
      <c r="I33" s="140">
        <v>116</v>
      </c>
      <c r="J33" s="115">
        <v>-10</v>
      </c>
      <c r="K33" s="116">
        <v>-8.6206896551724146</v>
      </c>
    </row>
    <row r="34" spans="1:11" ht="14.1" customHeight="1" x14ac:dyDescent="0.2">
      <c r="A34" s="306">
        <v>33</v>
      </c>
      <c r="B34" s="307" t="s">
        <v>253</v>
      </c>
      <c r="C34" s="308"/>
      <c r="D34" s="113">
        <v>2.887241513850956</v>
      </c>
      <c r="E34" s="115">
        <v>74</v>
      </c>
      <c r="F34" s="114">
        <v>25</v>
      </c>
      <c r="G34" s="114">
        <v>75</v>
      </c>
      <c r="H34" s="114">
        <v>64</v>
      </c>
      <c r="I34" s="140">
        <v>91</v>
      </c>
      <c r="J34" s="115">
        <v>-17</v>
      </c>
      <c r="K34" s="116">
        <v>-18.681318681318682</v>
      </c>
    </row>
    <row r="35" spans="1:11" ht="14.1" customHeight="1" x14ac:dyDescent="0.2">
      <c r="A35" s="306">
        <v>34</v>
      </c>
      <c r="B35" s="307" t="s">
        <v>254</v>
      </c>
      <c r="C35" s="308"/>
      <c r="D35" s="113">
        <v>1.9118220834959032</v>
      </c>
      <c r="E35" s="115">
        <v>49</v>
      </c>
      <c r="F35" s="114">
        <v>41</v>
      </c>
      <c r="G35" s="114">
        <v>97</v>
      </c>
      <c r="H35" s="114">
        <v>46</v>
      </c>
      <c r="I35" s="140">
        <v>74</v>
      </c>
      <c r="J35" s="115">
        <v>-25</v>
      </c>
      <c r="K35" s="116">
        <v>-33.783783783783782</v>
      </c>
    </row>
    <row r="36" spans="1:11" ht="14.1" customHeight="1" x14ac:dyDescent="0.2">
      <c r="A36" s="306">
        <v>41</v>
      </c>
      <c r="B36" s="307" t="s">
        <v>255</v>
      </c>
      <c r="C36" s="308"/>
      <c r="D36" s="113">
        <v>0.42918454935622319</v>
      </c>
      <c r="E36" s="115">
        <v>11</v>
      </c>
      <c r="F36" s="114">
        <v>7</v>
      </c>
      <c r="G36" s="114">
        <v>85</v>
      </c>
      <c r="H36" s="114">
        <v>7</v>
      </c>
      <c r="I36" s="140">
        <v>21</v>
      </c>
      <c r="J36" s="115">
        <v>-10</v>
      </c>
      <c r="K36" s="116">
        <v>-47.61904761904762</v>
      </c>
    </row>
    <row r="37" spans="1:11" ht="14.1" customHeight="1" x14ac:dyDescent="0.2">
      <c r="A37" s="306">
        <v>42</v>
      </c>
      <c r="B37" s="307" t="s">
        <v>256</v>
      </c>
      <c r="C37" s="308"/>
      <c r="D37" s="113" t="s">
        <v>513</v>
      </c>
      <c r="E37" s="115" t="s">
        <v>513</v>
      </c>
      <c r="F37" s="114" t="s">
        <v>513</v>
      </c>
      <c r="G37" s="114">
        <v>5</v>
      </c>
      <c r="H37" s="114">
        <v>5</v>
      </c>
      <c r="I37" s="140">
        <v>5</v>
      </c>
      <c r="J37" s="115" t="s">
        <v>513</v>
      </c>
      <c r="K37" s="116" t="s">
        <v>513</v>
      </c>
    </row>
    <row r="38" spans="1:11" ht="14.1" customHeight="1" x14ac:dyDescent="0.2">
      <c r="A38" s="306">
        <v>43</v>
      </c>
      <c r="B38" s="307" t="s">
        <v>257</v>
      </c>
      <c r="C38" s="308"/>
      <c r="D38" s="113">
        <v>0.35115099492781898</v>
      </c>
      <c r="E38" s="115">
        <v>9</v>
      </c>
      <c r="F38" s="114">
        <v>5</v>
      </c>
      <c r="G38" s="114">
        <v>12</v>
      </c>
      <c r="H38" s="114">
        <v>9</v>
      </c>
      <c r="I38" s="140">
        <v>9</v>
      </c>
      <c r="J38" s="115">
        <v>0</v>
      </c>
      <c r="K38" s="116">
        <v>0</v>
      </c>
    </row>
    <row r="39" spans="1:11" ht="14.1" customHeight="1" x14ac:dyDescent="0.2">
      <c r="A39" s="306">
        <v>51</v>
      </c>
      <c r="B39" s="307" t="s">
        <v>258</v>
      </c>
      <c r="C39" s="308"/>
      <c r="D39" s="113">
        <v>8.7007413187670704</v>
      </c>
      <c r="E39" s="115">
        <v>223</v>
      </c>
      <c r="F39" s="114">
        <v>120</v>
      </c>
      <c r="G39" s="114">
        <v>187</v>
      </c>
      <c r="H39" s="114">
        <v>134</v>
      </c>
      <c r="I39" s="140">
        <v>169</v>
      </c>
      <c r="J39" s="115">
        <v>54</v>
      </c>
      <c r="K39" s="116">
        <v>31.952662721893493</v>
      </c>
    </row>
    <row r="40" spans="1:11" ht="14.1" customHeight="1" x14ac:dyDescent="0.2">
      <c r="A40" s="306" t="s">
        <v>259</v>
      </c>
      <c r="B40" s="307" t="s">
        <v>260</v>
      </c>
      <c r="C40" s="308"/>
      <c r="D40" s="113">
        <v>8.1154896605540383</v>
      </c>
      <c r="E40" s="115">
        <v>208</v>
      </c>
      <c r="F40" s="114">
        <v>113</v>
      </c>
      <c r="G40" s="114">
        <v>165</v>
      </c>
      <c r="H40" s="114">
        <v>120</v>
      </c>
      <c r="I40" s="140">
        <v>158</v>
      </c>
      <c r="J40" s="115">
        <v>50</v>
      </c>
      <c r="K40" s="116">
        <v>31.645569620253166</v>
      </c>
    </row>
    <row r="41" spans="1:11" ht="14.1" customHeight="1" x14ac:dyDescent="0.2">
      <c r="A41" s="306"/>
      <c r="B41" s="307" t="s">
        <v>261</v>
      </c>
      <c r="C41" s="308"/>
      <c r="D41" s="113">
        <v>3.8236441669918064</v>
      </c>
      <c r="E41" s="115">
        <v>98</v>
      </c>
      <c r="F41" s="114">
        <v>85</v>
      </c>
      <c r="G41" s="114">
        <v>134</v>
      </c>
      <c r="H41" s="114">
        <v>92</v>
      </c>
      <c r="I41" s="140">
        <v>104</v>
      </c>
      <c r="J41" s="115">
        <v>-6</v>
      </c>
      <c r="K41" s="116">
        <v>-5.7692307692307692</v>
      </c>
    </row>
    <row r="42" spans="1:11" ht="14.1" customHeight="1" x14ac:dyDescent="0.2">
      <c r="A42" s="306">
        <v>52</v>
      </c>
      <c r="B42" s="307" t="s">
        <v>262</v>
      </c>
      <c r="C42" s="308"/>
      <c r="D42" s="113">
        <v>9.0128755364806867</v>
      </c>
      <c r="E42" s="115">
        <v>231</v>
      </c>
      <c r="F42" s="114">
        <v>84</v>
      </c>
      <c r="G42" s="114">
        <v>182</v>
      </c>
      <c r="H42" s="114">
        <v>185</v>
      </c>
      <c r="I42" s="140">
        <v>235</v>
      </c>
      <c r="J42" s="115">
        <v>-4</v>
      </c>
      <c r="K42" s="116">
        <v>-1.7021276595744681</v>
      </c>
    </row>
    <row r="43" spans="1:11" ht="14.1" customHeight="1" x14ac:dyDescent="0.2">
      <c r="A43" s="306" t="s">
        <v>263</v>
      </c>
      <c r="B43" s="307" t="s">
        <v>264</v>
      </c>
      <c r="C43" s="308"/>
      <c r="D43" s="113">
        <v>7.4522044479126022</v>
      </c>
      <c r="E43" s="115">
        <v>191</v>
      </c>
      <c r="F43" s="114">
        <v>80</v>
      </c>
      <c r="G43" s="114">
        <v>152</v>
      </c>
      <c r="H43" s="114">
        <v>152</v>
      </c>
      <c r="I43" s="140">
        <v>189</v>
      </c>
      <c r="J43" s="115">
        <v>2</v>
      </c>
      <c r="K43" s="116">
        <v>1.0582010582010581</v>
      </c>
    </row>
    <row r="44" spans="1:11" ht="14.1" customHeight="1" x14ac:dyDescent="0.2">
      <c r="A44" s="306">
        <v>53</v>
      </c>
      <c r="B44" s="307" t="s">
        <v>265</v>
      </c>
      <c r="C44" s="308"/>
      <c r="D44" s="113">
        <v>2.3019898556379244</v>
      </c>
      <c r="E44" s="115">
        <v>59</v>
      </c>
      <c r="F44" s="114">
        <v>34</v>
      </c>
      <c r="G44" s="114">
        <v>57</v>
      </c>
      <c r="H44" s="114">
        <v>31</v>
      </c>
      <c r="I44" s="140">
        <v>30</v>
      </c>
      <c r="J44" s="115">
        <v>29</v>
      </c>
      <c r="K44" s="116">
        <v>96.666666666666671</v>
      </c>
    </row>
    <row r="45" spans="1:11" ht="14.1" customHeight="1" x14ac:dyDescent="0.2">
      <c r="A45" s="306" t="s">
        <v>266</v>
      </c>
      <c r="B45" s="307" t="s">
        <v>267</v>
      </c>
      <c r="C45" s="308"/>
      <c r="D45" s="113">
        <v>2.3019898556379244</v>
      </c>
      <c r="E45" s="115">
        <v>59</v>
      </c>
      <c r="F45" s="114">
        <v>33</v>
      </c>
      <c r="G45" s="114">
        <v>57</v>
      </c>
      <c r="H45" s="114">
        <v>31</v>
      </c>
      <c r="I45" s="140">
        <v>29</v>
      </c>
      <c r="J45" s="115">
        <v>30</v>
      </c>
      <c r="K45" s="116">
        <v>103.44827586206897</v>
      </c>
    </row>
    <row r="46" spans="1:11" ht="14.1" customHeight="1" x14ac:dyDescent="0.2">
      <c r="A46" s="306">
        <v>54</v>
      </c>
      <c r="B46" s="307" t="s">
        <v>268</v>
      </c>
      <c r="C46" s="308"/>
      <c r="D46" s="113">
        <v>2.4190401872805305</v>
      </c>
      <c r="E46" s="115">
        <v>62</v>
      </c>
      <c r="F46" s="114">
        <v>34</v>
      </c>
      <c r="G46" s="114">
        <v>75</v>
      </c>
      <c r="H46" s="114">
        <v>143</v>
      </c>
      <c r="I46" s="140">
        <v>63</v>
      </c>
      <c r="J46" s="115">
        <v>-1</v>
      </c>
      <c r="K46" s="116">
        <v>-1.5873015873015872</v>
      </c>
    </row>
    <row r="47" spans="1:11" ht="14.1" customHeight="1" x14ac:dyDescent="0.2">
      <c r="A47" s="306">
        <v>61</v>
      </c>
      <c r="B47" s="307" t="s">
        <v>269</v>
      </c>
      <c r="C47" s="308"/>
      <c r="D47" s="113">
        <v>1.3265704252828716</v>
      </c>
      <c r="E47" s="115">
        <v>34</v>
      </c>
      <c r="F47" s="114">
        <v>14</v>
      </c>
      <c r="G47" s="114">
        <v>41</v>
      </c>
      <c r="H47" s="114">
        <v>40</v>
      </c>
      <c r="I47" s="140">
        <v>30</v>
      </c>
      <c r="J47" s="115">
        <v>4</v>
      </c>
      <c r="K47" s="116">
        <v>13.333333333333334</v>
      </c>
    </row>
    <row r="48" spans="1:11" ht="14.1" customHeight="1" x14ac:dyDescent="0.2">
      <c r="A48" s="306">
        <v>62</v>
      </c>
      <c r="B48" s="307" t="s">
        <v>270</v>
      </c>
      <c r="C48" s="308"/>
      <c r="D48" s="113">
        <v>8.5446742099102622</v>
      </c>
      <c r="E48" s="115">
        <v>219</v>
      </c>
      <c r="F48" s="114">
        <v>199</v>
      </c>
      <c r="G48" s="114">
        <v>270</v>
      </c>
      <c r="H48" s="114">
        <v>332</v>
      </c>
      <c r="I48" s="140">
        <v>285</v>
      </c>
      <c r="J48" s="115">
        <v>-66</v>
      </c>
      <c r="K48" s="116">
        <v>-23.157894736842106</v>
      </c>
    </row>
    <row r="49" spans="1:11" ht="14.1" customHeight="1" x14ac:dyDescent="0.2">
      <c r="A49" s="306">
        <v>63</v>
      </c>
      <c r="B49" s="307" t="s">
        <v>271</v>
      </c>
      <c r="C49" s="308"/>
      <c r="D49" s="113">
        <v>1.4046039797112759</v>
      </c>
      <c r="E49" s="115">
        <v>36</v>
      </c>
      <c r="F49" s="114">
        <v>65</v>
      </c>
      <c r="G49" s="114">
        <v>74</v>
      </c>
      <c r="H49" s="114">
        <v>40</v>
      </c>
      <c r="I49" s="140">
        <v>48</v>
      </c>
      <c r="J49" s="115">
        <v>-12</v>
      </c>
      <c r="K49" s="116">
        <v>-25</v>
      </c>
    </row>
    <row r="50" spans="1:11" ht="14.1" customHeight="1" x14ac:dyDescent="0.2">
      <c r="A50" s="306" t="s">
        <v>272</v>
      </c>
      <c r="B50" s="307" t="s">
        <v>273</v>
      </c>
      <c r="C50" s="308"/>
      <c r="D50" s="113">
        <v>0.42918454935622319</v>
      </c>
      <c r="E50" s="115">
        <v>11</v>
      </c>
      <c r="F50" s="114">
        <v>22</v>
      </c>
      <c r="G50" s="114">
        <v>29</v>
      </c>
      <c r="H50" s="114">
        <v>11</v>
      </c>
      <c r="I50" s="140">
        <v>18</v>
      </c>
      <c r="J50" s="115">
        <v>-7</v>
      </c>
      <c r="K50" s="116">
        <v>-38.888888888888886</v>
      </c>
    </row>
    <row r="51" spans="1:11" ht="14.1" customHeight="1" x14ac:dyDescent="0.2">
      <c r="A51" s="306" t="s">
        <v>274</v>
      </c>
      <c r="B51" s="307" t="s">
        <v>275</v>
      </c>
      <c r="C51" s="308"/>
      <c r="D51" s="113">
        <v>0.89738587592664842</v>
      </c>
      <c r="E51" s="115">
        <v>23</v>
      </c>
      <c r="F51" s="114">
        <v>40</v>
      </c>
      <c r="G51" s="114">
        <v>39</v>
      </c>
      <c r="H51" s="114">
        <v>27</v>
      </c>
      <c r="I51" s="140">
        <v>26</v>
      </c>
      <c r="J51" s="115">
        <v>-3</v>
      </c>
      <c r="K51" s="116">
        <v>-11.538461538461538</v>
      </c>
    </row>
    <row r="52" spans="1:11" ht="14.1" customHeight="1" x14ac:dyDescent="0.2">
      <c r="A52" s="306">
        <v>71</v>
      </c>
      <c r="B52" s="307" t="s">
        <v>276</v>
      </c>
      <c r="C52" s="308"/>
      <c r="D52" s="113">
        <v>6.1646507998439333</v>
      </c>
      <c r="E52" s="115">
        <v>158</v>
      </c>
      <c r="F52" s="114">
        <v>99</v>
      </c>
      <c r="G52" s="114">
        <v>202</v>
      </c>
      <c r="H52" s="114">
        <v>158</v>
      </c>
      <c r="I52" s="140">
        <v>207</v>
      </c>
      <c r="J52" s="115">
        <v>-49</v>
      </c>
      <c r="K52" s="116">
        <v>-23.671497584541061</v>
      </c>
    </row>
    <row r="53" spans="1:11" ht="14.1" customHeight="1" x14ac:dyDescent="0.2">
      <c r="A53" s="306" t="s">
        <v>277</v>
      </c>
      <c r="B53" s="307" t="s">
        <v>278</v>
      </c>
      <c r="C53" s="308"/>
      <c r="D53" s="113">
        <v>2.0678891923527116</v>
      </c>
      <c r="E53" s="115">
        <v>53</v>
      </c>
      <c r="F53" s="114">
        <v>40</v>
      </c>
      <c r="G53" s="114">
        <v>59</v>
      </c>
      <c r="H53" s="114">
        <v>46</v>
      </c>
      <c r="I53" s="140">
        <v>53</v>
      </c>
      <c r="J53" s="115">
        <v>0</v>
      </c>
      <c r="K53" s="116">
        <v>0</v>
      </c>
    </row>
    <row r="54" spans="1:11" ht="14.1" customHeight="1" x14ac:dyDescent="0.2">
      <c r="A54" s="306" t="s">
        <v>279</v>
      </c>
      <c r="B54" s="307" t="s">
        <v>280</v>
      </c>
      <c r="C54" s="308"/>
      <c r="D54" s="113">
        <v>2.926258291065158</v>
      </c>
      <c r="E54" s="115">
        <v>75</v>
      </c>
      <c r="F54" s="114">
        <v>49</v>
      </c>
      <c r="G54" s="114">
        <v>130</v>
      </c>
      <c r="H54" s="114">
        <v>94</v>
      </c>
      <c r="I54" s="140">
        <v>120</v>
      </c>
      <c r="J54" s="115">
        <v>-45</v>
      </c>
      <c r="K54" s="116">
        <v>-37.5</v>
      </c>
    </row>
    <row r="55" spans="1:11" ht="14.1" customHeight="1" x14ac:dyDescent="0.2">
      <c r="A55" s="306">
        <v>72</v>
      </c>
      <c r="B55" s="307" t="s">
        <v>281</v>
      </c>
      <c r="C55" s="308"/>
      <c r="D55" s="113">
        <v>1.5216543113538821</v>
      </c>
      <c r="E55" s="115">
        <v>39</v>
      </c>
      <c r="F55" s="114">
        <v>72</v>
      </c>
      <c r="G55" s="114">
        <v>44</v>
      </c>
      <c r="H55" s="114">
        <v>38</v>
      </c>
      <c r="I55" s="140">
        <v>33</v>
      </c>
      <c r="J55" s="115">
        <v>6</v>
      </c>
      <c r="K55" s="116">
        <v>18.181818181818183</v>
      </c>
    </row>
    <row r="56" spans="1:11" ht="14.1" customHeight="1" x14ac:dyDescent="0.2">
      <c r="A56" s="306" t="s">
        <v>282</v>
      </c>
      <c r="B56" s="307" t="s">
        <v>283</v>
      </c>
      <c r="C56" s="308"/>
      <c r="D56" s="113">
        <v>0.46820132657042529</v>
      </c>
      <c r="E56" s="115">
        <v>12</v>
      </c>
      <c r="F56" s="114">
        <v>57</v>
      </c>
      <c r="G56" s="114">
        <v>11</v>
      </c>
      <c r="H56" s="114">
        <v>10</v>
      </c>
      <c r="I56" s="140">
        <v>14</v>
      </c>
      <c r="J56" s="115">
        <v>-2</v>
      </c>
      <c r="K56" s="116">
        <v>-14.285714285714286</v>
      </c>
    </row>
    <row r="57" spans="1:11" ht="14.1" customHeight="1" x14ac:dyDescent="0.2">
      <c r="A57" s="306" t="s">
        <v>284</v>
      </c>
      <c r="B57" s="307" t="s">
        <v>285</v>
      </c>
      <c r="C57" s="308"/>
      <c r="D57" s="113">
        <v>0.85836909871244638</v>
      </c>
      <c r="E57" s="115">
        <v>22</v>
      </c>
      <c r="F57" s="114" t="s">
        <v>513</v>
      </c>
      <c r="G57" s="114">
        <v>26</v>
      </c>
      <c r="H57" s="114">
        <v>21</v>
      </c>
      <c r="I57" s="140">
        <v>16</v>
      </c>
      <c r="J57" s="115">
        <v>6</v>
      </c>
      <c r="K57" s="116">
        <v>37.5</v>
      </c>
    </row>
    <row r="58" spans="1:11" ht="14.1" customHeight="1" x14ac:dyDescent="0.2">
      <c r="A58" s="306">
        <v>73</v>
      </c>
      <c r="B58" s="307" t="s">
        <v>286</v>
      </c>
      <c r="C58" s="308"/>
      <c r="D58" s="113">
        <v>0.23410066328521265</v>
      </c>
      <c r="E58" s="115">
        <v>6</v>
      </c>
      <c r="F58" s="114">
        <v>10</v>
      </c>
      <c r="G58" s="114">
        <v>23</v>
      </c>
      <c r="H58" s="114">
        <v>7</v>
      </c>
      <c r="I58" s="140">
        <v>36</v>
      </c>
      <c r="J58" s="115">
        <v>-30</v>
      </c>
      <c r="K58" s="116">
        <v>-83.333333333333329</v>
      </c>
    </row>
    <row r="59" spans="1:11" ht="14.1" customHeight="1" x14ac:dyDescent="0.2">
      <c r="A59" s="306" t="s">
        <v>287</v>
      </c>
      <c r="B59" s="307" t="s">
        <v>288</v>
      </c>
      <c r="C59" s="308"/>
      <c r="D59" s="113">
        <v>0.23410066328521265</v>
      </c>
      <c r="E59" s="115">
        <v>6</v>
      </c>
      <c r="F59" s="114">
        <v>7</v>
      </c>
      <c r="G59" s="114">
        <v>20</v>
      </c>
      <c r="H59" s="114">
        <v>7</v>
      </c>
      <c r="I59" s="140">
        <v>33</v>
      </c>
      <c r="J59" s="115">
        <v>-27</v>
      </c>
      <c r="K59" s="116">
        <v>-81.818181818181813</v>
      </c>
    </row>
    <row r="60" spans="1:11" ht="14.1" customHeight="1" x14ac:dyDescent="0.2">
      <c r="A60" s="306">
        <v>81</v>
      </c>
      <c r="B60" s="307" t="s">
        <v>289</v>
      </c>
      <c r="C60" s="308"/>
      <c r="D60" s="113">
        <v>4.838080374561061</v>
      </c>
      <c r="E60" s="115">
        <v>124</v>
      </c>
      <c r="F60" s="114">
        <v>96</v>
      </c>
      <c r="G60" s="114">
        <v>190</v>
      </c>
      <c r="H60" s="114">
        <v>96</v>
      </c>
      <c r="I60" s="140">
        <v>137</v>
      </c>
      <c r="J60" s="115">
        <v>-13</v>
      </c>
      <c r="K60" s="116">
        <v>-9.4890510948905114</v>
      </c>
    </row>
    <row r="61" spans="1:11" ht="14.1" customHeight="1" x14ac:dyDescent="0.2">
      <c r="A61" s="306" t="s">
        <v>290</v>
      </c>
      <c r="B61" s="307" t="s">
        <v>291</v>
      </c>
      <c r="C61" s="308"/>
      <c r="D61" s="113">
        <v>0.81935232149824422</v>
      </c>
      <c r="E61" s="115">
        <v>21</v>
      </c>
      <c r="F61" s="114">
        <v>26</v>
      </c>
      <c r="G61" s="114">
        <v>43</v>
      </c>
      <c r="H61" s="114">
        <v>27</v>
      </c>
      <c r="I61" s="140">
        <v>44</v>
      </c>
      <c r="J61" s="115">
        <v>-23</v>
      </c>
      <c r="K61" s="116">
        <v>-52.272727272727273</v>
      </c>
    </row>
    <row r="62" spans="1:11" ht="14.1" customHeight="1" x14ac:dyDescent="0.2">
      <c r="A62" s="306" t="s">
        <v>292</v>
      </c>
      <c r="B62" s="307" t="s">
        <v>293</v>
      </c>
      <c r="C62" s="308"/>
      <c r="D62" s="113">
        <v>1.5216543113538821</v>
      </c>
      <c r="E62" s="115">
        <v>39</v>
      </c>
      <c r="F62" s="114">
        <v>36</v>
      </c>
      <c r="G62" s="114">
        <v>113</v>
      </c>
      <c r="H62" s="114">
        <v>45</v>
      </c>
      <c r="I62" s="140">
        <v>45</v>
      </c>
      <c r="J62" s="115">
        <v>-6</v>
      </c>
      <c r="K62" s="116">
        <v>-13.333333333333334</v>
      </c>
    </row>
    <row r="63" spans="1:11" ht="14.1" customHeight="1" x14ac:dyDescent="0.2">
      <c r="A63" s="306"/>
      <c r="B63" s="307" t="s">
        <v>294</v>
      </c>
      <c r="C63" s="308"/>
      <c r="D63" s="113">
        <v>1.3265704252828716</v>
      </c>
      <c r="E63" s="115">
        <v>34</v>
      </c>
      <c r="F63" s="114">
        <v>30</v>
      </c>
      <c r="G63" s="114">
        <v>100</v>
      </c>
      <c r="H63" s="114">
        <v>33</v>
      </c>
      <c r="I63" s="140">
        <v>40</v>
      </c>
      <c r="J63" s="115">
        <v>-6</v>
      </c>
      <c r="K63" s="116">
        <v>-15</v>
      </c>
    </row>
    <row r="64" spans="1:11" ht="14.1" customHeight="1" x14ac:dyDescent="0.2">
      <c r="A64" s="306" t="s">
        <v>295</v>
      </c>
      <c r="B64" s="307" t="s">
        <v>296</v>
      </c>
      <c r="C64" s="308"/>
      <c r="D64" s="113">
        <v>0.89738587592664842</v>
      </c>
      <c r="E64" s="115">
        <v>23</v>
      </c>
      <c r="F64" s="114">
        <v>11</v>
      </c>
      <c r="G64" s="114">
        <v>13</v>
      </c>
      <c r="H64" s="114">
        <v>13</v>
      </c>
      <c r="I64" s="140">
        <v>18</v>
      </c>
      <c r="J64" s="115">
        <v>5</v>
      </c>
      <c r="K64" s="116">
        <v>27.777777777777779</v>
      </c>
    </row>
    <row r="65" spans="1:11" ht="14.1" customHeight="1" x14ac:dyDescent="0.2">
      <c r="A65" s="306" t="s">
        <v>297</v>
      </c>
      <c r="B65" s="307" t="s">
        <v>298</v>
      </c>
      <c r="C65" s="308"/>
      <c r="D65" s="113">
        <v>1.1314865392118612</v>
      </c>
      <c r="E65" s="115">
        <v>29</v>
      </c>
      <c r="F65" s="114">
        <v>10</v>
      </c>
      <c r="G65" s="114">
        <v>10</v>
      </c>
      <c r="H65" s="114">
        <v>9</v>
      </c>
      <c r="I65" s="140">
        <v>16</v>
      </c>
      <c r="J65" s="115">
        <v>13</v>
      </c>
      <c r="K65" s="116">
        <v>81.25</v>
      </c>
    </row>
    <row r="66" spans="1:11" ht="14.1" customHeight="1" x14ac:dyDescent="0.2">
      <c r="A66" s="306">
        <v>82</v>
      </c>
      <c r="B66" s="307" t="s">
        <v>299</v>
      </c>
      <c r="C66" s="308"/>
      <c r="D66" s="113">
        <v>1.9508388607101053</v>
      </c>
      <c r="E66" s="115">
        <v>50</v>
      </c>
      <c r="F66" s="114">
        <v>63</v>
      </c>
      <c r="G66" s="114">
        <v>128</v>
      </c>
      <c r="H66" s="114">
        <v>32</v>
      </c>
      <c r="I66" s="140">
        <v>74</v>
      </c>
      <c r="J66" s="115">
        <v>-24</v>
      </c>
      <c r="K66" s="116">
        <v>-32.432432432432435</v>
      </c>
    </row>
    <row r="67" spans="1:11" ht="14.1" customHeight="1" x14ac:dyDescent="0.2">
      <c r="A67" s="306" t="s">
        <v>300</v>
      </c>
      <c r="B67" s="307" t="s">
        <v>301</v>
      </c>
      <c r="C67" s="308"/>
      <c r="D67" s="113">
        <v>1.48263753413968</v>
      </c>
      <c r="E67" s="115">
        <v>38</v>
      </c>
      <c r="F67" s="114">
        <v>53</v>
      </c>
      <c r="G67" s="114">
        <v>105</v>
      </c>
      <c r="H67" s="114">
        <v>27</v>
      </c>
      <c r="I67" s="140">
        <v>59</v>
      </c>
      <c r="J67" s="115">
        <v>-21</v>
      </c>
      <c r="K67" s="116">
        <v>-35.593220338983052</v>
      </c>
    </row>
    <row r="68" spans="1:11" ht="14.1" customHeight="1" x14ac:dyDescent="0.2">
      <c r="A68" s="306" t="s">
        <v>302</v>
      </c>
      <c r="B68" s="307" t="s">
        <v>303</v>
      </c>
      <c r="C68" s="308"/>
      <c r="D68" s="113">
        <v>0.23410066328521265</v>
      </c>
      <c r="E68" s="115">
        <v>6</v>
      </c>
      <c r="F68" s="114">
        <v>8</v>
      </c>
      <c r="G68" s="114">
        <v>16</v>
      </c>
      <c r="H68" s="114">
        <v>3</v>
      </c>
      <c r="I68" s="140">
        <v>12</v>
      </c>
      <c r="J68" s="115">
        <v>-6</v>
      </c>
      <c r="K68" s="116">
        <v>-50</v>
      </c>
    </row>
    <row r="69" spans="1:11" ht="14.1" customHeight="1" x14ac:dyDescent="0.2">
      <c r="A69" s="306">
        <v>83</v>
      </c>
      <c r="B69" s="307" t="s">
        <v>304</v>
      </c>
      <c r="C69" s="308"/>
      <c r="D69" s="113">
        <v>5.6184159188451037</v>
      </c>
      <c r="E69" s="115">
        <v>144</v>
      </c>
      <c r="F69" s="114">
        <v>69</v>
      </c>
      <c r="G69" s="114">
        <v>151</v>
      </c>
      <c r="H69" s="114">
        <v>84</v>
      </c>
      <c r="I69" s="140">
        <v>160</v>
      </c>
      <c r="J69" s="115">
        <v>-16</v>
      </c>
      <c r="K69" s="116">
        <v>-10</v>
      </c>
    </row>
    <row r="70" spans="1:11" ht="14.1" customHeight="1" x14ac:dyDescent="0.2">
      <c r="A70" s="306" t="s">
        <v>305</v>
      </c>
      <c r="B70" s="307" t="s">
        <v>306</v>
      </c>
      <c r="C70" s="308"/>
      <c r="D70" s="113">
        <v>4.9161139289894651</v>
      </c>
      <c r="E70" s="115">
        <v>126</v>
      </c>
      <c r="F70" s="114">
        <v>60</v>
      </c>
      <c r="G70" s="114">
        <v>130</v>
      </c>
      <c r="H70" s="114">
        <v>59</v>
      </c>
      <c r="I70" s="140">
        <v>134</v>
      </c>
      <c r="J70" s="115">
        <v>-8</v>
      </c>
      <c r="K70" s="116">
        <v>-5.9701492537313436</v>
      </c>
    </row>
    <row r="71" spans="1:11" ht="14.1" customHeight="1" x14ac:dyDescent="0.2">
      <c r="A71" s="306"/>
      <c r="B71" s="307" t="s">
        <v>307</v>
      </c>
      <c r="C71" s="308"/>
      <c r="D71" s="113">
        <v>3.3554428404213814</v>
      </c>
      <c r="E71" s="115">
        <v>86</v>
      </c>
      <c r="F71" s="114">
        <v>32</v>
      </c>
      <c r="G71" s="114">
        <v>82</v>
      </c>
      <c r="H71" s="114">
        <v>37</v>
      </c>
      <c r="I71" s="140">
        <v>100</v>
      </c>
      <c r="J71" s="115">
        <v>-14</v>
      </c>
      <c r="K71" s="116">
        <v>-14</v>
      </c>
    </row>
    <row r="72" spans="1:11" ht="14.1" customHeight="1" x14ac:dyDescent="0.2">
      <c r="A72" s="306">
        <v>84</v>
      </c>
      <c r="B72" s="307" t="s">
        <v>308</v>
      </c>
      <c r="C72" s="308"/>
      <c r="D72" s="113">
        <v>1.8337885290674991</v>
      </c>
      <c r="E72" s="115">
        <v>47</v>
      </c>
      <c r="F72" s="114">
        <v>25</v>
      </c>
      <c r="G72" s="114">
        <v>55</v>
      </c>
      <c r="H72" s="114">
        <v>12</v>
      </c>
      <c r="I72" s="140">
        <v>84</v>
      </c>
      <c r="J72" s="115">
        <v>-37</v>
      </c>
      <c r="K72" s="116">
        <v>-44.047619047619051</v>
      </c>
    </row>
    <row r="73" spans="1:11" ht="14.1" customHeight="1" x14ac:dyDescent="0.2">
      <c r="A73" s="306" t="s">
        <v>309</v>
      </c>
      <c r="B73" s="307" t="s">
        <v>310</v>
      </c>
      <c r="C73" s="308"/>
      <c r="D73" s="113">
        <v>1.3265704252828716</v>
      </c>
      <c r="E73" s="115">
        <v>34</v>
      </c>
      <c r="F73" s="114">
        <v>14</v>
      </c>
      <c r="G73" s="114">
        <v>41</v>
      </c>
      <c r="H73" s="114">
        <v>8</v>
      </c>
      <c r="I73" s="140">
        <v>69</v>
      </c>
      <c r="J73" s="115">
        <v>-35</v>
      </c>
      <c r="K73" s="116">
        <v>-50.724637681159422</v>
      </c>
    </row>
    <row r="74" spans="1:11" ht="14.1" customHeight="1" x14ac:dyDescent="0.2">
      <c r="A74" s="306" t="s">
        <v>311</v>
      </c>
      <c r="B74" s="307" t="s">
        <v>312</v>
      </c>
      <c r="C74" s="308"/>
      <c r="D74" s="113">
        <v>0.15606710885680844</v>
      </c>
      <c r="E74" s="115">
        <v>4</v>
      </c>
      <c r="F74" s="114">
        <v>5</v>
      </c>
      <c r="G74" s="114">
        <v>5</v>
      </c>
      <c r="H74" s="114" t="s">
        <v>513</v>
      </c>
      <c r="I74" s="140">
        <v>6</v>
      </c>
      <c r="J74" s="115">
        <v>-2</v>
      </c>
      <c r="K74" s="116">
        <v>-33.333333333333336</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v>0.27311744049941472</v>
      </c>
      <c r="E76" s="115">
        <v>7</v>
      </c>
      <c r="F76" s="114">
        <v>4</v>
      </c>
      <c r="G76" s="114" t="s">
        <v>513</v>
      </c>
      <c r="H76" s="114">
        <v>5</v>
      </c>
      <c r="I76" s="140" t="s">
        <v>513</v>
      </c>
      <c r="J76" s="115" t="s">
        <v>513</v>
      </c>
      <c r="K76" s="116" t="s">
        <v>513</v>
      </c>
    </row>
    <row r="77" spans="1:11" ht="14.1" customHeight="1" x14ac:dyDescent="0.2">
      <c r="A77" s="306">
        <v>92</v>
      </c>
      <c r="B77" s="307" t="s">
        <v>316</v>
      </c>
      <c r="C77" s="308"/>
      <c r="D77" s="113">
        <v>0.27311744049941472</v>
      </c>
      <c r="E77" s="115">
        <v>7</v>
      </c>
      <c r="F77" s="114">
        <v>4</v>
      </c>
      <c r="G77" s="114">
        <v>7</v>
      </c>
      <c r="H77" s="114">
        <v>5</v>
      </c>
      <c r="I77" s="140">
        <v>11</v>
      </c>
      <c r="J77" s="115">
        <v>-4</v>
      </c>
      <c r="K77" s="116">
        <v>-36.363636363636367</v>
      </c>
    </row>
    <row r="78" spans="1:11" ht="14.1" customHeight="1" x14ac:dyDescent="0.2">
      <c r="A78" s="306">
        <v>93</v>
      </c>
      <c r="B78" s="307" t="s">
        <v>317</v>
      </c>
      <c r="C78" s="308"/>
      <c r="D78" s="113" t="s">
        <v>513</v>
      </c>
      <c r="E78" s="115" t="s">
        <v>513</v>
      </c>
      <c r="F78" s="114" t="s">
        <v>513</v>
      </c>
      <c r="G78" s="114">
        <v>4</v>
      </c>
      <c r="H78" s="114">
        <v>6</v>
      </c>
      <c r="I78" s="140">
        <v>4</v>
      </c>
      <c r="J78" s="115" t="s">
        <v>513</v>
      </c>
      <c r="K78" s="116" t="s">
        <v>513</v>
      </c>
    </row>
    <row r="79" spans="1:11" ht="14.1" customHeight="1" x14ac:dyDescent="0.2">
      <c r="A79" s="306">
        <v>94</v>
      </c>
      <c r="B79" s="307" t="s">
        <v>318</v>
      </c>
      <c r="C79" s="308"/>
      <c r="D79" s="113">
        <v>0.15606710885680844</v>
      </c>
      <c r="E79" s="115">
        <v>4</v>
      </c>
      <c r="F79" s="114" t="s">
        <v>513</v>
      </c>
      <c r="G79" s="114" t="s">
        <v>513</v>
      </c>
      <c r="H79" s="114">
        <v>6</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0.27311744049941472</v>
      </c>
      <c r="E81" s="143">
        <v>7</v>
      </c>
      <c r="F81" s="144">
        <v>6</v>
      </c>
      <c r="G81" s="144">
        <v>37</v>
      </c>
      <c r="H81" s="144">
        <v>3</v>
      </c>
      <c r="I81" s="145">
        <v>9</v>
      </c>
      <c r="J81" s="143">
        <v>-2</v>
      </c>
      <c r="K81" s="146">
        <v>-22.222222222222221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2703</v>
      </c>
      <c r="E11" s="114">
        <v>2155</v>
      </c>
      <c r="F11" s="114">
        <v>3064</v>
      </c>
      <c r="G11" s="114">
        <v>2183</v>
      </c>
      <c r="H11" s="140">
        <v>2857</v>
      </c>
      <c r="I11" s="115">
        <v>-154</v>
      </c>
      <c r="J11" s="116">
        <v>-5.3902695134756735</v>
      </c>
    </row>
    <row r="12" spans="1:15" s="110" customFormat="1" ht="24.95" customHeight="1" x14ac:dyDescent="0.2">
      <c r="A12" s="193" t="s">
        <v>132</v>
      </c>
      <c r="B12" s="194" t="s">
        <v>133</v>
      </c>
      <c r="C12" s="113">
        <v>2.293747687754347</v>
      </c>
      <c r="D12" s="115">
        <v>62</v>
      </c>
      <c r="E12" s="114">
        <v>119</v>
      </c>
      <c r="F12" s="114">
        <v>49</v>
      </c>
      <c r="G12" s="114">
        <v>34</v>
      </c>
      <c r="H12" s="140">
        <v>45</v>
      </c>
      <c r="I12" s="115">
        <v>17</v>
      </c>
      <c r="J12" s="116">
        <v>37.777777777777779</v>
      </c>
    </row>
    <row r="13" spans="1:15" s="110" customFormat="1" ht="24.95" customHeight="1" x14ac:dyDescent="0.2">
      <c r="A13" s="193" t="s">
        <v>134</v>
      </c>
      <c r="B13" s="199" t="s">
        <v>214</v>
      </c>
      <c r="C13" s="113">
        <v>0.55493895671476134</v>
      </c>
      <c r="D13" s="115">
        <v>15</v>
      </c>
      <c r="E13" s="114">
        <v>12</v>
      </c>
      <c r="F13" s="114">
        <v>11</v>
      </c>
      <c r="G13" s="114">
        <v>8</v>
      </c>
      <c r="H13" s="140">
        <v>14</v>
      </c>
      <c r="I13" s="115">
        <v>1</v>
      </c>
      <c r="J13" s="116">
        <v>7.1428571428571432</v>
      </c>
    </row>
    <row r="14" spans="1:15" s="287" customFormat="1" ht="24.95" customHeight="1" x14ac:dyDescent="0.2">
      <c r="A14" s="193" t="s">
        <v>215</v>
      </c>
      <c r="B14" s="199" t="s">
        <v>137</v>
      </c>
      <c r="C14" s="113">
        <v>25.786163522012579</v>
      </c>
      <c r="D14" s="115">
        <v>697</v>
      </c>
      <c r="E14" s="114">
        <v>446</v>
      </c>
      <c r="F14" s="114">
        <v>1066</v>
      </c>
      <c r="G14" s="114">
        <v>458</v>
      </c>
      <c r="H14" s="140">
        <v>640</v>
      </c>
      <c r="I14" s="115">
        <v>57</v>
      </c>
      <c r="J14" s="116">
        <v>8.90625</v>
      </c>
      <c r="K14" s="110"/>
      <c r="L14" s="110"/>
      <c r="M14" s="110"/>
      <c r="N14" s="110"/>
      <c r="O14" s="110"/>
    </row>
    <row r="15" spans="1:15" s="110" customFormat="1" ht="24.95" customHeight="1" x14ac:dyDescent="0.2">
      <c r="A15" s="193" t="s">
        <v>216</v>
      </c>
      <c r="B15" s="199" t="s">
        <v>217</v>
      </c>
      <c r="C15" s="113">
        <v>6.5852756196818349</v>
      </c>
      <c r="D15" s="115">
        <v>178</v>
      </c>
      <c r="E15" s="114">
        <v>171</v>
      </c>
      <c r="F15" s="114">
        <v>161</v>
      </c>
      <c r="G15" s="114">
        <v>142</v>
      </c>
      <c r="H15" s="140">
        <v>156</v>
      </c>
      <c r="I15" s="115">
        <v>22</v>
      </c>
      <c r="J15" s="116">
        <v>14.102564102564102</v>
      </c>
    </row>
    <row r="16" spans="1:15" s="287" customFormat="1" ht="24.95" customHeight="1" x14ac:dyDescent="0.2">
      <c r="A16" s="193" t="s">
        <v>218</v>
      </c>
      <c r="B16" s="199" t="s">
        <v>141</v>
      </c>
      <c r="C16" s="113">
        <v>15.057343692193859</v>
      </c>
      <c r="D16" s="115">
        <v>407</v>
      </c>
      <c r="E16" s="114">
        <v>191</v>
      </c>
      <c r="F16" s="114">
        <v>515</v>
      </c>
      <c r="G16" s="114">
        <v>226</v>
      </c>
      <c r="H16" s="140">
        <v>343</v>
      </c>
      <c r="I16" s="115">
        <v>64</v>
      </c>
      <c r="J16" s="116">
        <v>18.658892128279884</v>
      </c>
      <c r="K16" s="110"/>
      <c r="L16" s="110"/>
      <c r="M16" s="110"/>
      <c r="N16" s="110"/>
      <c r="O16" s="110"/>
    </row>
    <row r="17" spans="1:15" s="110" customFormat="1" ht="24.95" customHeight="1" x14ac:dyDescent="0.2">
      <c r="A17" s="193" t="s">
        <v>142</v>
      </c>
      <c r="B17" s="199" t="s">
        <v>220</v>
      </c>
      <c r="C17" s="113">
        <v>4.1435442101368851</v>
      </c>
      <c r="D17" s="115">
        <v>112</v>
      </c>
      <c r="E17" s="114">
        <v>84</v>
      </c>
      <c r="F17" s="114">
        <v>390</v>
      </c>
      <c r="G17" s="114">
        <v>90</v>
      </c>
      <c r="H17" s="140">
        <v>141</v>
      </c>
      <c r="I17" s="115">
        <v>-29</v>
      </c>
      <c r="J17" s="116">
        <v>-20.567375886524822</v>
      </c>
    </row>
    <row r="18" spans="1:15" s="287" customFormat="1" ht="24.95" customHeight="1" x14ac:dyDescent="0.2">
      <c r="A18" s="201" t="s">
        <v>144</v>
      </c>
      <c r="B18" s="202" t="s">
        <v>145</v>
      </c>
      <c r="C18" s="113">
        <v>9.1379948205697374</v>
      </c>
      <c r="D18" s="115">
        <v>247</v>
      </c>
      <c r="E18" s="114">
        <v>252</v>
      </c>
      <c r="F18" s="114">
        <v>233</v>
      </c>
      <c r="G18" s="114">
        <v>284</v>
      </c>
      <c r="H18" s="140">
        <v>291</v>
      </c>
      <c r="I18" s="115">
        <v>-44</v>
      </c>
      <c r="J18" s="116">
        <v>-15.120274914089347</v>
      </c>
      <c r="K18" s="110"/>
      <c r="L18" s="110"/>
      <c r="M18" s="110"/>
      <c r="N18" s="110"/>
      <c r="O18" s="110"/>
    </row>
    <row r="19" spans="1:15" s="110" customFormat="1" ht="24.95" customHeight="1" x14ac:dyDescent="0.2">
      <c r="A19" s="193" t="s">
        <v>146</v>
      </c>
      <c r="B19" s="199" t="s">
        <v>147</v>
      </c>
      <c r="C19" s="113">
        <v>11.394746577876434</v>
      </c>
      <c r="D19" s="115">
        <v>308</v>
      </c>
      <c r="E19" s="114">
        <v>247</v>
      </c>
      <c r="F19" s="114">
        <v>253</v>
      </c>
      <c r="G19" s="114">
        <v>247</v>
      </c>
      <c r="H19" s="140">
        <v>293</v>
      </c>
      <c r="I19" s="115">
        <v>15</v>
      </c>
      <c r="J19" s="116">
        <v>5.1194539249146755</v>
      </c>
    </row>
    <row r="20" spans="1:15" s="287" customFormat="1" ht="24.95" customHeight="1" x14ac:dyDescent="0.2">
      <c r="A20" s="193" t="s">
        <v>148</v>
      </c>
      <c r="B20" s="199" t="s">
        <v>149</v>
      </c>
      <c r="C20" s="113">
        <v>7.1032186459489459</v>
      </c>
      <c r="D20" s="115">
        <v>192</v>
      </c>
      <c r="E20" s="114">
        <v>140</v>
      </c>
      <c r="F20" s="114">
        <v>191</v>
      </c>
      <c r="G20" s="114">
        <v>146</v>
      </c>
      <c r="H20" s="140">
        <v>254</v>
      </c>
      <c r="I20" s="115">
        <v>-62</v>
      </c>
      <c r="J20" s="116">
        <v>-24.409448818897637</v>
      </c>
      <c r="K20" s="110"/>
      <c r="L20" s="110"/>
      <c r="M20" s="110"/>
      <c r="N20" s="110"/>
      <c r="O20" s="110"/>
    </row>
    <row r="21" spans="1:15" s="110" customFormat="1" ht="24.95" customHeight="1" x14ac:dyDescent="0.2">
      <c r="A21" s="201" t="s">
        <v>150</v>
      </c>
      <c r="B21" s="202" t="s">
        <v>151</v>
      </c>
      <c r="C21" s="113">
        <v>2.9596744358120608</v>
      </c>
      <c r="D21" s="115">
        <v>80</v>
      </c>
      <c r="E21" s="114">
        <v>76</v>
      </c>
      <c r="F21" s="114">
        <v>78</v>
      </c>
      <c r="G21" s="114">
        <v>58</v>
      </c>
      <c r="H21" s="140">
        <v>98</v>
      </c>
      <c r="I21" s="115">
        <v>-18</v>
      </c>
      <c r="J21" s="116">
        <v>-18.367346938775512</v>
      </c>
    </row>
    <row r="22" spans="1:15" s="110" customFormat="1" ht="24.95" customHeight="1" x14ac:dyDescent="0.2">
      <c r="A22" s="201" t="s">
        <v>152</v>
      </c>
      <c r="B22" s="199" t="s">
        <v>153</v>
      </c>
      <c r="C22" s="113">
        <v>0.44395116537180912</v>
      </c>
      <c r="D22" s="115">
        <v>12</v>
      </c>
      <c r="E22" s="114">
        <v>8</v>
      </c>
      <c r="F22" s="114">
        <v>4</v>
      </c>
      <c r="G22" s="114">
        <v>5</v>
      </c>
      <c r="H22" s="140">
        <v>11</v>
      </c>
      <c r="I22" s="115">
        <v>1</v>
      </c>
      <c r="J22" s="116">
        <v>9.0909090909090917</v>
      </c>
    </row>
    <row r="23" spans="1:15" s="110" customFormat="1" ht="24.95" customHeight="1" x14ac:dyDescent="0.2">
      <c r="A23" s="193" t="s">
        <v>154</v>
      </c>
      <c r="B23" s="199" t="s">
        <v>155</v>
      </c>
      <c r="C23" s="113">
        <v>0.92489826119126894</v>
      </c>
      <c r="D23" s="115">
        <v>25</v>
      </c>
      <c r="E23" s="114">
        <v>75</v>
      </c>
      <c r="F23" s="114">
        <v>11</v>
      </c>
      <c r="G23" s="114">
        <v>18</v>
      </c>
      <c r="H23" s="140">
        <v>29</v>
      </c>
      <c r="I23" s="115">
        <v>-4</v>
      </c>
      <c r="J23" s="116">
        <v>-13.793103448275861</v>
      </c>
    </row>
    <row r="24" spans="1:15" s="110" customFormat="1" ht="24.95" customHeight="1" x14ac:dyDescent="0.2">
      <c r="A24" s="193" t="s">
        <v>156</v>
      </c>
      <c r="B24" s="199" t="s">
        <v>221</v>
      </c>
      <c r="C24" s="113">
        <v>2.1827598964113948</v>
      </c>
      <c r="D24" s="115">
        <v>59</v>
      </c>
      <c r="E24" s="114">
        <v>36</v>
      </c>
      <c r="F24" s="114">
        <v>70</v>
      </c>
      <c r="G24" s="114">
        <v>55</v>
      </c>
      <c r="H24" s="140">
        <v>72</v>
      </c>
      <c r="I24" s="115">
        <v>-13</v>
      </c>
      <c r="J24" s="116">
        <v>-18.055555555555557</v>
      </c>
    </row>
    <row r="25" spans="1:15" s="110" customFormat="1" ht="24.95" customHeight="1" x14ac:dyDescent="0.2">
      <c r="A25" s="193" t="s">
        <v>222</v>
      </c>
      <c r="B25" s="204" t="s">
        <v>159</v>
      </c>
      <c r="C25" s="113">
        <v>4.3655197928227896</v>
      </c>
      <c r="D25" s="115">
        <v>118</v>
      </c>
      <c r="E25" s="114">
        <v>114</v>
      </c>
      <c r="F25" s="114">
        <v>121</v>
      </c>
      <c r="G25" s="114">
        <v>118</v>
      </c>
      <c r="H25" s="140">
        <v>151</v>
      </c>
      <c r="I25" s="115">
        <v>-33</v>
      </c>
      <c r="J25" s="116">
        <v>-21.85430463576159</v>
      </c>
    </row>
    <row r="26" spans="1:15" s="110" customFormat="1" ht="24.95" customHeight="1" x14ac:dyDescent="0.2">
      <c r="A26" s="201">
        <v>782.78300000000002</v>
      </c>
      <c r="B26" s="203" t="s">
        <v>160</v>
      </c>
      <c r="C26" s="113">
        <v>11.394746577876434</v>
      </c>
      <c r="D26" s="115">
        <v>308</v>
      </c>
      <c r="E26" s="114">
        <v>300</v>
      </c>
      <c r="F26" s="114">
        <v>354</v>
      </c>
      <c r="G26" s="114">
        <v>309</v>
      </c>
      <c r="H26" s="140">
        <v>350</v>
      </c>
      <c r="I26" s="115">
        <v>-42</v>
      </c>
      <c r="J26" s="116">
        <v>-12</v>
      </c>
    </row>
    <row r="27" spans="1:15" s="110" customFormat="1" ht="24.95" customHeight="1" x14ac:dyDescent="0.2">
      <c r="A27" s="193" t="s">
        <v>161</v>
      </c>
      <c r="B27" s="199" t="s">
        <v>162</v>
      </c>
      <c r="C27" s="113">
        <v>2.4787273399926009</v>
      </c>
      <c r="D27" s="115">
        <v>67</v>
      </c>
      <c r="E27" s="114">
        <v>35</v>
      </c>
      <c r="F27" s="114">
        <v>82</v>
      </c>
      <c r="G27" s="114">
        <v>56</v>
      </c>
      <c r="H27" s="140">
        <v>144</v>
      </c>
      <c r="I27" s="115">
        <v>-77</v>
      </c>
      <c r="J27" s="116">
        <v>-53.472222222222221</v>
      </c>
    </row>
    <row r="28" spans="1:15" s="110" customFormat="1" ht="24.95" customHeight="1" x14ac:dyDescent="0.2">
      <c r="A28" s="193" t="s">
        <v>163</v>
      </c>
      <c r="B28" s="199" t="s">
        <v>164</v>
      </c>
      <c r="C28" s="113">
        <v>2.6267110617832037</v>
      </c>
      <c r="D28" s="115">
        <v>71</v>
      </c>
      <c r="E28" s="114">
        <v>32</v>
      </c>
      <c r="F28" s="114">
        <v>113</v>
      </c>
      <c r="G28" s="114">
        <v>54</v>
      </c>
      <c r="H28" s="140">
        <v>116</v>
      </c>
      <c r="I28" s="115">
        <v>-45</v>
      </c>
      <c r="J28" s="116">
        <v>-38.793103448275865</v>
      </c>
    </row>
    <row r="29" spans="1:15" s="110" customFormat="1" ht="24.95" customHeight="1" x14ac:dyDescent="0.2">
      <c r="A29" s="193">
        <v>86</v>
      </c>
      <c r="B29" s="199" t="s">
        <v>165</v>
      </c>
      <c r="C29" s="113">
        <v>5.6233814280429151</v>
      </c>
      <c r="D29" s="115">
        <v>152</v>
      </c>
      <c r="E29" s="114">
        <v>81</v>
      </c>
      <c r="F29" s="114">
        <v>119</v>
      </c>
      <c r="G29" s="114">
        <v>74</v>
      </c>
      <c r="H29" s="140">
        <v>129</v>
      </c>
      <c r="I29" s="115">
        <v>23</v>
      </c>
      <c r="J29" s="116">
        <v>17.829457364341085</v>
      </c>
    </row>
    <row r="30" spans="1:15" s="110" customFormat="1" ht="24.95" customHeight="1" x14ac:dyDescent="0.2">
      <c r="A30" s="193">
        <v>87.88</v>
      </c>
      <c r="B30" s="204" t="s">
        <v>166</v>
      </c>
      <c r="C30" s="113">
        <v>5.2534221235664074</v>
      </c>
      <c r="D30" s="115">
        <v>142</v>
      </c>
      <c r="E30" s="114">
        <v>116</v>
      </c>
      <c r="F30" s="114">
        <v>228</v>
      </c>
      <c r="G30" s="114">
        <v>106</v>
      </c>
      <c r="H30" s="140">
        <v>148</v>
      </c>
      <c r="I30" s="115">
        <v>-6</v>
      </c>
      <c r="J30" s="116">
        <v>-4.0540540540540544</v>
      </c>
    </row>
    <row r="31" spans="1:15" s="110" customFormat="1" ht="24.95" customHeight="1" x14ac:dyDescent="0.2">
      <c r="A31" s="193" t="s">
        <v>167</v>
      </c>
      <c r="B31" s="199" t="s">
        <v>168</v>
      </c>
      <c r="C31" s="113">
        <v>5.4753977062523118</v>
      </c>
      <c r="D31" s="115">
        <v>148</v>
      </c>
      <c r="E31" s="114">
        <v>66</v>
      </c>
      <c r="F31" s="114">
        <v>81</v>
      </c>
      <c r="G31" s="114">
        <v>153</v>
      </c>
      <c r="H31" s="140">
        <v>72</v>
      </c>
      <c r="I31" s="115">
        <v>76</v>
      </c>
      <c r="J31" s="116">
        <v>105.55555555555556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2.293747687754347</v>
      </c>
      <c r="D34" s="115">
        <v>62</v>
      </c>
      <c r="E34" s="114">
        <v>119</v>
      </c>
      <c r="F34" s="114">
        <v>49</v>
      </c>
      <c r="G34" s="114">
        <v>34</v>
      </c>
      <c r="H34" s="140">
        <v>45</v>
      </c>
      <c r="I34" s="115">
        <v>17</v>
      </c>
      <c r="J34" s="116">
        <v>37.777777777777779</v>
      </c>
    </row>
    <row r="35" spans="1:10" s="110" customFormat="1" ht="24.95" customHeight="1" x14ac:dyDescent="0.2">
      <c r="A35" s="292" t="s">
        <v>171</v>
      </c>
      <c r="B35" s="293" t="s">
        <v>172</v>
      </c>
      <c r="C35" s="113">
        <v>35.479097299297081</v>
      </c>
      <c r="D35" s="115">
        <v>959</v>
      </c>
      <c r="E35" s="114">
        <v>710</v>
      </c>
      <c r="F35" s="114">
        <v>1310</v>
      </c>
      <c r="G35" s="114">
        <v>750</v>
      </c>
      <c r="H35" s="140">
        <v>945</v>
      </c>
      <c r="I35" s="115">
        <v>14</v>
      </c>
      <c r="J35" s="116">
        <v>1.4814814814814814</v>
      </c>
    </row>
    <row r="36" spans="1:10" s="110" customFormat="1" ht="24.95" customHeight="1" x14ac:dyDescent="0.2">
      <c r="A36" s="294" t="s">
        <v>173</v>
      </c>
      <c r="B36" s="295" t="s">
        <v>174</v>
      </c>
      <c r="C36" s="125">
        <v>62.227155012948579</v>
      </c>
      <c r="D36" s="143">
        <v>1682</v>
      </c>
      <c r="E36" s="144">
        <v>1326</v>
      </c>
      <c r="F36" s="144">
        <v>1705</v>
      </c>
      <c r="G36" s="144">
        <v>1399</v>
      </c>
      <c r="H36" s="145">
        <v>1867</v>
      </c>
      <c r="I36" s="143">
        <v>-185</v>
      </c>
      <c r="J36" s="146">
        <v>-9.9089448312801292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2703</v>
      </c>
      <c r="F11" s="264">
        <v>2155</v>
      </c>
      <c r="G11" s="264">
        <v>3064</v>
      </c>
      <c r="H11" s="264">
        <v>2183</v>
      </c>
      <c r="I11" s="265">
        <v>2857</v>
      </c>
      <c r="J11" s="263">
        <v>-154</v>
      </c>
      <c r="K11" s="266">
        <v>-5.3902695134756735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22.197558268590456</v>
      </c>
      <c r="E13" s="115">
        <v>600</v>
      </c>
      <c r="F13" s="114">
        <v>532</v>
      </c>
      <c r="G13" s="114">
        <v>719</v>
      </c>
      <c r="H13" s="114">
        <v>478</v>
      </c>
      <c r="I13" s="140">
        <v>604</v>
      </c>
      <c r="J13" s="115">
        <v>-4</v>
      </c>
      <c r="K13" s="116">
        <v>-0.66225165562913912</v>
      </c>
    </row>
    <row r="14" spans="1:17" ht="15.95" customHeight="1" x14ac:dyDescent="0.2">
      <c r="A14" s="306" t="s">
        <v>230</v>
      </c>
      <c r="B14" s="307"/>
      <c r="C14" s="308"/>
      <c r="D14" s="113">
        <v>64.631890492045869</v>
      </c>
      <c r="E14" s="115">
        <v>1747</v>
      </c>
      <c r="F14" s="114">
        <v>1405</v>
      </c>
      <c r="G14" s="114">
        <v>1985</v>
      </c>
      <c r="H14" s="114">
        <v>1444</v>
      </c>
      <c r="I14" s="140">
        <v>1854</v>
      </c>
      <c r="J14" s="115">
        <v>-107</v>
      </c>
      <c r="K14" s="116">
        <v>-5.7713052858683929</v>
      </c>
    </row>
    <row r="15" spans="1:17" ht="15.95" customHeight="1" x14ac:dyDescent="0.2">
      <c r="A15" s="306" t="s">
        <v>231</v>
      </c>
      <c r="B15" s="307"/>
      <c r="C15" s="308"/>
      <c r="D15" s="113">
        <v>7.1772105068442471</v>
      </c>
      <c r="E15" s="115">
        <v>194</v>
      </c>
      <c r="F15" s="114">
        <v>142</v>
      </c>
      <c r="G15" s="114">
        <v>164</v>
      </c>
      <c r="H15" s="114">
        <v>135</v>
      </c>
      <c r="I15" s="140">
        <v>172</v>
      </c>
      <c r="J15" s="115">
        <v>22</v>
      </c>
      <c r="K15" s="116">
        <v>12.790697674418604</v>
      </c>
    </row>
    <row r="16" spans="1:17" ht="15.95" customHeight="1" x14ac:dyDescent="0.2">
      <c r="A16" s="306" t="s">
        <v>232</v>
      </c>
      <c r="B16" s="307"/>
      <c r="C16" s="308"/>
      <c r="D16" s="113">
        <v>5.6973732889382172</v>
      </c>
      <c r="E16" s="115">
        <v>154</v>
      </c>
      <c r="F16" s="114">
        <v>73</v>
      </c>
      <c r="G16" s="114">
        <v>157</v>
      </c>
      <c r="H16" s="114">
        <v>118</v>
      </c>
      <c r="I16" s="140">
        <v>213</v>
      </c>
      <c r="J16" s="115">
        <v>-59</v>
      </c>
      <c r="K16" s="116">
        <v>-27.699530516431924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1.5908250092489826</v>
      </c>
      <c r="E18" s="115">
        <v>43</v>
      </c>
      <c r="F18" s="114">
        <v>85</v>
      </c>
      <c r="G18" s="114">
        <v>38</v>
      </c>
      <c r="H18" s="114">
        <v>23</v>
      </c>
      <c r="I18" s="140">
        <v>25</v>
      </c>
      <c r="J18" s="115">
        <v>18</v>
      </c>
      <c r="K18" s="116">
        <v>72</v>
      </c>
    </row>
    <row r="19" spans="1:11" ht="14.1" customHeight="1" x14ac:dyDescent="0.2">
      <c r="A19" s="306" t="s">
        <v>235</v>
      </c>
      <c r="B19" s="307" t="s">
        <v>236</v>
      </c>
      <c r="C19" s="308"/>
      <c r="D19" s="113">
        <v>0.85090640029596742</v>
      </c>
      <c r="E19" s="115">
        <v>23</v>
      </c>
      <c r="F19" s="114">
        <v>68</v>
      </c>
      <c r="G19" s="114">
        <v>21</v>
      </c>
      <c r="H19" s="114">
        <v>9</v>
      </c>
      <c r="I19" s="140">
        <v>15</v>
      </c>
      <c r="J19" s="115">
        <v>8</v>
      </c>
      <c r="K19" s="116">
        <v>53.333333333333336</v>
      </c>
    </row>
    <row r="20" spans="1:11" ht="14.1" customHeight="1" x14ac:dyDescent="0.2">
      <c r="A20" s="306">
        <v>12</v>
      </c>
      <c r="B20" s="307" t="s">
        <v>237</v>
      </c>
      <c r="C20" s="308"/>
      <c r="D20" s="113">
        <v>1.0358860525342213</v>
      </c>
      <c r="E20" s="115">
        <v>28</v>
      </c>
      <c r="F20" s="114">
        <v>33</v>
      </c>
      <c r="G20" s="114">
        <v>17</v>
      </c>
      <c r="H20" s="114">
        <v>16</v>
      </c>
      <c r="I20" s="140">
        <v>28</v>
      </c>
      <c r="J20" s="115">
        <v>0</v>
      </c>
      <c r="K20" s="116">
        <v>0</v>
      </c>
    </row>
    <row r="21" spans="1:11" ht="14.1" customHeight="1" x14ac:dyDescent="0.2">
      <c r="A21" s="306">
        <v>21</v>
      </c>
      <c r="B21" s="307" t="s">
        <v>238</v>
      </c>
      <c r="C21" s="308"/>
      <c r="D21" s="113">
        <v>0.51794302626711064</v>
      </c>
      <c r="E21" s="115">
        <v>14</v>
      </c>
      <c r="F21" s="114">
        <v>12</v>
      </c>
      <c r="G21" s="114">
        <v>15</v>
      </c>
      <c r="H21" s="114">
        <v>13</v>
      </c>
      <c r="I21" s="140">
        <v>18</v>
      </c>
      <c r="J21" s="115">
        <v>-4</v>
      </c>
      <c r="K21" s="116">
        <v>-22.222222222222221</v>
      </c>
    </row>
    <row r="22" spans="1:11" ht="14.1" customHeight="1" x14ac:dyDescent="0.2">
      <c r="A22" s="306">
        <v>22</v>
      </c>
      <c r="B22" s="307" t="s">
        <v>239</v>
      </c>
      <c r="C22" s="308"/>
      <c r="D22" s="113">
        <v>1.8497965223825379</v>
      </c>
      <c r="E22" s="115">
        <v>50</v>
      </c>
      <c r="F22" s="114">
        <v>45</v>
      </c>
      <c r="G22" s="114">
        <v>88</v>
      </c>
      <c r="H22" s="114">
        <v>54</v>
      </c>
      <c r="I22" s="140">
        <v>85</v>
      </c>
      <c r="J22" s="115">
        <v>-35</v>
      </c>
      <c r="K22" s="116">
        <v>-41.176470588235297</v>
      </c>
    </row>
    <row r="23" spans="1:11" ht="14.1" customHeight="1" x14ac:dyDescent="0.2">
      <c r="A23" s="306">
        <v>23</v>
      </c>
      <c r="B23" s="307" t="s">
        <v>240</v>
      </c>
      <c r="C23" s="308"/>
      <c r="D23" s="113">
        <v>1.4798372179060304</v>
      </c>
      <c r="E23" s="115">
        <v>40</v>
      </c>
      <c r="F23" s="114">
        <v>23</v>
      </c>
      <c r="G23" s="114">
        <v>56</v>
      </c>
      <c r="H23" s="114">
        <v>40</v>
      </c>
      <c r="I23" s="140">
        <v>41</v>
      </c>
      <c r="J23" s="115">
        <v>-1</v>
      </c>
      <c r="K23" s="116">
        <v>-2.4390243902439024</v>
      </c>
    </row>
    <row r="24" spans="1:11" ht="14.1" customHeight="1" x14ac:dyDescent="0.2">
      <c r="A24" s="306">
        <v>24</v>
      </c>
      <c r="B24" s="307" t="s">
        <v>241</v>
      </c>
      <c r="C24" s="308"/>
      <c r="D24" s="113">
        <v>9.6189419163891969</v>
      </c>
      <c r="E24" s="115">
        <v>260</v>
      </c>
      <c r="F24" s="114">
        <v>210</v>
      </c>
      <c r="G24" s="114">
        <v>317</v>
      </c>
      <c r="H24" s="114">
        <v>233</v>
      </c>
      <c r="I24" s="140">
        <v>284</v>
      </c>
      <c r="J24" s="115">
        <v>-24</v>
      </c>
      <c r="K24" s="116">
        <v>-8.4507042253521121</v>
      </c>
    </row>
    <row r="25" spans="1:11" ht="14.1" customHeight="1" x14ac:dyDescent="0.2">
      <c r="A25" s="306">
        <v>25</v>
      </c>
      <c r="B25" s="307" t="s">
        <v>242</v>
      </c>
      <c r="C25" s="308"/>
      <c r="D25" s="113">
        <v>10.617832038475768</v>
      </c>
      <c r="E25" s="115">
        <v>287</v>
      </c>
      <c r="F25" s="114">
        <v>184</v>
      </c>
      <c r="G25" s="114">
        <v>396</v>
      </c>
      <c r="H25" s="114">
        <v>181</v>
      </c>
      <c r="I25" s="140">
        <v>231</v>
      </c>
      <c r="J25" s="115">
        <v>56</v>
      </c>
      <c r="K25" s="116">
        <v>24.242424242424242</v>
      </c>
    </row>
    <row r="26" spans="1:11" ht="14.1" customHeight="1" x14ac:dyDescent="0.2">
      <c r="A26" s="306">
        <v>26</v>
      </c>
      <c r="B26" s="307" t="s">
        <v>243</v>
      </c>
      <c r="C26" s="308"/>
      <c r="D26" s="113">
        <v>3.7365889752127268</v>
      </c>
      <c r="E26" s="115">
        <v>101</v>
      </c>
      <c r="F26" s="114">
        <v>53</v>
      </c>
      <c r="G26" s="114">
        <v>110</v>
      </c>
      <c r="H26" s="114">
        <v>68</v>
      </c>
      <c r="I26" s="140">
        <v>81</v>
      </c>
      <c r="J26" s="115">
        <v>20</v>
      </c>
      <c r="K26" s="116">
        <v>24.691358024691358</v>
      </c>
    </row>
    <row r="27" spans="1:11" ht="14.1" customHeight="1" x14ac:dyDescent="0.2">
      <c r="A27" s="306">
        <v>27</v>
      </c>
      <c r="B27" s="307" t="s">
        <v>244</v>
      </c>
      <c r="C27" s="308"/>
      <c r="D27" s="113">
        <v>1.5538290788013318</v>
      </c>
      <c r="E27" s="115">
        <v>42</v>
      </c>
      <c r="F27" s="114">
        <v>16</v>
      </c>
      <c r="G27" s="114">
        <v>76</v>
      </c>
      <c r="H27" s="114">
        <v>26</v>
      </c>
      <c r="I27" s="140">
        <v>46</v>
      </c>
      <c r="J27" s="115">
        <v>-4</v>
      </c>
      <c r="K27" s="116">
        <v>-8.695652173913043</v>
      </c>
    </row>
    <row r="28" spans="1:11" ht="14.1" customHeight="1" x14ac:dyDescent="0.2">
      <c r="A28" s="306">
        <v>28</v>
      </c>
      <c r="B28" s="307" t="s">
        <v>245</v>
      </c>
      <c r="C28" s="308"/>
      <c r="D28" s="113">
        <v>0.44395116537180912</v>
      </c>
      <c r="E28" s="115">
        <v>12</v>
      </c>
      <c r="F28" s="114">
        <v>15</v>
      </c>
      <c r="G28" s="114">
        <v>11</v>
      </c>
      <c r="H28" s="114">
        <v>19</v>
      </c>
      <c r="I28" s="140">
        <v>12</v>
      </c>
      <c r="J28" s="115">
        <v>0</v>
      </c>
      <c r="K28" s="116">
        <v>0</v>
      </c>
    </row>
    <row r="29" spans="1:11" ht="14.1" customHeight="1" x14ac:dyDescent="0.2">
      <c r="A29" s="306">
        <v>29</v>
      </c>
      <c r="B29" s="307" t="s">
        <v>246</v>
      </c>
      <c r="C29" s="308"/>
      <c r="D29" s="113">
        <v>2.1827598964113948</v>
      </c>
      <c r="E29" s="115">
        <v>59</v>
      </c>
      <c r="F29" s="114">
        <v>48</v>
      </c>
      <c r="G29" s="114">
        <v>48</v>
      </c>
      <c r="H29" s="114">
        <v>43</v>
      </c>
      <c r="I29" s="140">
        <v>83</v>
      </c>
      <c r="J29" s="115">
        <v>-24</v>
      </c>
      <c r="K29" s="116">
        <v>-28.91566265060241</v>
      </c>
    </row>
    <row r="30" spans="1:11" ht="14.1" customHeight="1" x14ac:dyDescent="0.2">
      <c r="A30" s="306" t="s">
        <v>247</v>
      </c>
      <c r="B30" s="307" t="s">
        <v>248</v>
      </c>
      <c r="C30" s="308"/>
      <c r="D30" s="113">
        <v>1.1838697743248243</v>
      </c>
      <c r="E30" s="115">
        <v>32</v>
      </c>
      <c r="F30" s="114">
        <v>30</v>
      </c>
      <c r="G30" s="114">
        <v>29</v>
      </c>
      <c r="H30" s="114">
        <v>23</v>
      </c>
      <c r="I30" s="140" t="s">
        <v>513</v>
      </c>
      <c r="J30" s="115" t="s">
        <v>513</v>
      </c>
      <c r="K30" s="116" t="s">
        <v>513</v>
      </c>
    </row>
    <row r="31" spans="1:11" ht="14.1" customHeight="1" x14ac:dyDescent="0.2">
      <c r="A31" s="306" t="s">
        <v>249</v>
      </c>
      <c r="B31" s="307" t="s">
        <v>250</v>
      </c>
      <c r="C31" s="308"/>
      <c r="D31" s="113" t="s">
        <v>513</v>
      </c>
      <c r="E31" s="115" t="s">
        <v>513</v>
      </c>
      <c r="F31" s="114" t="s">
        <v>513</v>
      </c>
      <c r="G31" s="114">
        <v>19</v>
      </c>
      <c r="H31" s="114" t="s">
        <v>513</v>
      </c>
      <c r="I31" s="140">
        <v>48</v>
      </c>
      <c r="J31" s="115" t="s">
        <v>513</v>
      </c>
      <c r="K31" s="116" t="s">
        <v>513</v>
      </c>
    </row>
    <row r="32" spans="1:11" ht="14.1" customHeight="1" x14ac:dyDescent="0.2">
      <c r="A32" s="306">
        <v>31</v>
      </c>
      <c r="B32" s="307" t="s">
        <v>251</v>
      </c>
      <c r="C32" s="308"/>
      <c r="D32" s="113">
        <v>0.51794302626711064</v>
      </c>
      <c r="E32" s="115">
        <v>14</v>
      </c>
      <c r="F32" s="114">
        <v>5</v>
      </c>
      <c r="G32" s="114">
        <v>9</v>
      </c>
      <c r="H32" s="114">
        <v>31</v>
      </c>
      <c r="I32" s="140">
        <v>12</v>
      </c>
      <c r="J32" s="115">
        <v>2</v>
      </c>
      <c r="K32" s="116">
        <v>16.666666666666668</v>
      </c>
    </row>
    <row r="33" spans="1:11" ht="14.1" customHeight="1" x14ac:dyDescent="0.2">
      <c r="A33" s="306">
        <v>32</v>
      </c>
      <c r="B33" s="307" t="s">
        <v>252</v>
      </c>
      <c r="C33" s="308"/>
      <c r="D33" s="113">
        <v>2.6637069922308547</v>
      </c>
      <c r="E33" s="115">
        <v>72</v>
      </c>
      <c r="F33" s="114">
        <v>121</v>
      </c>
      <c r="G33" s="114">
        <v>96</v>
      </c>
      <c r="H33" s="114">
        <v>93</v>
      </c>
      <c r="I33" s="140">
        <v>93</v>
      </c>
      <c r="J33" s="115">
        <v>-21</v>
      </c>
      <c r="K33" s="116">
        <v>-22.580645161290324</v>
      </c>
    </row>
    <row r="34" spans="1:11" ht="14.1" customHeight="1" x14ac:dyDescent="0.2">
      <c r="A34" s="306">
        <v>33</v>
      </c>
      <c r="B34" s="307" t="s">
        <v>253</v>
      </c>
      <c r="C34" s="308"/>
      <c r="D34" s="113">
        <v>2.5527192008879025</v>
      </c>
      <c r="E34" s="115">
        <v>69</v>
      </c>
      <c r="F34" s="114">
        <v>61</v>
      </c>
      <c r="G34" s="114">
        <v>72</v>
      </c>
      <c r="H34" s="114">
        <v>49</v>
      </c>
      <c r="I34" s="140">
        <v>99</v>
      </c>
      <c r="J34" s="115">
        <v>-30</v>
      </c>
      <c r="K34" s="116">
        <v>-30.303030303030305</v>
      </c>
    </row>
    <row r="35" spans="1:11" ht="14.1" customHeight="1" x14ac:dyDescent="0.2">
      <c r="A35" s="306">
        <v>34</v>
      </c>
      <c r="B35" s="307" t="s">
        <v>254</v>
      </c>
      <c r="C35" s="308"/>
      <c r="D35" s="113">
        <v>2.0717721050684426</v>
      </c>
      <c r="E35" s="115">
        <v>56</v>
      </c>
      <c r="F35" s="114">
        <v>43</v>
      </c>
      <c r="G35" s="114">
        <v>74</v>
      </c>
      <c r="H35" s="114">
        <v>39</v>
      </c>
      <c r="I35" s="140">
        <v>77</v>
      </c>
      <c r="J35" s="115">
        <v>-21</v>
      </c>
      <c r="K35" s="116">
        <v>-27.272727272727273</v>
      </c>
    </row>
    <row r="36" spans="1:11" ht="14.1" customHeight="1" x14ac:dyDescent="0.2">
      <c r="A36" s="306">
        <v>41</v>
      </c>
      <c r="B36" s="307" t="s">
        <v>255</v>
      </c>
      <c r="C36" s="308"/>
      <c r="D36" s="113">
        <v>0.66592674805771368</v>
      </c>
      <c r="E36" s="115">
        <v>18</v>
      </c>
      <c r="F36" s="114">
        <v>11</v>
      </c>
      <c r="G36" s="114">
        <v>86</v>
      </c>
      <c r="H36" s="114">
        <v>9</v>
      </c>
      <c r="I36" s="140">
        <v>18</v>
      </c>
      <c r="J36" s="115">
        <v>0</v>
      </c>
      <c r="K36" s="116">
        <v>0</v>
      </c>
    </row>
    <row r="37" spans="1:11" ht="14.1" customHeight="1" x14ac:dyDescent="0.2">
      <c r="A37" s="306">
        <v>42</v>
      </c>
      <c r="B37" s="307" t="s">
        <v>256</v>
      </c>
      <c r="C37" s="308"/>
      <c r="D37" s="113">
        <v>0.1849796522382538</v>
      </c>
      <c r="E37" s="115">
        <v>5</v>
      </c>
      <c r="F37" s="114" t="s">
        <v>513</v>
      </c>
      <c r="G37" s="114">
        <v>8</v>
      </c>
      <c r="H37" s="114" t="s">
        <v>513</v>
      </c>
      <c r="I37" s="140" t="s">
        <v>513</v>
      </c>
      <c r="J37" s="115" t="s">
        <v>513</v>
      </c>
      <c r="K37" s="116" t="s">
        <v>513</v>
      </c>
    </row>
    <row r="38" spans="1:11" ht="14.1" customHeight="1" x14ac:dyDescent="0.2">
      <c r="A38" s="306">
        <v>43</v>
      </c>
      <c r="B38" s="307" t="s">
        <v>257</v>
      </c>
      <c r="C38" s="308"/>
      <c r="D38" s="113">
        <v>0.14798372179060304</v>
      </c>
      <c r="E38" s="115">
        <v>4</v>
      </c>
      <c r="F38" s="114">
        <v>5</v>
      </c>
      <c r="G38" s="114">
        <v>7</v>
      </c>
      <c r="H38" s="114">
        <v>9</v>
      </c>
      <c r="I38" s="140">
        <v>10</v>
      </c>
      <c r="J38" s="115">
        <v>-6</v>
      </c>
      <c r="K38" s="116">
        <v>-60</v>
      </c>
    </row>
    <row r="39" spans="1:11" ht="14.1" customHeight="1" x14ac:dyDescent="0.2">
      <c r="A39" s="306">
        <v>51</v>
      </c>
      <c r="B39" s="307" t="s">
        <v>258</v>
      </c>
      <c r="C39" s="308"/>
      <c r="D39" s="113">
        <v>9.3969663337032934</v>
      </c>
      <c r="E39" s="115">
        <v>254</v>
      </c>
      <c r="F39" s="114">
        <v>155</v>
      </c>
      <c r="G39" s="114">
        <v>162</v>
      </c>
      <c r="H39" s="114">
        <v>131</v>
      </c>
      <c r="I39" s="140">
        <v>212</v>
      </c>
      <c r="J39" s="115">
        <v>42</v>
      </c>
      <c r="K39" s="116">
        <v>19.811320754716981</v>
      </c>
    </row>
    <row r="40" spans="1:11" ht="14.1" customHeight="1" x14ac:dyDescent="0.2">
      <c r="A40" s="306" t="s">
        <v>259</v>
      </c>
      <c r="B40" s="307" t="s">
        <v>260</v>
      </c>
      <c r="C40" s="308"/>
      <c r="D40" s="113">
        <v>8.9160192378838321</v>
      </c>
      <c r="E40" s="115">
        <v>241</v>
      </c>
      <c r="F40" s="114">
        <v>149</v>
      </c>
      <c r="G40" s="114">
        <v>146</v>
      </c>
      <c r="H40" s="114">
        <v>121</v>
      </c>
      <c r="I40" s="140">
        <v>202</v>
      </c>
      <c r="J40" s="115">
        <v>39</v>
      </c>
      <c r="K40" s="116">
        <v>19.306930693069308</v>
      </c>
    </row>
    <row r="41" spans="1:11" ht="14.1" customHeight="1" x14ac:dyDescent="0.2">
      <c r="A41" s="306"/>
      <c r="B41" s="307" t="s">
        <v>261</v>
      </c>
      <c r="C41" s="308"/>
      <c r="D41" s="113">
        <v>4.7724750277469479</v>
      </c>
      <c r="E41" s="115">
        <v>129</v>
      </c>
      <c r="F41" s="114">
        <v>131</v>
      </c>
      <c r="G41" s="114">
        <v>110</v>
      </c>
      <c r="H41" s="114">
        <v>98</v>
      </c>
      <c r="I41" s="140">
        <v>161</v>
      </c>
      <c r="J41" s="115">
        <v>-32</v>
      </c>
      <c r="K41" s="116">
        <v>-19.875776397515526</v>
      </c>
    </row>
    <row r="42" spans="1:11" ht="14.1" customHeight="1" x14ac:dyDescent="0.2">
      <c r="A42" s="306">
        <v>52</v>
      </c>
      <c r="B42" s="307" t="s">
        <v>262</v>
      </c>
      <c r="C42" s="308"/>
      <c r="D42" s="113">
        <v>7.2142064372918977</v>
      </c>
      <c r="E42" s="115">
        <v>195</v>
      </c>
      <c r="F42" s="114">
        <v>174</v>
      </c>
      <c r="G42" s="114">
        <v>184</v>
      </c>
      <c r="H42" s="114">
        <v>145</v>
      </c>
      <c r="I42" s="140">
        <v>226</v>
      </c>
      <c r="J42" s="115">
        <v>-31</v>
      </c>
      <c r="K42" s="116">
        <v>-13.716814159292035</v>
      </c>
    </row>
    <row r="43" spans="1:11" ht="14.1" customHeight="1" x14ac:dyDescent="0.2">
      <c r="A43" s="306" t="s">
        <v>263</v>
      </c>
      <c r="B43" s="307" t="s">
        <v>264</v>
      </c>
      <c r="C43" s="308"/>
      <c r="D43" s="113">
        <v>6.1783203847576766</v>
      </c>
      <c r="E43" s="115">
        <v>167</v>
      </c>
      <c r="F43" s="114">
        <v>138</v>
      </c>
      <c r="G43" s="114">
        <v>138</v>
      </c>
      <c r="H43" s="114">
        <v>122</v>
      </c>
      <c r="I43" s="140">
        <v>194</v>
      </c>
      <c r="J43" s="115">
        <v>-27</v>
      </c>
      <c r="K43" s="116">
        <v>-13.917525773195877</v>
      </c>
    </row>
    <row r="44" spans="1:11" ht="14.1" customHeight="1" x14ac:dyDescent="0.2">
      <c r="A44" s="306">
        <v>53</v>
      </c>
      <c r="B44" s="307" t="s">
        <v>265</v>
      </c>
      <c r="C44" s="308"/>
      <c r="D44" s="113">
        <v>1.8128005919348871</v>
      </c>
      <c r="E44" s="115">
        <v>49</v>
      </c>
      <c r="F44" s="114">
        <v>26</v>
      </c>
      <c r="G44" s="114">
        <v>43</v>
      </c>
      <c r="H44" s="114">
        <v>36</v>
      </c>
      <c r="I44" s="140">
        <v>43</v>
      </c>
      <c r="J44" s="115">
        <v>6</v>
      </c>
      <c r="K44" s="116">
        <v>13.953488372093023</v>
      </c>
    </row>
    <row r="45" spans="1:11" ht="14.1" customHeight="1" x14ac:dyDescent="0.2">
      <c r="A45" s="306" t="s">
        <v>266</v>
      </c>
      <c r="B45" s="307" t="s">
        <v>267</v>
      </c>
      <c r="C45" s="308"/>
      <c r="D45" s="113">
        <v>1.8128005919348871</v>
      </c>
      <c r="E45" s="115">
        <v>49</v>
      </c>
      <c r="F45" s="114">
        <v>26</v>
      </c>
      <c r="G45" s="114">
        <v>43</v>
      </c>
      <c r="H45" s="114">
        <v>36</v>
      </c>
      <c r="I45" s="140">
        <v>41</v>
      </c>
      <c r="J45" s="115">
        <v>8</v>
      </c>
      <c r="K45" s="116">
        <v>19.512195121951219</v>
      </c>
    </row>
    <row r="46" spans="1:11" ht="14.1" customHeight="1" x14ac:dyDescent="0.2">
      <c r="A46" s="306">
        <v>54</v>
      </c>
      <c r="B46" s="307" t="s">
        <v>268</v>
      </c>
      <c r="C46" s="308"/>
      <c r="D46" s="113">
        <v>2.0717721050684426</v>
      </c>
      <c r="E46" s="115">
        <v>56</v>
      </c>
      <c r="F46" s="114">
        <v>48</v>
      </c>
      <c r="G46" s="114">
        <v>74</v>
      </c>
      <c r="H46" s="114">
        <v>131</v>
      </c>
      <c r="I46" s="140">
        <v>68</v>
      </c>
      <c r="J46" s="115">
        <v>-12</v>
      </c>
      <c r="K46" s="116">
        <v>-17.647058823529413</v>
      </c>
    </row>
    <row r="47" spans="1:11" ht="14.1" customHeight="1" x14ac:dyDescent="0.2">
      <c r="A47" s="306">
        <v>61</v>
      </c>
      <c r="B47" s="307" t="s">
        <v>269</v>
      </c>
      <c r="C47" s="308"/>
      <c r="D47" s="113">
        <v>1.4058453570107288</v>
      </c>
      <c r="E47" s="115">
        <v>38</v>
      </c>
      <c r="F47" s="114">
        <v>28</v>
      </c>
      <c r="G47" s="114">
        <v>45</v>
      </c>
      <c r="H47" s="114">
        <v>48</v>
      </c>
      <c r="I47" s="140">
        <v>18</v>
      </c>
      <c r="J47" s="115">
        <v>20</v>
      </c>
      <c r="K47" s="116">
        <v>111.11111111111111</v>
      </c>
    </row>
    <row r="48" spans="1:11" ht="14.1" customHeight="1" x14ac:dyDescent="0.2">
      <c r="A48" s="306">
        <v>62</v>
      </c>
      <c r="B48" s="307" t="s">
        <v>270</v>
      </c>
      <c r="C48" s="308"/>
      <c r="D48" s="113">
        <v>9.9519052904180541</v>
      </c>
      <c r="E48" s="115">
        <v>269</v>
      </c>
      <c r="F48" s="114">
        <v>224</v>
      </c>
      <c r="G48" s="114">
        <v>220</v>
      </c>
      <c r="H48" s="114">
        <v>216</v>
      </c>
      <c r="I48" s="140">
        <v>254</v>
      </c>
      <c r="J48" s="115">
        <v>15</v>
      </c>
      <c r="K48" s="116">
        <v>5.9055118110236222</v>
      </c>
    </row>
    <row r="49" spans="1:11" ht="14.1" customHeight="1" x14ac:dyDescent="0.2">
      <c r="A49" s="306">
        <v>63</v>
      </c>
      <c r="B49" s="307" t="s">
        <v>271</v>
      </c>
      <c r="C49" s="308"/>
      <c r="D49" s="113">
        <v>1.7758046614872365</v>
      </c>
      <c r="E49" s="115">
        <v>48</v>
      </c>
      <c r="F49" s="114">
        <v>68</v>
      </c>
      <c r="G49" s="114">
        <v>68</v>
      </c>
      <c r="H49" s="114">
        <v>42</v>
      </c>
      <c r="I49" s="140">
        <v>56</v>
      </c>
      <c r="J49" s="115">
        <v>-8</v>
      </c>
      <c r="K49" s="116">
        <v>-14.285714285714286</v>
      </c>
    </row>
    <row r="50" spans="1:11" ht="14.1" customHeight="1" x14ac:dyDescent="0.2">
      <c r="A50" s="306" t="s">
        <v>272</v>
      </c>
      <c r="B50" s="307" t="s">
        <v>273</v>
      </c>
      <c r="C50" s="308"/>
      <c r="D50" s="113">
        <v>0.48094709581945988</v>
      </c>
      <c r="E50" s="115">
        <v>13</v>
      </c>
      <c r="F50" s="114">
        <v>24</v>
      </c>
      <c r="G50" s="114">
        <v>21</v>
      </c>
      <c r="H50" s="114">
        <v>15</v>
      </c>
      <c r="I50" s="140">
        <v>13</v>
      </c>
      <c r="J50" s="115">
        <v>0</v>
      </c>
      <c r="K50" s="116">
        <v>0</v>
      </c>
    </row>
    <row r="51" spans="1:11" ht="14.1" customHeight="1" x14ac:dyDescent="0.2">
      <c r="A51" s="306" t="s">
        <v>274</v>
      </c>
      <c r="B51" s="307" t="s">
        <v>275</v>
      </c>
      <c r="C51" s="308"/>
      <c r="D51" s="113">
        <v>1.0728819829818721</v>
      </c>
      <c r="E51" s="115">
        <v>29</v>
      </c>
      <c r="F51" s="114">
        <v>43</v>
      </c>
      <c r="G51" s="114">
        <v>41</v>
      </c>
      <c r="H51" s="114">
        <v>21</v>
      </c>
      <c r="I51" s="140">
        <v>42</v>
      </c>
      <c r="J51" s="115">
        <v>-13</v>
      </c>
      <c r="K51" s="116">
        <v>-30.952380952380953</v>
      </c>
    </row>
    <row r="52" spans="1:11" ht="14.1" customHeight="1" x14ac:dyDescent="0.2">
      <c r="A52" s="306">
        <v>71</v>
      </c>
      <c r="B52" s="307" t="s">
        <v>276</v>
      </c>
      <c r="C52" s="308"/>
      <c r="D52" s="113">
        <v>6.2153163152053272</v>
      </c>
      <c r="E52" s="115">
        <v>168</v>
      </c>
      <c r="F52" s="114">
        <v>105</v>
      </c>
      <c r="G52" s="114">
        <v>185</v>
      </c>
      <c r="H52" s="114">
        <v>184</v>
      </c>
      <c r="I52" s="140">
        <v>225</v>
      </c>
      <c r="J52" s="115">
        <v>-57</v>
      </c>
      <c r="K52" s="116">
        <v>-25.333333333333332</v>
      </c>
    </row>
    <row r="53" spans="1:11" ht="14.1" customHeight="1" x14ac:dyDescent="0.2">
      <c r="A53" s="306" t="s">
        <v>277</v>
      </c>
      <c r="B53" s="307" t="s">
        <v>278</v>
      </c>
      <c r="C53" s="308"/>
      <c r="D53" s="113">
        <v>2.7376988531261559</v>
      </c>
      <c r="E53" s="115">
        <v>74</v>
      </c>
      <c r="F53" s="114">
        <v>38</v>
      </c>
      <c r="G53" s="114">
        <v>67</v>
      </c>
      <c r="H53" s="114">
        <v>60</v>
      </c>
      <c r="I53" s="140">
        <v>72</v>
      </c>
      <c r="J53" s="115">
        <v>2</v>
      </c>
      <c r="K53" s="116">
        <v>2.7777777777777777</v>
      </c>
    </row>
    <row r="54" spans="1:11" ht="14.1" customHeight="1" x14ac:dyDescent="0.2">
      <c r="A54" s="306" t="s">
        <v>279</v>
      </c>
      <c r="B54" s="307" t="s">
        <v>280</v>
      </c>
      <c r="C54" s="308"/>
      <c r="D54" s="113">
        <v>3.033666296707362</v>
      </c>
      <c r="E54" s="115">
        <v>82</v>
      </c>
      <c r="F54" s="114">
        <v>54</v>
      </c>
      <c r="G54" s="114">
        <v>99</v>
      </c>
      <c r="H54" s="114">
        <v>105</v>
      </c>
      <c r="I54" s="140">
        <v>122</v>
      </c>
      <c r="J54" s="115">
        <v>-40</v>
      </c>
      <c r="K54" s="116">
        <v>-32.786885245901637</v>
      </c>
    </row>
    <row r="55" spans="1:11" ht="14.1" customHeight="1" x14ac:dyDescent="0.2">
      <c r="A55" s="306">
        <v>72</v>
      </c>
      <c r="B55" s="307" t="s">
        <v>281</v>
      </c>
      <c r="C55" s="308"/>
      <c r="D55" s="113">
        <v>1.368849426563078</v>
      </c>
      <c r="E55" s="115">
        <v>37</v>
      </c>
      <c r="F55" s="114">
        <v>87</v>
      </c>
      <c r="G55" s="114">
        <v>33</v>
      </c>
      <c r="H55" s="114">
        <v>34</v>
      </c>
      <c r="I55" s="140">
        <v>42</v>
      </c>
      <c r="J55" s="115">
        <v>-5</v>
      </c>
      <c r="K55" s="116">
        <v>-11.904761904761905</v>
      </c>
    </row>
    <row r="56" spans="1:11" ht="14.1" customHeight="1" x14ac:dyDescent="0.2">
      <c r="A56" s="306" t="s">
        <v>282</v>
      </c>
      <c r="B56" s="307" t="s">
        <v>283</v>
      </c>
      <c r="C56" s="308"/>
      <c r="D56" s="113">
        <v>0.70292267850536438</v>
      </c>
      <c r="E56" s="115">
        <v>19</v>
      </c>
      <c r="F56" s="114">
        <v>64</v>
      </c>
      <c r="G56" s="114">
        <v>8</v>
      </c>
      <c r="H56" s="114">
        <v>12</v>
      </c>
      <c r="I56" s="140">
        <v>22</v>
      </c>
      <c r="J56" s="115">
        <v>-3</v>
      </c>
      <c r="K56" s="116">
        <v>-13.636363636363637</v>
      </c>
    </row>
    <row r="57" spans="1:11" ht="14.1" customHeight="1" x14ac:dyDescent="0.2">
      <c r="A57" s="306" t="s">
        <v>284</v>
      </c>
      <c r="B57" s="307" t="s">
        <v>285</v>
      </c>
      <c r="C57" s="308"/>
      <c r="D57" s="113" t="s">
        <v>513</v>
      </c>
      <c r="E57" s="115" t="s">
        <v>513</v>
      </c>
      <c r="F57" s="114" t="s">
        <v>513</v>
      </c>
      <c r="G57" s="114">
        <v>21</v>
      </c>
      <c r="H57" s="114">
        <v>16</v>
      </c>
      <c r="I57" s="140">
        <v>16</v>
      </c>
      <c r="J57" s="115" t="s">
        <v>513</v>
      </c>
      <c r="K57" s="116" t="s">
        <v>513</v>
      </c>
    </row>
    <row r="58" spans="1:11" ht="14.1" customHeight="1" x14ac:dyDescent="0.2">
      <c r="A58" s="306">
        <v>73</v>
      </c>
      <c r="B58" s="307" t="s">
        <v>286</v>
      </c>
      <c r="C58" s="308"/>
      <c r="D58" s="113">
        <v>0.59193488716241216</v>
      </c>
      <c r="E58" s="115">
        <v>16</v>
      </c>
      <c r="F58" s="114">
        <v>7</v>
      </c>
      <c r="G58" s="114">
        <v>18</v>
      </c>
      <c r="H58" s="114">
        <v>17</v>
      </c>
      <c r="I58" s="140">
        <v>32</v>
      </c>
      <c r="J58" s="115">
        <v>-16</v>
      </c>
      <c r="K58" s="116">
        <v>-50</v>
      </c>
    </row>
    <row r="59" spans="1:11" ht="14.1" customHeight="1" x14ac:dyDescent="0.2">
      <c r="A59" s="306" t="s">
        <v>287</v>
      </c>
      <c r="B59" s="307" t="s">
        <v>288</v>
      </c>
      <c r="C59" s="308"/>
      <c r="D59" s="113">
        <v>0.44395116537180912</v>
      </c>
      <c r="E59" s="115">
        <v>12</v>
      </c>
      <c r="F59" s="114">
        <v>3</v>
      </c>
      <c r="G59" s="114">
        <v>16</v>
      </c>
      <c r="H59" s="114">
        <v>16</v>
      </c>
      <c r="I59" s="140">
        <v>32</v>
      </c>
      <c r="J59" s="115">
        <v>-20</v>
      </c>
      <c r="K59" s="116">
        <v>-62.5</v>
      </c>
    </row>
    <row r="60" spans="1:11" ht="14.1" customHeight="1" x14ac:dyDescent="0.2">
      <c r="A60" s="306">
        <v>81</v>
      </c>
      <c r="B60" s="307" t="s">
        <v>289</v>
      </c>
      <c r="C60" s="308"/>
      <c r="D60" s="113">
        <v>5.9933407325194228</v>
      </c>
      <c r="E60" s="115">
        <v>162</v>
      </c>
      <c r="F60" s="114">
        <v>103</v>
      </c>
      <c r="G60" s="114">
        <v>138</v>
      </c>
      <c r="H60" s="114">
        <v>86</v>
      </c>
      <c r="I60" s="140">
        <v>137</v>
      </c>
      <c r="J60" s="115">
        <v>25</v>
      </c>
      <c r="K60" s="116">
        <v>18.248175182481752</v>
      </c>
    </row>
    <row r="61" spans="1:11" ht="14.1" customHeight="1" x14ac:dyDescent="0.2">
      <c r="A61" s="306" t="s">
        <v>290</v>
      </c>
      <c r="B61" s="307" t="s">
        <v>291</v>
      </c>
      <c r="C61" s="308"/>
      <c r="D61" s="113">
        <v>1.0358860525342213</v>
      </c>
      <c r="E61" s="115">
        <v>28</v>
      </c>
      <c r="F61" s="114">
        <v>28</v>
      </c>
      <c r="G61" s="114">
        <v>29</v>
      </c>
      <c r="H61" s="114">
        <v>31</v>
      </c>
      <c r="I61" s="140">
        <v>48</v>
      </c>
      <c r="J61" s="115">
        <v>-20</v>
      </c>
      <c r="K61" s="116">
        <v>-41.666666666666664</v>
      </c>
    </row>
    <row r="62" spans="1:11" ht="14.1" customHeight="1" x14ac:dyDescent="0.2">
      <c r="A62" s="306" t="s">
        <v>292</v>
      </c>
      <c r="B62" s="307" t="s">
        <v>293</v>
      </c>
      <c r="C62" s="308"/>
      <c r="D62" s="113">
        <v>2.0717721050684426</v>
      </c>
      <c r="E62" s="115">
        <v>56</v>
      </c>
      <c r="F62" s="114">
        <v>47</v>
      </c>
      <c r="G62" s="114">
        <v>79</v>
      </c>
      <c r="H62" s="114">
        <v>32</v>
      </c>
      <c r="I62" s="140">
        <v>41</v>
      </c>
      <c r="J62" s="115">
        <v>15</v>
      </c>
      <c r="K62" s="116">
        <v>36.585365853658537</v>
      </c>
    </row>
    <row r="63" spans="1:11" ht="14.1" customHeight="1" x14ac:dyDescent="0.2">
      <c r="A63" s="306"/>
      <c r="B63" s="307" t="s">
        <v>294</v>
      </c>
      <c r="C63" s="308"/>
      <c r="D63" s="113">
        <v>1.7388087310395857</v>
      </c>
      <c r="E63" s="115">
        <v>47</v>
      </c>
      <c r="F63" s="114">
        <v>41</v>
      </c>
      <c r="G63" s="114">
        <v>66</v>
      </c>
      <c r="H63" s="114">
        <v>30</v>
      </c>
      <c r="I63" s="140">
        <v>36</v>
      </c>
      <c r="J63" s="115">
        <v>11</v>
      </c>
      <c r="K63" s="116">
        <v>30.555555555555557</v>
      </c>
    </row>
    <row r="64" spans="1:11" ht="14.1" customHeight="1" x14ac:dyDescent="0.2">
      <c r="A64" s="306" t="s">
        <v>295</v>
      </c>
      <c r="B64" s="307" t="s">
        <v>296</v>
      </c>
      <c r="C64" s="308"/>
      <c r="D64" s="113">
        <v>0.92489826119126894</v>
      </c>
      <c r="E64" s="115">
        <v>25</v>
      </c>
      <c r="F64" s="114">
        <v>10</v>
      </c>
      <c r="G64" s="114">
        <v>9</v>
      </c>
      <c r="H64" s="114">
        <v>11</v>
      </c>
      <c r="I64" s="140">
        <v>23</v>
      </c>
      <c r="J64" s="115">
        <v>2</v>
      </c>
      <c r="K64" s="116">
        <v>8.695652173913043</v>
      </c>
    </row>
    <row r="65" spans="1:11" ht="14.1" customHeight="1" x14ac:dyDescent="0.2">
      <c r="A65" s="306" t="s">
        <v>297</v>
      </c>
      <c r="B65" s="307" t="s">
        <v>298</v>
      </c>
      <c r="C65" s="308"/>
      <c r="D65" s="113">
        <v>1.3318534961154274</v>
      </c>
      <c r="E65" s="115">
        <v>36</v>
      </c>
      <c r="F65" s="114">
        <v>10</v>
      </c>
      <c r="G65" s="114">
        <v>11</v>
      </c>
      <c r="H65" s="114">
        <v>9</v>
      </c>
      <c r="I65" s="140">
        <v>9</v>
      </c>
      <c r="J65" s="115">
        <v>27</v>
      </c>
      <c r="K65" s="116" t="s">
        <v>514</v>
      </c>
    </row>
    <row r="66" spans="1:11" ht="14.1" customHeight="1" x14ac:dyDescent="0.2">
      <c r="A66" s="306">
        <v>82</v>
      </c>
      <c r="B66" s="307" t="s">
        <v>299</v>
      </c>
      <c r="C66" s="308"/>
      <c r="D66" s="113">
        <v>2.7376988531261559</v>
      </c>
      <c r="E66" s="115">
        <v>74</v>
      </c>
      <c r="F66" s="114">
        <v>54</v>
      </c>
      <c r="G66" s="114">
        <v>89</v>
      </c>
      <c r="H66" s="114">
        <v>42</v>
      </c>
      <c r="I66" s="140">
        <v>70</v>
      </c>
      <c r="J66" s="115">
        <v>4</v>
      </c>
      <c r="K66" s="116">
        <v>5.7142857142857144</v>
      </c>
    </row>
    <row r="67" spans="1:11" ht="14.1" customHeight="1" x14ac:dyDescent="0.2">
      <c r="A67" s="306" t="s">
        <v>300</v>
      </c>
      <c r="B67" s="307" t="s">
        <v>301</v>
      </c>
      <c r="C67" s="308"/>
      <c r="D67" s="113">
        <v>2.0347761746207915</v>
      </c>
      <c r="E67" s="115">
        <v>55</v>
      </c>
      <c r="F67" s="114">
        <v>45</v>
      </c>
      <c r="G67" s="114">
        <v>69</v>
      </c>
      <c r="H67" s="114">
        <v>33</v>
      </c>
      <c r="I67" s="140">
        <v>49</v>
      </c>
      <c r="J67" s="115">
        <v>6</v>
      </c>
      <c r="K67" s="116">
        <v>12.244897959183673</v>
      </c>
    </row>
    <row r="68" spans="1:11" ht="14.1" customHeight="1" x14ac:dyDescent="0.2">
      <c r="A68" s="306" t="s">
        <v>302</v>
      </c>
      <c r="B68" s="307" t="s">
        <v>303</v>
      </c>
      <c r="C68" s="308"/>
      <c r="D68" s="113">
        <v>0.48094709581945988</v>
      </c>
      <c r="E68" s="115">
        <v>13</v>
      </c>
      <c r="F68" s="114">
        <v>7</v>
      </c>
      <c r="G68" s="114">
        <v>11</v>
      </c>
      <c r="H68" s="114">
        <v>9</v>
      </c>
      <c r="I68" s="140">
        <v>15</v>
      </c>
      <c r="J68" s="115">
        <v>-2</v>
      </c>
      <c r="K68" s="116">
        <v>-13.333333333333334</v>
      </c>
    </row>
    <row r="69" spans="1:11" ht="14.1" customHeight="1" x14ac:dyDescent="0.2">
      <c r="A69" s="306">
        <v>83</v>
      </c>
      <c r="B69" s="307" t="s">
        <v>304</v>
      </c>
      <c r="C69" s="308"/>
      <c r="D69" s="113">
        <v>3.8845726970033296</v>
      </c>
      <c r="E69" s="115">
        <v>105</v>
      </c>
      <c r="F69" s="114">
        <v>65</v>
      </c>
      <c r="G69" s="114">
        <v>172</v>
      </c>
      <c r="H69" s="114">
        <v>85</v>
      </c>
      <c r="I69" s="140">
        <v>120</v>
      </c>
      <c r="J69" s="115">
        <v>-15</v>
      </c>
      <c r="K69" s="116">
        <v>-12.5</v>
      </c>
    </row>
    <row r="70" spans="1:11" ht="14.1" customHeight="1" x14ac:dyDescent="0.2">
      <c r="A70" s="306" t="s">
        <v>305</v>
      </c>
      <c r="B70" s="307" t="s">
        <v>306</v>
      </c>
      <c r="C70" s="308"/>
      <c r="D70" s="113">
        <v>3.3666296707362191</v>
      </c>
      <c r="E70" s="115">
        <v>91</v>
      </c>
      <c r="F70" s="114">
        <v>52</v>
      </c>
      <c r="G70" s="114">
        <v>154</v>
      </c>
      <c r="H70" s="114">
        <v>68</v>
      </c>
      <c r="I70" s="140">
        <v>105</v>
      </c>
      <c r="J70" s="115">
        <v>-14</v>
      </c>
      <c r="K70" s="116">
        <v>-13.333333333333334</v>
      </c>
    </row>
    <row r="71" spans="1:11" ht="14.1" customHeight="1" x14ac:dyDescent="0.2">
      <c r="A71" s="306"/>
      <c r="B71" s="307" t="s">
        <v>307</v>
      </c>
      <c r="C71" s="308"/>
      <c r="D71" s="113">
        <v>2.0717721050684426</v>
      </c>
      <c r="E71" s="115">
        <v>56</v>
      </c>
      <c r="F71" s="114">
        <v>40</v>
      </c>
      <c r="G71" s="114">
        <v>100</v>
      </c>
      <c r="H71" s="114">
        <v>41</v>
      </c>
      <c r="I71" s="140">
        <v>56</v>
      </c>
      <c r="J71" s="115">
        <v>0</v>
      </c>
      <c r="K71" s="116">
        <v>0</v>
      </c>
    </row>
    <row r="72" spans="1:11" ht="14.1" customHeight="1" x14ac:dyDescent="0.2">
      <c r="A72" s="306">
        <v>84</v>
      </c>
      <c r="B72" s="307" t="s">
        <v>308</v>
      </c>
      <c r="C72" s="308"/>
      <c r="D72" s="113">
        <v>1.1838697743248243</v>
      </c>
      <c r="E72" s="115">
        <v>32</v>
      </c>
      <c r="F72" s="114">
        <v>21</v>
      </c>
      <c r="G72" s="114">
        <v>52</v>
      </c>
      <c r="H72" s="114">
        <v>15</v>
      </c>
      <c r="I72" s="140">
        <v>68</v>
      </c>
      <c r="J72" s="115">
        <v>-36</v>
      </c>
      <c r="K72" s="116">
        <v>-52.941176470588232</v>
      </c>
    </row>
    <row r="73" spans="1:11" ht="14.1" customHeight="1" x14ac:dyDescent="0.2">
      <c r="A73" s="306" t="s">
        <v>309</v>
      </c>
      <c r="B73" s="307" t="s">
        <v>310</v>
      </c>
      <c r="C73" s="308"/>
      <c r="D73" s="113">
        <v>0.88790233074361824</v>
      </c>
      <c r="E73" s="115">
        <v>24</v>
      </c>
      <c r="F73" s="114">
        <v>13</v>
      </c>
      <c r="G73" s="114">
        <v>42</v>
      </c>
      <c r="H73" s="114">
        <v>9</v>
      </c>
      <c r="I73" s="140">
        <v>60</v>
      </c>
      <c r="J73" s="115">
        <v>-36</v>
      </c>
      <c r="K73" s="116">
        <v>-60</v>
      </c>
    </row>
    <row r="74" spans="1:11" ht="14.1" customHeight="1" x14ac:dyDescent="0.2">
      <c r="A74" s="306" t="s">
        <v>311</v>
      </c>
      <c r="B74" s="307" t="s">
        <v>312</v>
      </c>
      <c r="C74" s="308"/>
      <c r="D74" s="113">
        <v>0.14798372179060304</v>
      </c>
      <c r="E74" s="115">
        <v>4</v>
      </c>
      <c r="F74" s="114">
        <v>3</v>
      </c>
      <c r="G74" s="114">
        <v>6</v>
      </c>
      <c r="H74" s="114">
        <v>4</v>
      </c>
      <c r="I74" s="140">
        <v>3</v>
      </c>
      <c r="J74" s="115">
        <v>1</v>
      </c>
      <c r="K74" s="116">
        <v>33.333333333333336</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0.22197558268590456</v>
      </c>
      <c r="E76" s="115">
        <v>6</v>
      </c>
      <c r="F76" s="114">
        <v>0</v>
      </c>
      <c r="G76" s="114">
        <v>7</v>
      </c>
      <c r="H76" s="114">
        <v>4</v>
      </c>
      <c r="I76" s="140" t="s">
        <v>513</v>
      </c>
      <c r="J76" s="115" t="s">
        <v>513</v>
      </c>
      <c r="K76" s="116" t="s">
        <v>513</v>
      </c>
    </row>
    <row r="77" spans="1:11" ht="14.1" customHeight="1" x14ac:dyDescent="0.2">
      <c r="A77" s="306">
        <v>92</v>
      </c>
      <c r="B77" s="307" t="s">
        <v>316</v>
      </c>
      <c r="C77" s="308"/>
      <c r="D77" s="113">
        <v>0.14798372179060304</v>
      </c>
      <c r="E77" s="115">
        <v>4</v>
      </c>
      <c r="F77" s="114">
        <v>8</v>
      </c>
      <c r="G77" s="114">
        <v>5</v>
      </c>
      <c r="H77" s="114">
        <v>6</v>
      </c>
      <c r="I77" s="140">
        <v>9</v>
      </c>
      <c r="J77" s="115">
        <v>-5</v>
      </c>
      <c r="K77" s="116">
        <v>-55.555555555555557</v>
      </c>
    </row>
    <row r="78" spans="1:11" ht="14.1" customHeight="1" x14ac:dyDescent="0.2">
      <c r="A78" s="306">
        <v>93</v>
      </c>
      <c r="B78" s="307" t="s">
        <v>317</v>
      </c>
      <c r="C78" s="308"/>
      <c r="D78" s="113">
        <v>0.1849796522382538</v>
      </c>
      <c r="E78" s="115">
        <v>5</v>
      </c>
      <c r="F78" s="114" t="s">
        <v>513</v>
      </c>
      <c r="G78" s="114">
        <v>3</v>
      </c>
      <c r="H78" s="114">
        <v>3</v>
      </c>
      <c r="I78" s="140">
        <v>10</v>
      </c>
      <c r="J78" s="115">
        <v>-5</v>
      </c>
      <c r="K78" s="116">
        <v>-50</v>
      </c>
    </row>
    <row r="79" spans="1:11" ht="14.1" customHeight="1" x14ac:dyDescent="0.2">
      <c r="A79" s="306">
        <v>94</v>
      </c>
      <c r="B79" s="307" t="s">
        <v>318</v>
      </c>
      <c r="C79" s="308"/>
      <c r="D79" s="113">
        <v>0.11098779134295228</v>
      </c>
      <c r="E79" s="115">
        <v>3</v>
      </c>
      <c r="F79" s="114">
        <v>5</v>
      </c>
      <c r="G79" s="114">
        <v>3</v>
      </c>
      <c r="H79" s="114" t="s">
        <v>513</v>
      </c>
      <c r="I79" s="140">
        <v>4</v>
      </c>
      <c r="J79" s="115">
        <v>-1</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0.29596744358120608</v>
      </c>
      <c r="E81" s="143">
        <v>8</v>
      </c>
      <c r="F81" s="144">
        <v>3</v>
      </c>
      <c r="G81" s="144">
        <v>39</v>
      </c>
      <c r="H81" s="144">
        <v>8</v>
      </c>
      <c r="I81" s="145">
        <v>14</v>
      </c>
      <c r="J81" s="143">
        <v>-6</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31331</v>
      </c>
      <c r="C10" s="114">
        <v>17258</v>
      </c>
      <c r="D10" s="114">
        <v>14073</v>
      </c>
      <c r="E10" s="114">
        <v>24052</v>
      </c>
      <c r="F10" s="114">
        <v>6606</v>
      </c>
      <c r="G10" s="114">
        <v>4029</v>
      </c>
      <c r="H10" s="114">
        <v>9487</v>
      </c>
      <c r="I10" s="115">
        <v>5177</v>
      </c>
      <c r="J10" s="114">
        <v>3995</v>
      </c>
      <c r="K10" s="114">
        <v>1182</v>
      </c>
      <c r="L10" s="423">
        <v>2389</v>
      </c>
      <c r="M10" s="424">
        <v>2514</v>
      </c>
    </row>
    <row r="11" spans="1:13" ht="11.1" customHeight="1" x14ac:dyDescent="0.2">
      <c r="A11" s="422" t="s">
        <v>387</v>
      </c>
      <c r="B11" s="115">
        <v>32384</v>
      </c>
      <c r="C11" s="114">
        <v>18198</v>
      </c>
      <c r="D11" s="114">
        <v>14186</v>
      </c>
      <c r="E11" s="114">
        <v>24990</v>
      </c>
      <c r="F11" s="114">
        <v>6705</v>
      </c>
      <c r="G11" s="114">
        <v>4012</v>
      </c>
      <c r="H11" s="114">
        <v>9943</v>
      </c>
      <c r="I11" s="115">
        <v>5160</v>
      </c>
      <c r="J11" s="114">
        <v>3906</v>
      </c>
      <c r="K11" s="114">
        <v>1254</v>
      </c>
      <c r="L11" s="423">
        <v>2847</v>
      </c>
      <c r="M11" s="424">
        <v>1823</v>
      </c>
    </row>
    <row r="12" spans="1:13" ht="11.1" customHeight="1" x14ac:dyDescent="0.2">
      <c r="A12" s="422" t="s">
        <v>388</v>
      </c>
      <c r="B12" s="115">
        <v>33160</v>
      </c>
      <c r="C12" s="114">
        <v>18756</v>
      </c>
      <c r="D12" s="114">
        <v>14404</v>
      </c>
      <c r="E12" s="114">
        <v>25660</v>
      </c>
      <c r="F12" s="114">
        <v>6804</v>
      </c>
      <c r="G12" s="114">
        <v>4307</v>
      </c>
      <c r="H12" s="114">
        <v>10122</v>
      </c>
      <c r="I12" s="115">
        <v>5212</v>
      </c>
      <c r="J12" s="114">
        <v>3880</v>
      </c>
      <c r="K12" s="114">
        <v>1332</v>
      </c>
      <c r="L12" s="423">
        <v>3234</v>
      </c>
      <c r="M12" s="424">
        <v>2536</v>
      </c>
    </row>
    <row r="13" spans="1:13" s="110" customFormat="1" ht="11.1" customHeight="1" x14ac:dyDescent="0.2">
      <c r="A13" s="422" t="s">
        <v>389</v>
      </c>
      <c r="B13" s="115">
        <v>32352</v>
      </c>
      <c r="C13" s="114">
        <v>17916</v>
      </c>
      <c r="D13" s="114">
        <v>14436</v>
      </c>
      <c r="E13" s="114">
        <v>24843</v>
      </c>
      <c r="F13" s="114">
        <v>6815</v>
      </c>
      <c r="G13" s="114">
        <v>4020</v>
      </c>
      <c r="H13" s="114">
        <v>10075</v>
      </c>
      <c r="I13" s="115">
        <v>5215</v>
      </c>
      <c r="J13" s="114">
        <v>3926</v>
      </c>
      <c r="K13" s="114">
        <v>1289</v>
      </c>
      <c r="L13" s="423">
        <v>1823</v>
      </c>
      <c r="M13" s="424">
        <v>2691</v>
      </c>
    </row>
    <row r="14" spans="1:13" ht="15" customHeight="1" x14ac:dyDescent="0.2">
      <c r="A14" s="422" t="s">
        <v>390</v>
      </c>
      <c r="B14" s="115">
        <v>32651</v>
      </c>
      <c r="C14" s="114">
        <v>18241</v>
      </c>
      <c r="D14" s="114">
        <v>14410</v>
      </c>
      <c r="E14" s="114">
        <v>24386</v>
      </c>
      <c r="F14" s="114">
        <v>7658</v>
      </c>
      <c r="G14" s="114">
        <v>3911</v>
      </c>
      <c r="H14" s="114">
        <v>10266</v>
      </c>
      <c r="I14" s="115">
        <v>5209</v>
      </c>
      <c r="J14" s="114">
        <v>3903</v>
      </c>
      <c r="K14" s="114">
        <v>1306</v>
      </c>
      <c r="L14" s="423">
        <v>2881</v>
      </c>
      <c r="M14" s="424">
        <v>2615</v>
      </c>
    </row>
    <row r="15" spans="1:13" ht="11.1" customHeight="1" x14ac:dyDescent="0.2">
      <c r="A15" s="422" t="s">
        <v>387</v>
      </c>
      <c r="B15" s="115">
        <v>33367</v>
      </c>
      <c r="C15" s="114">
        <v>18885</v>
      </c>
      <c r="D15" s="114">
        <v>14482</v>
      </c>
      <c r="E15" s="114">
        <v>24849</v>
      </c>
      <c r="F15" s="114">
        <v>7914</v>
      </c>
      <c r="G15" s="114">
        <v>3808</v>
      </c>
      <c r="H15" s="114">
        <v>10657</v>
      </c>
      <c r="I15" s="115">
        <v>5378</v>
      </c>
      <c r="J15" s="114">
        <v>3981</v>
      </c>
      <c r="K15" s="114">
        <v>1397</v>
      </c>
      <c r="L15" s="423">
        <v>2732</v>
      </c>
      <c r="M15" s="424">
        <v>2010</v>
      </c>
    </row>
    <row r="16" spans="1:13" ht="11.1" customHeight="1" x14ac:dyDescent="0.2">
      <c r="A16" s="422" t="s">
        <v>388</v>
      </c>
      <c r="B16" s="115">
        <v>34135</v>
      </c>
      <c r="C16" s="114">
        <v>19358</v>
      </c>
      <c r="D16" s="114">
        <v>14777</v>
      </c>
      <c r="E16" s="114">
        <v>25464</v>
      </c>
      <c r="F16" s="114">
        <v>8095</v>
      </c>
      <c r="G16" s="114">
        <v>4029</v>
      </c>
      <c r="H16" s="114">
        <v>10930</v>
      </c>
      <c r="I16" s="115">
        <v>5466</v>
      </c>
      <c r="J16" s="114">
        <v>3981</v>
      </c>
      <c r="K16" s="114">
        <v>1485</v>
      </c>
      <c r="L16" s="423">
        <v>3178</v>
      </c>
      <c r="M16" s="424">
        <v>2540</v>
      </c>
    </row>
    <row r="17" spans="1:13" s="110" customFormat="1" ht="11.1" customHeight="1" x14ac:dyDescent="0.2">
      <c r="A17" s="422" t="s">
        <v>389</v>
      </c>
      <c r="B17" s="115">
        <v>33599</v>
      </c>
      <c r="C17" s="114">
        <v>18756</v>
      </c>
      <c r="D17" s="114">
        <v>14843</v>
      </c>
      <c r="E17" s="114">
        <v>25404</v>
      </c>
      <c r="F17" s="114">
        <v>8171</v>
      </c>
      <c r="G17" s="114">
        <v>3835</v>
      </c>
      <c r="H17" s="114">
        <v>10953</v>
      </c>
      <c r="I17" s="115">
        <v>5307</v>
      </c>
      <c r="J17" s="114">
        <v>3876</v>
      </c>
      <c r="K17" s="114">
        <v>1431</v>
      </c>
      <c r="L17" s="423">
        <v>1789</v>
      </c>
      <c r="M17" s="424">
        <v>2435</v>
      </c>
    </row>
    <row r="18" spans="1:13" ht="15" customHeight="1" x14ac:dyDescent="0.2">
      <c r="A18" s="422" t="s">
        <v>391</v>
      </c>
      <c r="B18" s="115">
        <v>33829</v>
      </c>
      <c r="C18" s="114">
        <v>18976</v>
      </c>
      <c r="D18" s="114">
        <v>14853</v>
      </c>
      <c r="E18" s="114">
        <v>25403</v>
      </c>
      <c r="F18" s="114">
        <v>8374</v>
      </c>
      <c r="G18" s="114">
        <v>3659</v>
      </c>
      <c r="H18" s="114">
        <v>11188</v>
      </c>
      <c r="I18" s="115">
        <v>5282</v>
      </c>
      <c r="J18" s="114">
        <v>3854</v>
      </c>
      <c r="K18" s="114">
        <v>1428</v>
      </c>
      <c r="L18" s="423">
        <v>2871</v>
      </c>
      <c r="M18" s="424">
        <v>2736</v>
      </c>
    </row>
    <row r="19" spans="1:13" ht="11.1" customHeight="1" x14ac:dyDescent="0.2">
      <c r="A19" s="422" t="s">
        <v>387</v>
      </c>
      <c r="B19" s="115">
        <v>34301</v>
      </c>
      <c r="C19" s="114">
        <v>19401</v>
      </c>
      <c r="D19" s="114">
        <v>14900</v>
      </c>
      <c r="E19" s="114">
        <v>25718</v>
      </c>
      <c r="F19" s="114">
        <v>8519</v>
      </c>
      <c r="G19" s="114">
        <v>3515</v>
      </c>
      <c r="H19" s="114">
        <v>11576</v>
      </c>
      <c r="I19" s="115">
        <v>5455</v>
      </c>
      <c r="J19" s="114">
        <v>3907</v>
      </c>
      <c r="K19" s="114">
        <v>1548</v>
      </c>
      <c r="L19" s="423">
        <v>2512</v>
      </c>
      <c r="M19" s="424">
        <v>2083</v>
      </c>
    </row>
    <row r="20" spans="1:13" ht="11.1" customHeight="1" x14ac:dyDescent="0.2">
      <c r="A20" s="422" t="s">
        <v>388</v>
      </c>
      <c r="B20" s="115">
        <v>34761</v>
      </c>
      <c r="C20" s="114">
        <v>19760</v>
      </c>
      <c r="D20" s="114">
        <v>15001</v>
      </c>
      <c r="E20" s="114">
        <v>25967</v>
      </c>
      <c r="F20" s="114">
        <v>8714</v>
      </c>
      <c r="G20" s="114">
        <v>3680</v>
      </c>
      <c r="H20" s="114">
        <v>11749</v>
      </c>
      <c r="I20" s="115">
        <v>5596</v>
      </c>
      <c r="J20" s="114">
        <v>4005</v>
      </c>
      <c r="K20" s="114">
        <v>1591</v>
      </c>
      <c r="L20" s="423">
        <v>2721</v>
      </c>
      <c r="M20" s="424">
        <v>2419</v>
      </c>
    </row>
    <row r="21" spans="1:13" s="110" customFormat="1" ht="11.1" customHeight="1" x14ac:dyDescent="0.2">
      <c r="A21" s="422" t="s">
        <v>389</v>
      </c>
      <c r="B21" s="115">
        <v>34088</v>
      </c>
      <c r="C21" s="114">
        <v>19086</v>
      </c>
      <c r="D21" s="114">
        <v>15002</v>
      </c>
      <c r="E21" s="114">
        <v>25445</v>
      </c>
      <c r="F21" s="114">
        <v>8640</v>
      </c>
      <c r="G21" s="114">
        <v>3484</v>
      </c>
      <c r="H21" s="114">
        <v>11681</v>
      </c>
      <c r="I21" s="115">
        <v>5633</v>
      </c>
      <c r="J21" s="114">
        <v>4061</v>
      </c>
      <c r="K21" s="114">
        <v>1572</v>
      </c>
      <c r="L21" s="423">
        <v>1786</v>
      </c>
      <c r="M21" s="424">
        <v>2560</v>
      </c>
    </row>
    <row r="22" spans="1:13" ht="15" customHeight="1" x14ac:dyDescent="0.2">
      <c r="A22" s="422" t="s">
        <v>392</v>
      </c>
      <c r="B22" s="115">
        <v>34151</v>
      </c>
      <c r="C22" s="114">
        <v>19161</v>
      </c>
      <c r="D22" s="114">
        <v>14990</v>
      </c>
      <c r="E22" s="114">
        <v>25531</v>
      </c>
      <c r="F22" s="114">
        <v>8558</v>
      </c>
      <c r="G22" s="114">
        <v>3355</v>
      </c>
      <c r="H22" s="114">
        <v>11772</v>
      </c>
      <c r="I22" s="115">
        <v>5466</v>
      </c>
      <c r="J22" s="114">
        <v>3916</v>
      </c>
      <c r="K22" s="114">
        <v>1550</v>
      </c>
      <c r="L22" s="423">
        <v>2699</v>
      </c>
      <c r="M22" s="424">
        <v>2631</v>
      </c>
    </row>
    <row r="23" spans="1:13" ht="11.1" customHeight="1" x14ac:dyDescent="0.2">
      <c r="A23" s="422" t="s">
        <v>387</v>
      </c>
      <c r="B23" s="115">
        <v>34882</v>
      </c>
      <c r="C23" s="114">
        <v>19877</v>
      </c>
      <c r="D23" s="114">
        <v>15005</v>
      </c>
      <c r="E23" s="114">
        <v>26205</v>
      </c>
      <c r="F23" s="114">
        <v>8609</v>
      </c>
      <c r="G23" s="114">
        <v>3205</v>
      </c>
      <c r="H23" s="114">
        <v>12294</v>
      </c>
      <c r="I23" s="115">
        <v>5542</v>
      </c>
      <c r="J23" s="114">
        <v>3940</v>
      </c>
      <c r="K23" s="114">
        <v>1602</v>
      </c>
      <c r="L23" s="423">
        <v>2498</v>
      </c>
      <c r="M23" s="424">
        <v>1786</v>
      </c>
    </row>
    <row r="24" spans="1:13" ht="11.1" customHeight="1" x14ac:dyDescent="0.2">
      <c r="A24" s="422" t="s">
        <v>388</v>
      </c>
      <c r="B24" s="115">
        <v>35470</v>
      </c>
      <c r="C24" s="114">
        <v>20244</v>
      </c>
      <c r="D24" s="114">
        <v>15226</v>
      </c>
      <c r="E24" s="114">
        <v>26164</v>
      </c>
      <c r="F24" s="114">
        <v>8667</v>
      </c>
      <c r="G24" s="114">
        <v>3350</v>
      </c>
      <c r="H24" s="114">
        <v>12484</v>
      </c>
      <c r="I24" s="115">
        <v>5725</v>
      </c>
      <c r="J24" s="114">
        <v>4013</v>
      </c>
      <c r="K24" s="114">
        <v>1712</v>
      </c>
      <c r="L24" s="423">
        <v>3192</v>
      </c>
      <c r="M24" s="424">
        <v>2742</v>
      </c>
    </row>
    <row r="25" spans="1:13" s="110" customFormat="1" ht="11.1" customHeight="1" x14ac:dyDescent="0.2">
      <c r="A25" s="422" t="s">
        <v>389</v>
      </c>
      <c r="B25" s="115">
        <v>34558</v>
      </c>
      <c r="C25" s="114">
        <v>19418</v>
      </c>
      <c r="D25" s="114">
        <v>15140</v>
      </c>
      <c r="E25" s="114">
        <v>25279</v>
      </c>
      <c r="F25" s="114">
        <v>8628</v>
      </c>
      <c r="G25" s="114">
        <v>3163</v>
      </c>
      <c r="H25" s="114">
        <v>12276</v>
      </c>
      <c r="I25" s="115">
        <v>5475</v>
      </c>
      <c r="J25" s="114">
        <v>3848</v>
      </c>
      <c r="K25" s="114">
        <v>1627</v>
      </c>
      <c r="L25" s="423">
        <v>1682</v>
      </c>
      <c r="M25" s="424">
        <v>2624</v>
      </c>
    </row>
    <row r="26" spans="1:13" ht="15" customHeight="1" x14ac:dyDescent="0.2">
      <c r="A26" s="422" t="s">
        <v>393</v>
      </c>
      <c r="B26" s="115">
        <v>34841</v>
      </c>
      <c r="C26" s="114">
        <v>19681</v>
      </c>
      <c r="D26" s="114">
        <v>15160</v>
      </c>
      <c r="E26" s="114">
        <v>25523</v>
      </c>
      <c r="F26" s="114">
        <v>8660</v>
      </c>
      <c r="G26" s="114">
        <v>3042</v>
      </c>
      <c r="H26" s="114">
        <v>12551</v>
      </c>
      <c r="I26" s="115">
        <v>5456</v>
      </c>
      <c r="J26" s="114">
        <v>3867</v>
      </c>
      <c r="K26" s="114">
        <v>1589</v>
      </c>
      <c r="L26" s="423">
        <v>2812</v>
      </c>
      <c r="M26" s="424">
        <v>2494</v>
      </c>
    </row>
    <row r="27" spans="1:13" ht="11.1" customHeight="1" x14ac:dyDescent="0.2">
      <c r="A27" s="422" t="s">
        <v>387</v>
      </c>
      <c r="B27" s="115">
        <v>35317</v>
      </c>
      <c r="C27" s="114">
        <v>20089</v>
      </c>
      <c r="D27" s="114">
        <v>15228</v>
      </c>
      <c r="E27" s="114">
        <v>25880</v>
      </c>
      <c r="F27" s="114">
        <v>8778</v>
      </c>
      <c r="G27" s="114">
        <v>2947</v>
      </c>
      <c r="H27" s="114">
        <v>12907</v>
      </c>
      <c r="I27" s="115">
        <v>5351</v>
      </c>
      <c r="J27" s="114">
        <v>3717</v>
      </c>
      <c r="K27" s="114">
        <v>1634</v>
      </c>
      <c r="L27" s="423">
        <v>2606</v>
      </c>
      <c r="M27" s="424">
        <v>2142</v>
      </c>
    </row>
    <row r="28" spans="1:13" ht="11.1" customHeight="1" x14ac:dyDescent="0.2">
      <c r="A28" s="422" t="s">
        <v>388</v>
      </c>
      <c r="B28" s="115">
        <v>35562</v>
      </c>
      <c r="C28" s="114">
        <v>20221</v>
      </c>
      <c r="D28" s="114">
        <v>15341</v>
      </c>
      <c r="E28" s="114">
        <v>26672</v>
      </c>
      <c r="F28" s="114">
        <v>8815</v>
      </c>
      <c r="G28" s="114">
        <v>3147</v>
      </c>
      <c r="H28" s="114">
        <v>12965</v>
      </c>
      <c r="I28" s="115">
        <v>5458</v>
      </c>
      <c r="J28" s="114">
        <v>3729</v>
      </c>
      <c r="K28" s="114">
        <v>1729</v>
      </c>
      <c r="L28" s="423">
        <v>2883</v>
      </c>
      <c r="M28" s="424">
        <v>2634</v>
      </c>
    </row>
    <row r="29" spans="1:13" s="110" customFormat="1" ht="11.1" customHeight="1" x14ac:dyDescent="0.2">
      <c r="A29" s="422" t="s">
        <v>389</v>
      </c>
      <c r="B29" s="115">
        <v>34768</v>
      </c>
      <c r="C29" s="114">
        <v>19536</v>
      </c>
      <c r="D29" s="114">
        <v>15232</v>
      </c>
      <c r="E29" s="114">
        <v>25927</v>
      </c>
      <c r="F29" s="114">
        <v>8792</v>
      </c>
      <c r="G29" s="114">
        <v>2940</v>
      </c>
      <c r="H29" s="114">
        <v>12789</v>
      </c>
      <c r="I29" s="115">
        <v>5375</v>
      </c>
      <c r="J29" s="114">
        <v>3713</v>
      </c>
      <c r="K29" s="114">
        <v>1662</v>
      </c>
      <c r="L29" s="423">
        <v>1649</v>
      </c>
      <c r="M29" s="424">
        <v>2363</v>
      </c>
    </row>
    <row r="30" spans="1:13" ht="15" customHeight="1" x14ac:dyDescent="0.2">
      <c r="A30" s="422" t="s">
        <v>394</v>
      </c>
      <c r="B30" s="115">
        <v>34898</v>
      </c>
      <c r="C30" s="114">
        <v>19677</v>
      </c>
      <c r="D30" s="114">
        <v>15221</v>
      </c>
      <c r="E30" s="114">
        <v>25937</v>
      </c>
      <c r="F30" s="114">
        <v>8926</v>
      </c>
      <c r="G30" s="114">
        <v>2794</v>
      </c>
      <c r="H30" s="114">
        <v>12865</v>
      </c>
      <c r="I30" s="115">
        <v>5306</v>
      </c>
      <c r="J30" s="114">
        <v>3633</v>
      </c>
      <c r="K30" s="114">
        <v>1673</v>
      </c>
      <c r="L30" s="423">
        <v>2732</v>
      </c>
      <c r="M30" s="424">
        <v>2562</v>
      </c>
    </row>
    <row r="31" spans="1:13" ht="11.1" customHeight="1" x14ac:dyDescent="0.2">
      <c r="A31" s="422" t="s">
        <v>387</v>
      </c>
      <c r="B31" s="115">
        <v>35351</v>
      </c>
      <c r="C31" s="114">
        <v>20068</v>
      </c>
      <c r="D31" s="114">
        <v>15283</v>
      </c>
      <c r="E31" s="114">
        <v>26221</v>
      </c>
      <c r="F31" s="114">
        <v>9099</v>
      </c>
      <c r="G31" s="114">
        <v>2638</v>
      </c>
      <c r="H31" s="114">
        <v>13084</v>
      </c>
      <c r="I31" s="115">
        <v>5413</v>
      </c>
      <c r="J31" s="114">
        <v>3647</v>
      </c>
      <c r="K31" s="114">
        <v>1766</v>
      </c>
      <c r="L31" s="423">
        <v>2275</v>
      </c>
      <c r="M31" s="424">
        <v>1834</v>
      </c>
    </row>
    <row r="32" spans="1:13" ht="11.1" customHeight="1" x14ac:dyDescent="0.2">
      <c r="A32" s="422" t="s">
        <v>388</v>
      </c>
      <c r="B32" s="115">
        <v>35881</v>
      </c>
      <c r="C32" s="114">
        <v>20389</v>
      </c>
      <c r="D32" s="114">
        <v>15492</v>
      </c>
      <c r="E32" s="114">
        <v>26578</v>
      </c>
      <c r="F32" s="114">
        <v>9299</v>
      </c>
      <c r="G32" s="114">
        <v>2876</v>
      </c>
      <c r="H32" s="114">
        <v>13144</v>
      </c>
      <c r="I32" s="115">
        <v>5512</v>
      </c>
      <c r="J32" s="114">
        <v>3684</v>
      </c>
      <c r="K32" s="114">
        <v>1828</v>
      </c>
      <c r="L32" s="423">
        <v>3078</v>
      </c>
      <c r="M32" s="424">
        <v>2586</v>
      </c>
    </row>
    <row r="33" spans="1:13" s="110" customFormat="1" ht="11.1" customHeight="1" x14ac:dyDescent="0.2">
      <c r="A33" s="422" t="s">
        <v>389</v>
      </c>
      <c r="B33" s="115">
        <v>35247</v>
      </c>
      <c r="C33" s="114">
        <v>19880</v>
      </c>
      <c r="D33" s="114">
        <v>15367</v>
      </c>
      <c r="E33" s="114">
        <v>25982</v>
      </c>
      <c r="F33" s="114">
        <v>9261</v>
      </c>
      <c r="G33" s="114">
        <v>2741</v>
      </c>
      <c r="H33" s="114">
        <v>12974</v>
      </c>
      <c r="I33" s="115">
        <v>5405</v>
      </c>
      <c r="J33" s="114">
        <v>3635</v>
      </c>
      <c r="K33" s="114">
        <v>1770</v>
      </c>
      <c r="L33" s="423">
        <v>1872</v>
      </c>
      <c r="M33" s="424">
        <v>2523</v>
      </c>
    </row>
    <row r="34" spans="1:13" ht="15" customHeight="1" x14ac:dyDescent="0.2">
      <c r="A34" s="422" t="s">
        <v>395</v>
      </c>
      <c r="B34" s="115">
        <v>35401</v>
      </c>
      <c r="C34" s="114">
        <v>20036</v>
      </c>
      <c r="D34" s="114">
        <v>15365</v>
      </c>
      <c r="E34" s="114">
        <v>26079</v>
      </c>
      <c r="F34" s="114">
        <v>9319</v>
      </c>
      <c r="G34" s="114">
        <v>2639</v>
      </c>
      <c r="H34" s="114">
        <v>13080</v>
      </c>
      <c r="I34" s="115">
        <v>5445</v>
      </c>
      <c r="J34" s="114">
        <v>3682</v>
      </c>
      <c r="K34" s="114">
        <v>1763</v>
      </c>
      <c r="L34" s="423">
        <v>2814</v>
      </c>
      <c r="M34" s="424">
        <v>2607</v>
      </c>
    </row>
    <row r="35" spans="1:13" ht="11.1" customHeight="1" x14ac:dyDescent="0.2">
      <c r="A35" s="422" t="s">
        <v>387</v>
      </c>
      <c r="B35" s="115">
        <v>35713</v>
      </c>
      <c r="C35" s="114">
        <v>20377</v>
      </c>
      <c r="D35" s="114">
        <v>15336</v>
      </c>
      <c r="E35" s="114">
        <v>26297</v>
      </c>
      <c r="F35" s="114">
        <v>9414</v>
      </c>
      <c r="G35" s="114">
        <v>2588</v>
      </c>
      <c r="H35" s="114">
        <v>13289</v>
      </c>
      <c r="I35" s="115">
        <v>5578</v>
      </c>
      <c r="J35" s="114">
        <v>3755</v>
      </c>
      <c r="K35" s="114">
        <v>1823</v>
      </c>
      <c r="L35" s="423">
        <v>2763</v>
      </c>
      <c r="M35" s="424">
        <v>2488</v>
      </c>
    </row>
    <row r="36" spans="1:13" ht="11.1" customHeight="1" x14ac:dyDescent="0.2">
      <c r="A36" s="422" t="s">
        <v>388</v>
      </c>
      <c r="B36" s="115">
        <v>36150</v>
      </c>
      <c r="C36" s="114">
        <v>20625</v>
      </c>
      <c r="D36" s="114">
        <v>15525</v>
      </c>
      <c r="E36" s="114">
        <v>26577</v>
      </c>
      <c r="F36" s="114">
        <v>9572</v>
      </c>
      <c r="G36" s="114">
        <v>2800</v>
      </c>
      <c r="H36" s="114">
        <v>13384</v>
      </c>
      <c r="I36" s="115">
        <v>5548</v>
      </c>
      <c r="J36" s="114">
        <v>3676</v>
      </c>
      <c r="K36" s="114">
        <v>1872</v>
      </c>
      <c r="L36" s="423">
        <v>3071</v>
      </c>
      <c r="M36" s="424">
        <v>2627</v>
      </c>
    </row>
    <row r="37" spans="1:13" s="110" customFormat="1" ht="11.1" customHeight="1" x14ac:dyDescent="0.2">
      <c r="A37" s="422" t="s">
        <v>389</v>
      </c>
      <c r="B37" s="115">
        <v>35725</v>
      </c>
      <c r="C37" s="114">
        <v>20224</v>
      </c>
      <c r="D37" s="114">
        <v>15501</v>
      </c>
      <c r="E37" s="114">
        <v>26182</v>
      </c>
      <c r="F37" s="114">
        <v>9543</v>
      </c>
      <c r="G37" s="114">
        <v>2688</v>
      </c>
      <c r="H37" s="114">
        <v>13290</v>
      </c>
      <c r="I37" s="115">
        <v>5500</v>
      </c>
      <c r="J37" s="114">
        <v>3696</v>
      </c>
      <c r="K37" s="114">
        <v>1804</v>
      </c>
      <c r="L37" s="423">
        <v>1892</v>
      </c>
      <c r="M37" s="424">
        <v>2337</v>
      </c>
    </row>
    <row r="38" spans="1:13" ht="15" customHeight="1" x14ac:dyDescent="0.2">
      <c r="A38" s="425" t="s">
        <v>396</v>
      </c>
      <c r="B38" s="115">
        <v>35900</v>
      </c>
      <c r="C38" s="114">
        <v>20410</v>
      </c>
      <c r="D38" s="114">
        <v>15490</v>
      </c>
      <c r="E38" s="114">
        <v>26283</v>
      </c>
      <c r="F38" s="114">
        <v>9617</v>
      </c>
      <c r="G38" s="114">
        <v>2663</v>
      </c>
      <c r="H38" s="114">
        <v>13332</v>
      </c>
      <c r="I38" s="115">
        <v>5510</v>
      </c>
      <c r="J38" s="114">
        <v>3677</v>
      </c>
      <c r="K38" s="114">
        <v>1833</v>
      </c>
      <c r="L38" s="423">
        <v>2875</v>
      </c>
      <c r="M38" s="424">
        <v>2806</v>
      </c>
    </row>
    <row r="39" spans="1:13" ht="11.1" customHeight="1" x14ac:dyDescent="0.2">
      <c r="A39" s="422" t="s">
        <v>387</v>
      </c>
      <c r="B39" s="115">
        <v>36097</v>
      </c>
      <c r="C39" s="114">
        <v>20596</v>
      </c>
      <c r="D39" s="114">
        <v>15501</v>
      </c>
      <c r="E39" s="114">
        <v>26462</v>
      </c>
      <c r="F39" s="114">
        <v>9635</v>
      </c>
      <c r="G39" s="114">
        <v>2605</v>
      </c>
      <c r="H39" s="114">
        <v>13524</v>
      </c>
      <c r="I39" s="115">
        <v>5668</v>
      </c>
      <c r="J39" s="114">
        <v>3781</v>
      </c>
      <c r="K39" s="114">
        <v>1887</v>
      </c>
      <c r="L39" s="423">
        <v>2346</v>
      </c>
      <c r="M39" s="424">
        <v>2160</v>
      </c>
    </row>
    <row r="40" spans="1:13" ht="11.1" customHeight="1" x14ac:dyDescent="0.2">
      <c r="A40" s="425" t="s">
        <v>388</v>
      </c>
      <c r="B40" s="115">
        <v>36557</v>
      </c>
      <c r="C40" s="114">
        <v>20835</v>
      </c>
      <c r="D40" s="114">
        <v>15722</v>
      </c>
      <c r="E40" s="114">
        <v>26716</v>
      </c>
      <c r="F40" s="114">
        <v>9841</v>
      </c>
      <c r="G40" s="114">
        <v>2900</v>
      </c>
      <c r="H40" s="114">
        <v>13632</v>
      </c>
      <c r="I40" s="115">
        <v>5723</v>
      </c>
      <c r="J40" s="114">
        <v>3747</v>
      </c>
      <c r="K40" s="114">
        <v>1976</v>
      </c>
      <c r="L40" s="423">
        <v>2858</v>
      </c>
      <c r="M40" s="424">
        <v>2531</v>
      </c>
    </row>
    <row r="41" spans="1:13" s="110" customFormat="1" ht="11.1" customHeight="1" x14ac:dyDescent="0.2">
      <c r="A41" s="422" t="s">
        <v>389</v>
      </c>
      <c r="B41" s="115">
        <v>35967</v>
      </c>
      <c r="C41" s="114">
        <v>20389</v>
      </c>
      <c r="D41" s="114">
        <v>15578</v>
      </c>
      <c r="E41" s="114">
        <v>26108</v>
      </c>
      <c r="F41" s="114">
        <v>9859</v>
      </c>
      <c r="G41" s="114">
        <v>2790</v>
      </c>
      <c r="H41" s="114">
        <v>13522</v>
      </c>
      <c r="I41" s="115">
        <v>5731</v>
      </c>
      <c r="J41" s="114">
        <v>3764</v>
      </c>
      <c r="K41" s="114">
        <v>1967</v>
      </c>
      <c r="L41" s="423">
        <v>1932</v>
      </c>
      <c r="M41" s="424">
        <v>2546</v>
      </c>
    </row>
    <row r="42" spans="1:13" ht="15" customHeight="1" x14ac:dyDescent="0.2">
      <c r="A42" s="422" t="s">
        <v>397</v>
      </c>
      <c r="B42" s="115">
        <v>36007</v>
      </c>
      <c r="C42" s="114">
        <v>20449</v>
      </c>
      <c r="D42" s="114">
        <v>15558</v>
      </c>
      <c r="E42" s="114">
        <v>26120</v>
      </c>
      <c r="F42" s="114">
        <v>9887</v>
      </c>
      <c r="G42" s="114">
        <v>2771</v>
      </c>
      <c r="H42" s="114">
        <v>13567</v>
      </c>
      <c r="I42" s="115">
        <v>5802</v>
      </c>
      <c r="J42" s="114">
        <v>3857</v>
      </c>
      <c r="K42" s="114">
        <v>1945</v>
      </c>
      <c r="L42" s="423">
        <v>2772</v>
      </c>
      <c r="M42" s="424">
        <v>2721</v>
      </c>
    </row>
    <row r="43" spans="1:13" ht="11.1" customHeight="1" x14ac:dyDescent="0.2">
      <c r="A43" s="422" t="s">
        <v>387</v>
      </c>
      <c r="B43" s="115">
        <v>36186</v>
      </c>
      <c r="C43" s="114">
        <v>20644</v>
      </c>
      <c r="D43" s="114">
        <v>15542</v>
      </c>
      <c r="E43" s="114">
        <v>26246</v>
      </c>
      <c r="F43" s="114">
        <v>9940</v>
      </c>
      <c r="G43" s="114">
        <v>2738</v>
      </c>
      <c r="H43" s="114">
        <v>13718</v>
      </c>
      <c r="I43" s="115">
        <v>5863</v>
      </c>
      <c r="J43" s="114">
        <v>3871</v>
      </c>
      <c r="K43" s="114">
        <v>1992</v>
      </c>
      <c r="L43" s="423">
        <v>2489</v>
      </c>
      <c r="M43" s="424">
        <v>2337</v>
      </c>
    </row>
    <row r="44" spans="1:13" ht="11.1" customHeight="1" x14ac:dyDescent="0.2">
      <c r="A44" s="422" t="s">
        <v>388</v>
      </c>
      <c r="B44" s="115">
        <v>36585</v>
      </c>
      <c r="C44" s="114">
        <v>20902</v>
      </c>
      <c r="D44" s="114">
        <v>15683</v>
      </c>
      <c r="E44" s="114">
        <v>26566</v>
      </c>
      <c r="F44" s="114">
        <v>10019</v>
      </c>
      <c r="G44" s="114">
        <v>3032</v>
      </c>
      <c r="H44" s="114">
        <v>13767</v>
      </c>
      <c r="I44" s="115">
        <v>5760</v>
      </c>
      <c r="J44" s="114">
        <v>3754</v>
      </c>
      <c r="K44" s="114">
        <v>2006</v>
      </c>
      <c r="L44" s="423">
        <v>2999</v>
      </c>
      <c r="M44" s="424">
        <v>2702</v>
      </c>
    </row>
    <row r="45" spans="1:13" s="110" customFormat="1" ht="11.1" customHeight="1" x14ac:dyDescent="0.2">
      <c r="A45" s="422" t="s">
        <v>389</v>
      </c>
      <c r="B45" s="115">
        <v>36026</v>
      </c>
      <c r="C45" s="114">
        <v>20440</v>
      </c>
      <c r="D45" s="114">
        <v>15586</v>
      </c>
      <c r="E45" s="114">
        <v>26039</v>
      </c>
      <c r="F45" s="114">
        <v>9987</v>
      </c>
      <c r="G45" s="114">
        <v>2880</v>
      </c>
      <c r="H45" s="114">
        <v>13594</v>
      </c>
      <c r="I45" s="115">
        <v>5705</v>
      </c>
      <c r="J45" s="114">
        <v>3711</v>
      </c>
      <c r="K45" s="114">
        <v>1994</v>
      </c>
      <c r="L45" s="423">
        <v>1847</v>
      </c>
      <c r="M45" s="424">
        <v>2404</v>
      </c>
    </row>
    <row r="46" spans="1:13" ht="15" customHeight="1" x14ac:dyDescent="0.2">
      <c r="A46" s="422" t="s">
        <v>398</v>
      </c>
      <c r="B46" s="115">
        <v>36013</v>
      </c>
      <c r="C46" s="114">
        <v>20420</v>
      </c>
      <c r="D46" s="114">
        <v>15593</v>
      </c>
      <c r="E46" s="114">
        <v>25932</v>
      </c>
      <c r="F46" s="114">
        <v>10081</v>
      </c>
      <c r="G46" s="114">
        <v>2844</v>
      </c>
      <c r="H46" s="114">
        <v>13557</v>
      </c>
      <c r="I46" s="115">
        <v>5805</v>
      </c>
      <c r="J46" s="114">
        <v>3766</v>
      </c>
      <c r="K46" s="114">
        <v>2039</v>
      </c>
      <c r="L46" s="423">
        <v>2889</v>
      </c>
      <c r="M46" s="424">
        <v>2857</v>
      </c>
    </row>
    <row r="47" spans="1:13" ht="11.1" customHeight="1" x14ac:dyDescent="0.2">
      <c r="A47" s="422" t="s">
        <v>387</v>
      </c>
      <c r="B47" s="115">
        <v>36181</v>
      </c>
      <c r="C47" s="114">
        <v>20501</v>
      </c>
      <c r="D47" s="114">
        <v>15680</v>
      </c>
      <c r="E47" s="114">
        <v>25927</v>
      </c>
      <c r="F47" s="114">
        <v>10254</v>
      </c>
      <c r="G47" s="114">
        <v>2798</v>
      </c>
      <c r="H47" s="114">
        <v>13672</v>
      </c>
      <c r="I47" s="115">
        <v>5898</v>
      </c>
      <c r="J47" s="114">
        <v>3839</v>
      </c>
      <c r="K47" s="114">
        <v>2059</v>
      </c>
      <c r="L47" s="423">
        <v>2329</v>
      </c>
      <c r="M47" s="424">
        <v>2183</v>
      </c>
    </row>
    <row r="48" spans="1:13" ht="11.1" customHeight="1" x14ac:dyDescent="0.2">
      <c r="A48" s="422" t="s">
        <v>388</v>
      </c>
      <c r="B48" s="115">
        <v>36298</v>
      </c>
      <c r="C48" s="114">
        <v>20475</v>
      </c>
      <c r="D48" s="114">
        <v>15823</v>
      </c>
      <c r="E48" s="114">
        <v>25898</v>
      </c>
      <c r="F48" s="114">
        <v>10400</v>
      </c>
      <c r="G48" s="114">
        <v>3075</v>
      </c>
      <c r="H48" s="114">
        <v>13643</v>
      </c>
      <c r="I48" s="115">
        <v>5893</v>
      </c>
      <c r="J48" s="114">
        <v>3774</v>
      </c>
      <c r="K48" s="114">
        <v>2119</v>
      </c>
      <c r="L48" s="423">
        <v>3144</v>
      </c>
      <c r="M48" s="424">
        <v>3064</v>
      </c>
    </row>
    <row r="49" spans="1:17" s="110" customFormat="1" ht="11.1" customHeight="1" x14ac:dyDescent="0.2">
      <c r="A49" s="422" t="s">
        <v>389</v>
      </c>
      <c r="B49" s="115">
        <v>35683</v>
      </c>
      <c r="C49" s="114">
        <v>19980</v>
      </c>
      <c r="D49" s="114">
        <v>15703</v>
      </c>
      <c r="E49" s="114">
        <v>25348</v>
      </c>
      <c r="F49" s="114">
        <v>10335</v>
      </c>
      <c r="G49" s="114">
        <v>2952</v>
      </c>
      <c r="H49" s="114">
        <v>13414</v>
      </c>
      <c r="I49" s="115">
        <v>5873</v>
      </c>
      <c r="J49" s="114">
        <v>3796</v>
      </c>
      <c r="K49" s="114">
        <v>2077</v>
      </c>
      <c r="L49" s="423">
        <v>1531</v>
      </c>
      <c r="M49" s="424">
        <v>2155</v>
      </c>
    </row>
    <row r="50" spans="1:17" ht="15" customHeight="1" x14ac:dyDescent="0.2">
      <c r="A50" s="422" t="s">
        <v>399</v>
      </c>
      <c r="B50" s="143">
        <v>35576</v>
      </c>
      <c r="C50" s="144">
        <v>19906</v>
      </c>
      <c r="D50" s="144">
        <v>15670</v>
      </c>
      <c r="E50" s="144">
        <v>25191</v>
      </c>
      <c r="F50" s="144">
        <v>10385</v>
      </c>
      <c r="G50" s="144">
        <v>2889</v>
      </c>
      <c r="H50" s="144">
        <v>13444</v>
      </c>
      <c r="I50" s="143">
        <v>5725</v>
      </c>
      <c r="J50" s="144">
        <v>3689</v>
      </c>
      <c r="K50" s="144">
        <v>2036</v>
      </c>
      <c r="L50" s="426">
        <v>2563</v>
      </c>
      <c r="M50" s="427">
        <v>2703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-1.2134506983589259</v>
      </c>
      <c r="C6" s="480">
        <f>'Tabelle 3.3'!J11</f>
        <v>-1.3781223083548666</v>
      </c>
      <c r="D6" s="481">
        <f t="shared" ref="D6:E9" si="0">IF(OR(AND(B6&gt;=-50,B6&lt;=50),ISNUMBER(B6)=FALSE),B6,"")</f>
        <v>-1.2134506983589259</v>
      </c>
      <c r="E6" s="481">
        <f t="shared" si="0"/>
        <v>-1.3781223083548666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-1.2134506983589259</v>
      </c>
      <c r="C14" s="480">
        <f>'Tabelle 3.3'!J11</f>
        <v>-1.3781223083548666</v>
      </c>
      <c r="D14" s="481">
        <f>IF(OR(AND(B14&gt;=-50,B14&lt;=50),ISNUMBER(B14)=FALSE),B14,"")</f>
        <v>-1.2134506983589259</v>
      </c>
      <c r="E14" s="481">
        <f>IF(OR(AND(C14&gt;=-50,C14&lt;=50),ISNUMBER(C14)=FALSE),C14,"")</f>
        <v>-1.3781223083548666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-0.87412587412587417</v>
      </c>
      <c r="C15" s="480">
        <f>'Tabelle 3.3'!J12</f>
        <v>9.4117647058823533</v>
      </c>
      <c r="D15" s="481">
        <f t="shared" ref="D15:E45" si="3">IF(OR(AND(B15&gt;=-50,B15&lt;=50),ISNUMBER(B15)=FALSE),B15,"")</f>
        <v>-0.87412587412587417</v>
      </c>
      <c r="E15" s="481">
        <f t="shared" si="3"/>
        <v>9.4117647058823533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v>
      </c>
      <c r="C16" s="480">
        <f>'Tabelle 3.3'!J13</f>
        <v>10.447761194029852</v>
      </c>
      <c r="D16" s="481">
        <f t="shared" si="3"/>
        <v>0</v>
      </c>
      <c r="E16" s="481">
        <f t="shared" si="3"/>
        <v>10.447761194029852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-3.4180222993968195</v>
      </c>
      <c r="C17" s="480">
        <f>'Tabelle 3.3'!J14</f>
        <v>-1.3353115727002967</v>
      </c>
      <c r="D17" s="481">
        <f t="shared" si="3"/>
        <v>-3.4180222993968195</v>
      </c>
      <c r="E17" s="481">
        <f t="shared" si="3"/>
        <v>-1.3353115727002967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6.2897526501766787</v>
      </c>
      <c r="C18" s="480">
        <f>'Tabelle 3.3'!J15</f>
        <v>5.2631578947368425</v>
      </c>
      <c r="D18" s="481">
        <f t="shared" si="3"/>
        <v>6.2897526501766787</v>
      </c>
      <c r="E18" s="481">
        <f t="shared" si="3"/>
        <v>5.2631578947368425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-7.7465918203688853</v>
      </c>
      <c r="C19" s="480">
        <f>'Tabelle 3.3'!J16</f>
        <v>-4.0983606557377046</v>
      </c>
      <c r="D19" s="481">
        <f t="shared" si="3"/>
        <v>-7.7465918203688853</v>
      </c>
      <c r="E19" s="481">
        <f t="shared" si="3"/>
        <v>-4.0983606557377046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-3.6760788492274905</v>
      </c>
      <c r="C20" s="480">
        <f>'Tabelle 3.3'!J17</f>
        <v>-5.0505050505050502</v>
      </c>
      <c r="D20" s="481">
        <f t="shared" si="3"/>
        <v>-3.6760788492274905</v>
      </c>
      <c r="E20" s="481">
        <f t="shared" si="3"/>
        <v>-5.0505050505050502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0.55912776069331838</v>
      </c>
      <c r="C21" s="480">
        <f>'Tabelle 3.3'!J18</f>
        <v>3.2467532467532467</v>
      </c>
      <c r="D21" s="481">
        <f t="shared" si="3"/>
        <v>0.55912776069331838</v>
      </c>
      <c r="E21" s="481">
        <f t="shared" si="3"/>
        <v>3.2467532467532467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0.41418586590732592</v>
      </c>
      <c r="C22" s="480">
        <f>'Tabelle 3.3'!J19</f>
        <v>-0.53078556263269638</v>
      </c>
      <c r="D22" s="481">
        <f t="shared" si="3"/>
        <v>0.41418586590732592</v>
      </c>
      <c r="E22" s="481">
        <f t="shared" si="3"/>
        <v>-0.53078556263269638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1.4659685863874345</v>
      </c>
      <c r="C23" s="480">
        <f>'Tabelle 3.3'!J20</f>
        <v>96.98795180722891</v>
      </c>
      <c r="D23" s="481">
        <f t="shared" si="3"/>
        <v>1.4659685863874345</v>
      </c>
      <c r="E23" s="481" t="str">
        <f t="shared" si="3"/>
        <v/>
      </c>
      <c r="F23" s="476" t="str">
        <f t="shared" si="4"/>
        <v/>
      </c>
      <c r="G23" s="476" t="str">
        <f t="shared" si="4"/>
        <v>&gt; 50</v>
      </c>
      <c r="H23" s="482" t="str">
        <f t="shared" si="5"/>
        <v/>
      </c>
      <c r="I23" s="482">
        <f t="shared" si="5"/>
        <v>-0.75</v>
      </c>
      <c r="J23" s="476" t="e">
        <f t="shared" si="6"/>
        <v>#N/A</v>
      </c>
      <c r="K23" s="476" t="e">
        <f t="shared" si="7"/>
        <v>#N/A</v>
      </c>
      <c r="L23" s="476">
        <f t="shared" si="8"/>
        <v>98</v>
      </c>
      <c r="M23" s="476">
        <f t="shared" si="9"/>
        <v>45</v>
      </c>
      <c r="N23" s="476">
        <v>98</v>
      </c>
    </row>
    <row r="24" spans="1:14" s="475" customFormat="1" ht="15" customHeight="1" x14ac:dyDescent="0.2">
      <c r="A24" s="475">
        <v>11</v>
      </c>
      <c r="B24" s="479">
        <f>'Tabelle 2.3'!J21</f>
        <v>-4.4368600682593859</v>
      </c>
      <c r="C24" s="480">
        <f>'Tabelle 3.3'!J21</f>
        <v>-15.901060070671377</v>
      </c>
      <c r="D24" s="481">
        <f t="shared" si="3"/>
        <v>-4.4368600682593859</v>
      </c>
      <c r="E24" s="481">
        <f t="shared" si="3"/>
        <v>-15.901060070671377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-6.7307692307692308</v>
      </c>
      <c r="C25" s="480">
        <f>'Tabelle 3.3'!J22</f>
        <v>20.833333333333332</v>
      </c>
      <c r="D25" s="481">
        <f t="shared" si="3"/>
        <v>-6.7307692307692308</v>
      </c>
      <c r="E25" s="481">
        <f t="shared" si="3"/>
        <v>20.833333333333332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-27.450980392156861</v>
      </c>
      <c r="D26" s="481">
        <f t="shared" si="3"/>
        <v>0</v>
      </c>
      <c r="E26" s="481">
        <f t="shared" si="3"/>
        <v>-27.450980392156861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-0.27985074626865669</v>
      </c>
      <c r="C27" s="480">
        <f>'Tabelle 3.3'!J24</f>
        <v>5.0377833753148611</v>
      </c>
      <c r="D27" s="481">
        <f t="shared" si="3"/>
        <v>-0.27985074626865669</v>
      </c>
      <c r="E27" s="481">
        <f t="shared" si="3"/>
        <v>5.0377833753148611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-0.37914691943127959</v>
      </c>
      <c r="C28" s="480">
        <f>'Tabelle 3.3'!J25</f>
        <v>10.451977401129943</v>
      </c>
      <c r="D28" s="481">
        <f t="shared" si="3"/>
        <v>-0.37914691943127959</v>
      </c>
      <c r="E28" s="481">
        <f t="shared" si="3"/>
        <v>10.451977401129943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-9.9636741048261541</v>
      </c>
      <c r="C29" s="480">
        <f>'Tabelle 3.3'!J26</f>
        <v>18.181818181818183</v>
      </c>
      <c r="D29" s="481">
        <f t="shared" si="3"/>
        <v>-9.9636741048261541</v>
      </c>
      <c r="E29" s="481">
        <f t="shared" si="3"/>
        <v>18.181818181818183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1.7010309278350515</v>
      </c>
      <c r="C30" s="480">
        <f>'Tabelle 3.3'!J27</f>
        <v>5.1813471502590671</v>
      </c>
      <c r="D30" s="481">
        <f t="shared" si="3"/>
        <v>1.7010309278350515</v>
      </c>
      <c r="E30" s="481">
        <f t="shared" si="3"/>
        <v>5.1813471502590671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2.2403258655804481</v>
      </c>
      <c r="C31" s="480">
        <f>'Tabelle 3.3'!J28</f>
        <v>-2.1276595744680851</v>
      </c>
      <c r="D31" s="481">
        <f t="shared" si="3"/>
        <v>2.2403258655804481</v>
      </c>
      <c r="E31" s="481">
        <f t="shared" si="3"/>
        <v>-2.1276595744680851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0.91407678244972579</v>
      </c>
      <c r="C32" s="480">
        <f>'Tabelle 3.3'!J29</f>
        <v>0.80428954423592491</v>
      </c>
      <c r="D32" s="481">
        <f t="shared" si="3"/>
        <v>0.91407678244972579</v>
      </c>
      <c r="E32" s="481">
        <f t="shared" si="3"/>
        <v>0.80428954423592491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3.6537195523370638</v>
      </c>
      <c r="C33" s="480">
        <f>'Tabelle 3.3'!J30</f>
        <v>-4.5454545454545459</v>
      </c>
      <c r="D33" s="481">
        <f t="shared" si="3"/>
        <v>3.6537195523370638</v>
      </c>
      <c r="E33" s="481">
        <f t="shared" si="3"/>
        <v>-4.5454545454545459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-9.0909090909090917</v>
      </c>
      <c r="C34" s="480">
        <f>'Tabelle 3.3'!J31</f>
        <v>-48.359659781287974</v>
      </c>
      <c r="D34" s="481">
        <f t="shared" si="3"/>
        <v>-9.0909090909090917</v>
      </c>
      <c r="E34" s="481">
        <f t="shared" si="3"/>
        <v>-48.359659781287974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-0.87412587412587417</v>
      </c>
      <c r="C37" s="480">
        <f>'Tabelle 3.3'!J34</f>
        <v>9.4117647058823533</v>
      </c>
      <c r="D37" s="481">
        <f t="shared" si="3"/>
        <v>-0.87412587412587417</v>
      </c>
      <c r="E37" s="481">
        <f t="shared" si="3"/>
        <v>9.4117647058823533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-2.374086245053987</v>
      </c>
      <c r="C38" s="480">
        <f>'Tabelle 3.3'!J35</f>
        <v>1.3264554163596167</v>
      </c>
      <c r="D38" s="481">
        <f t="shared" si="3"/>
        <v>-2.374086245053987</v>
      </c>
      <c r="E38" s="481">
        <f t="shared" si="3"/>
        <v>1.3264554163596167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-0.37993180711154406</v>
      </c>
      <c r="C39" s="480">
        <f>'Tabelle 3.3'!J36</f>
        <v>-2.6647966339410938</v>
      </c>
      <c r="D39" s="481">
        <f t="shared" si="3"/>
        <v>-0.37993180711154406</v>
      </c>
      <c r="E39" s="481">
        <f t="shared" si="3"/>
        <v>-2.6647966339410938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-0.37993180711154406</v>
      </c>
      <c r="C45" s="480">
        <f>'Tabelle 3.3'!J36</f>
        <v>-2.6647966339410938</v>
      </c>
      <c r="D45" s="481">
        <f t="shared" si="3"/>
        <v>-0.37993180711154406</v>
      </c>
      <c r="E45" s="481">
        <f t="shared" si="3"/>
        <v>-2.6647966339410938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34841</v>
      </c>
      <c r="C51" s="487">
        <v>3867</v>
      </c>
      <c r="D51" s="487">
        <v>1589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35317</v>
      </c>
      <c r="C52" s="487">
        <v>3717</v>
      </c>
      <c r="D52" s="487">
        <v>1634</v>
      </c>
      <c r="E52" s="488">
        <f t="shared" ref="E52:G70" si="11">IF($A$51=37802,IF(COUNTBLANK(B$51:B$70)&gt;0,#N/A,B52/B$51*100),IF(COUNTBLANK(B$51:B$75)&gt;0,#N/A,B52/B$51*100))</f>
        <v>101.36620648087025</v>
      </c>
      <c r="F52" s="488">
        <f t="shared" si="11"/>
        <v>96.121024049650899</v>
      </c>
      <c r="G52" s="488">
        <f t="shared" si="11"/>
        <v>102.83196979232221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35562</v>
      </c>
      <c r="C53" s="487">
        <v>3729</v>
      </c>
      <c r="D53" s="487">
        <v>1729</v>
      </c>
      <c r="E53" s="488">
        <f t="shared" si="11"/>
        <v>102.06940099308287</v>
      </c>
      <c r="F53" s="488">
        <f t="shared" si="11"/>
        <v>96.431342125678825</v>
      </c>
      <c r="G53" s="488">
        <f t="shared" si="11"/>
        <v>108.81057268722468</v>
      </c>
      <c r="H53" s="489">
        <f>IF(ISERROR(L53)=TRUE,IF(MONTH(A53)=MONTH(MAX(A$51:A$75)),A53,""),"")</f>
        <v>41883</v>
      </c>
      <c r="I53" s="488">
        <f t="shared" si="12"/>
        <v>102.06940099308287</v>
      </c>
      <c r="J53" s="488">
        <f t="shared" si="10"/>
        <v>96.431342125678825</v>
      </c>
      <c r="K53" s="488">
        <f t="shared" si="10"/>
        <v>108.81057268722468</v>
      </c>
      <c r="L53" s="488" t="e">
        <f t="shared" si="13"/>
        <v>#N/A</v>
      </c>
    </row>
    <row r="54" spans="1:14" ht="15" customHeight="1" x14ac:dyDescent="0.2">
      <c r="A54" s="490" t="s">
        <v>462</v>
      </c>
      <c r="B54" s="487">
        <v>34768</v>
      </c>
      <c r="C54" s="487">
        <v>3713</v>
      </c>
      <c r="D54" s="487">
        <v>1662</v>
      </c>
      <c r="E54" s="488">
        <f t="shared" si="11"/>
        <v>99.790476737177457</v>
      </c>
      <c r="F54" s="488">
        <f t="shared" si="11"/>
        <v>96.017584690974914</v>
      </c>
      <c r="G54" s="488">
        <f t="shared" si="11"/>
        <v>104.59408432976716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34898</v>
      </c>
      <c r="C55" s="487">
        <v>3633</v>
      </c>
      <c r="D55" s="487">
        <v>1673</v>
      </c>
      <c r="E55" s="488">
        <f t="shared" si="11"/>
        <v>100.16360035590253</v>
      </c>
      <c r="F55" s="488">
        <f t="shared" si="11"/>
        <v>93.94879751745539</v>
      </c>
      <c r="G55" s="488">
        <f t="shared" si="11"/>
        <v>105.2863436123348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35351</v>
      </c>
      <c r="C56" s="487">
        <v>3647</v>
      </c>
      <c r="D56" s="487">
        <v>1766</v>
      </c>
      <c r="E56" s="488">
        <f t="shared" si="11"/>
        <v>101.46379265807526</v>
      </c>
      <c r="F56" s="488">
        <f t="shared" si="11"/>
        <v>94.310835272821308</v>
      </c>
      <c r="G56" s="488">
        <f t="shared" si="11"/>
        <v>111.13908118313405</v>
      </c>
      <c r="H56" s="489" t="str">
        <f t="shared" si="14"/>
        <v/>
      </c>
      <c r="I56" s="488" t="str">
        <f t="shared" si="12"/>
        <v/>
      </c>
      <c r="J56" s="488" t="str">
        <f t="shared" si="10"/>
        <v/>
      </c>
      <c r="K56" s="488" t="str">
        <f t="shared" si="10"/>
        <v/>
      </c>
      <c r="L56" s="488" t="e">
        <f t="shared" si="13"/>
        <v>#N/A</v>
      </c>
    </row>
    <row r="57" spans="1:14" ht="15" customHeight="1" x14ac:dyDescent="0.2">
      <c r="A57" s="490">
        <v>42248</v>
      </c>
      <c r="B57" s="487">
        <v>35881</v>
      </c>
      <c r="C57" s="487">
        <v>3684</v>
      </c>
      <c r="D57" s="487">
        <v>1828</v>
      </c>
      <c r="E57" s="488">
        <f t="shared" si="11"/>
        <v>102.98498894980052</v>
      </c>
      <c r="F57" s="488">
        <f t="shared" si="11"/>
        <v>95.267649340574096</v>
      </c>
      <c r="G57" s="488">
        <f t="shared" si="11"/>
        <v>115.04090623033353</v>
      </c>
      <c r="H57" s="489">
        <f t="shared" si="14"/>
        <v>42248</v>
      </c>
      <c r="I57" s="488">
        <f t="shared" si="12"/>
        <v>102.98498894980052</v>
      </c>
      <c r="J57" s="488">
        <f t="shared" si="10"/>
        <v>95.267649340574096</v>
      </c>
      <c r="K57" s="488">
        <f t="shared" si="10"/>
        <v>115.04090623033353</v>
      </c>
      <c r="L57" s="488" t="e">
        <f t="shared" si="13"/>
        <v>#N/A</v>
      </c>
    </row>
    <row r="58" spans="1:14" ht="15" customHeight="1" x14ac:dyDescent="0.2">
      <c r="A58" s="490" t="s">
        <v>465</v>
      </c>
      <c r="B58" s="487">
        <v>35247</v>
      </c>
      <c r="C58" s="487">
        <v>3635</v>
      </c>
      <c r="D58" s="487">
        <v>1770</v>
      </c>
      <c r="E58" s="488">
        <f t="shared" si="11"/>
        <v>101.16529376309519</v>
      </c>
      <c r="F58" s="488">
        <f t="shared" si="11"/>
        <v>94.000517196793382</v>
      </c>
      <c r="G58" s="488">
        <f t="shared" si="11"/>
        <v>111.39081183134047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35401</v>
      </c>
      <c r="C59" s="487">
        <v>3682</v>
      </c>
      <c r="D59" s="487">
        <v>1763</v>
      </c>
      <c r="E59" s="488">
        <f t="shared" si="11"/>
        <v>101.60730174220028</v>
      </c>
      <c r="F59" s="488">
        <f t="shared" si="11"/>
        <v>95.215929661236103</v>
      </c>
      <c r="G59" s="488">
        <f t="shared" si="11"/>
        <v>110.95028319697924</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35713</v>
      </c>
      <c r="C60" s="487">
        <v>3755</v>
      </c>
      <c r="D60" s="487">
        <v>1823</v>
      </c>
      <c r="E60" s="488">
        <f t="shared" si="11"/>
        <v>102.50279842714043</v>
      </c>
      <c r="F60" s="488">
        <f t="shared" si="11"/>
        <v>97.103697957072669</v>
      </c>
      <c r="G60" s="488">
        <f t="shared" si="11"/>
        <v>114.72624292007552</v>
      </c>
      <c r="H60" s="489" t="str">
        <f t="shared" si="14"/>
        <v/>
      </c>
      <c r="I60" s="488" t="str">
        <f t="shared" si="12"/>
        <v/>
      </c>
      <c r="J60" s="488" t="str">
        <f t="shared" si="10"/>
        <v/>
      </c>
      <c r="K60" s="488" t="str">
        <f t="shared" si="10"/>
        <v/>
      </c>
      <c r="L60" s="488" t="e">
        <f t="shared" si="13"/>
        <v>#N/A</v>
      </c>
    </row>
    <row r="61" spans="1:14" ht="15" customHeight="1" x14ac:dyDescent="0.2">
      <c r="A61" s="490">
        <v>42614</v>
      </c>
      <c r="B61" s="487">
        <v>36150</v>
      </c>
      <c r="C61" s="487">
        <v>3676</v>
      </c>
      <c r="D61" s="487">
        <v>1872</v>
      </c>
      <c r="E61" s="488">
        <f t="shared" si="11"/>
        <v>103.75706782239315</v>
      </c>
      <c r="F61" s="488">
        <f t="shared" si="11"/>
        <v>95.06077062322214</v>
      </c>
      <c r="G61" s="488">
        <f t="shared" si="11"/>
        <v>117.80994336060415</v>
      </c>
      <c r="H61" s="489">
        <f t="shared" si="14"/>
        <v>42614</v>
      </c>
      <c r="I61" s="488">
        <f t="shared" si="12"/>
        <v>103.75706782239315</v>
      </c>
      <c r="J61" s="488">
        <f t="shared" si="10"/>
        <v>95.06077062322214</v>
      </c>
      <c r="K61" s="488">
        <f t="shared" si="10"/>
        <v>117.80994336060415</v>
      </c>
      <c r="L61" s="488" t="e">
        <f t="shared" si="13"/>
        <v>#N/A</v>
      </c>
    </row>
    <row r="62" spans="1:14" ht="15" customHeight="1" x14ac:dyDescent="0.2">
      <c r="A62" s="490" t="s">
        <v>468</v>
      </c>
      <c r="B62" s="487">
        <v>35725</v>
      </c>
      <c r="C62" s="487">
        <v>3696</v>
      </c>
      <c r="D62" s="487">
        <v>1804</v>
      </c>
      <c r="E62" s="488">
        <f t="shared" si="11"/>
        <v>102.53724060733045</v>
      </c>
      <c r="F62" s="488">
        <f t="shared" si="11"/>
        <v>95.577967416602021</v>
      </c>
      <c r="G62" s="488">
        <f t="shared" si="11"/>
        <v>113.53052234109502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35900</v>
      </c>
      <c r="C63" s="487">
        <v>3677</v>
      </c>
      <c r="D63" s="487">
        <v>1833</v>
      </c>
      <c r="E63" s="488">
        <f t="shared" si="11"/>
        <v>103.03952240176804</v>
      </c>
      <c r="F63" s="488">
        <f t="shared" si="11"/>
        <v>95.086630462891137</v>
      </c>
      <c r="G63" s="488">
        <f t="shared" si="11"/>
        <v>115.35556954059156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36097</v>
      </c>
      <c r="C64" s="487">
        <v>3781</v>
      </c>
      <c r="D64" s="487">
        <v>1887</v>
      </c>
      <c r="E64" s="488">
        <f t="shared" si="11"/>
        <v>103.60494819322064</v>
      </c>
      <c r="F64" s="488">
        <f t="shared" si="11"/>
        <v>97.776053788466513</v>
      </c>
      <c r="G64" s="488">
        <f t="shared" si="11"/>
        <v>118.75393329137822</v>
      </c>
      <c r="H64" s="489" t="str">
        <f t="shared" si="14"/>
        <v/>
      </c>
      <c r="I64" s="488" t="str">
        <f t="shared" si="12"/>
        <v/>
      </c>
      <c r="J64" s="488" t="str">
        <f t="shared" si="10"/>
        <v/>
      </c>
      <c r="K64" s="488" t="str">
        <f t="shared" si="10"/>
        <v/>
      </c>
      <c r="L64" s="488" t="e">
        <f t="shared" si="13"/>
        <v>#N/A</v>
      </c>
    </row>
    <row r="65" spans="1:12" ht="15" customHeight="1" x14ac:dyDescent="0.2">
      <c r="A65" s="490">
        <v>42979</v>
      </c>
      <c r="B65" s="487">
        <v>36557</v>
      </c>
      <c r="C65" s="487">
        <v>3747</v>
      </c>
      <c r="D65" s="487">
        <v>1976</v>
      </c>
      <c r="E65" s="488">
        <f t="shared" si="11"/>
        <v>104.92523176717086</v>
      </c>
      <c r="F65" s="488">
        <f t="shared" si="11"/>
        <v>96.896819239720713</v>
      </c>
      <c r="G65" s="488">
        <f t="shared" si="11"/>
        <v>124.35494021397105</v>
      </c>
      <c r="H65" s="489">
        <f t="shared" si="14"/>
        <v>42979</v>
      </c>
      <c r="I65" s="488">
        <f t="shared" si="12"/>
        <v>104.92523176717086</v>
      </c>
      <c r="J65" s="488">
        <f t="shared" si="10"/>
        <v>96.896819239720713</v>
      </c>
      <c r="K65" s="488">
        <f t="shared" si="10"/>
        <v>124.35494021397105</v>
      </c>
      <c r="L65" s="488" t="e">
        <f t="shared" si="13"/>
        <v>#N/A</v>
      </c>
    </row>
    <row r="66" spans="1:12" ht="15" customHeight="1" x14ac:dyDescent="0.2">
      <c r="A66" s="490" t="s">
        <v>471</v>
      </c>
      <c r="B66" s="487">
        <v>35967</v>
      </c>
      <c r="C66" s="487">
        <v>3764</v>
      </c>
      <c r="D66" s="487">
        <v>1967</v>
      </c>
      <c r="E66" s="488">
        <f t="shared" si="11"/>
        <v>103.23182457449556</v>
      </c>
      <c r="F66" s="488">
        <f t="shared" si="11"/>
        <v>97.33643651409362</v>
      </c>
      <c r="G66" s="488">
        <f t="shared" si="11"/>
        <v>123.78854625550662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36007</v>
      </c>
      <c r="C67" s="487">
        <v>3857</v>
      </c>
      <c r="D67" s="487">
        <v>1945</v>
      </c>
      <c r="E67" s="488">
        <f t="shared" si="11"/>
        <v>103.34663184179558</v>
      </c>
      <c r="F67" s="488">
        <f t="shared" si="11"/>
        <v>99.741401603310067</v>
      </c>
      <c r="G67" s="488">
        <f t="shared" si="11"/>
        <v>122.40402769037131</v>
      </c>
      <c r="H67" s="489" t="str">
        <f t="shared" si="14"/>
        <v/>
      </c>
      <c r="I67" s="488" t="str">
        <f t="shared" si="12"/>
        <v/>
      </c>
      <c r="J67" s="488" t="str">
        <f t="shared" si="12"/>
        <v/>
      </c>
      <c r="K67" s="488" t="str">
        <f t="shared" si="12"/>
        <v/>
      </c>
      <c r="L67" s="488" t="e">
        <f t="shared" si="13"/>
        <v>#N/A</v>
      </c>
    </row>
    <row r="68" spans="1:12" ht="15" customHeight="1" x14ac:dyDescent="0.2">
      <c r="A68" s="490" t="s">
        <v>473</v>
      </c>
      <c r="B68" s="487">
        <v>36186</v>
      </c>
      <c r="C68" s="487">
        <v>3871</v>
      </c>
      <c r="D68" s="487">
        <v>1992</v>
      </c>
      <c r="E68" s="488">
        <f t="shared" si="11"/>
        <v>103.86039436296318</v>
      </c>
      <c r="F68" s="488">
        <f t="shared" si="11"/>
        <v>100.10343935867598</v>
      </c>
      <c r="G68" s="488">
        <f t="shared" si="11"/>
        <v>125.36186280679674</v>
      </c>
      <c r="H68" s="489" t="str">
        <f t="shared" si="14"/>
        <v/>
      </c>
      <c r="I68" s="488" t="str">
        <f t="shared" si="12"/>
        <v/>
      </c>
      <c r="J68" s="488" t="str">
        <f t="shared" si="12"/>
        <v/>
      </c>
      <c r="K68" s="488" t="str">
        <f t="shared" si="12"/>
        <v/>
      </c>
      <c r="L68" s="488" t="e">
        <f t="shared" si="13"/>
        <v>#N/A</v>
      </c>
    </row>
    <row r="69" spans="1:12" ht="15" customHeight="1" x14ac:dyDescent="0.2">
      <c r="A69" s="490">
        <v>43344</v>
      </c>
      <c r="B69" s="487">
        <v>36585</v>
      </c>
      <c r="C69" s="487">
        <v>3754</v>
      </c>
      <c r="D69" s="487">
        <v>2006</v>
      </c>
      <c r="E69" s="488">
        <f t="shared" si="11"/>
        <v>105.00559685428088</v>
      </c>
      <c r="F69" s="488">
        <f t="shared" si="11"/>
        <v>97.077838117403672</v>
      </c>
      <c r="G69" s="488">
        <f t="shared" si="11"/>
        <v>126.24292007551921</v>
      </c>
      <c r="H69" s="489">
        <f t="shared" si="14"/>
        <v>43344</v>
      </c>
      <c r="I69" s="488">
        <f t="shared" si="12"/>
        <v>105.00559685428088</v>
      </c>
      <c r="J69" s="488">
        <f t="shared" si="12"/>
        <v>97.077838117403672</v>
      </c>
      <c r="K69" s="488">
        <f t="shared" si="12"/>
        <v>126.24292007551921</v>
      </c>
      <c r="L69" s="488" t="e">
        <f t="shared" si="13"/>
        <v>#N/A</v>
      </c>
    </row>
    <row r="70" spans="1:12" ht="15" customHeight="1" x14ac:dyDescent="0.2">
      <c r="A70" s="490" t="s">
        <v>474</v>
      </c>
      <c r="B70" s="487">
        <v>36026</v>
      </c>
      <c r="C70" s="487">
        <v>3711</v>
      </c>
      <c r="D70" s="487">
        <v>1994</v>
      </c>
      <c r="E70" s="488">
        <f t="shared" si="11"/>
        <v>103.40116529376309</v>
      </c>
      <c r="F70" s="488">
        <f t="shared" si="11"/>
        <v>95.965865011636936</v>
      </c>
      <c r="G70" s="488">
        <f t="shared" si="11"/>
        <v>125.48772813089994</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36013</v>
      </c>
      <c r="C71" s="487">
        <v>3766</v>
      </c>
      <c r="D71" s="487">
        <v>2039</v>
      </c>
      <c r="E71" s="491">
        <f t="shared" ref="E71:G75" si="15">IF($A$51=37802,IF(COUNTBLANK(B$51:B$70)&gt;0,#N/A,IF(ISBLANK(B71)=FALSE,B71/B$51*100,#N/A)),IF(COUNTBLANK(B$51:B$75)&gt;0,#N/A,B71/B$51*100))</f>
        <v>103.36385293189059</v>
      </c>
      <c r="F71" s="491">
        <f t="shared" si="15"/>
        <v>97.388156193431598</v>
      </c>
      <c r="G71" s="491">
        <f t="shared" si="15"/>
        <v>128.31969792322215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36181</v>
      </c>
      <c r="C72" s="487">
        <v>3839</v>
      </c>
      <c r="D72" s="487">
        <v>2059</v>
      </c>
      <c r="E72" s="491">
        <f t="shared" si="15"/>
        <v>103.84604345455067</v>
      </c>
      <c r="F72" s="491">
        <f t="shared" si="15"/>
        <v>99.275924489268164</v>
      </c>
      <c r="G72" s="491">
        <f t="shared" si="15"/>
        <v>129.57835116425426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36298</v>
      </c>
      <c r="C73" s="487">
        <v>3774</v>
      </c>
      <c r="D73" s="487">
        <v>2119</v>
      </c>
      <c r="E73" s="491">
        <f t="shared" si="15"/>
        <v>104.18185471140322</v>
      </c>
      <c r="F73" s="491">
        <f t="shared" si="15"/>
        <v>97.595034910783554</v>
      </c>
      <c r="G73" s="491">
        <f t="shared" si="15"/>
        <v>133.35431088735052</v>
      </c>
      <c r="H73" s="492">
        <f>IF(A$51=37802,IF(ISERROR(L73)=TRUE,IF(ISBLANK(A73)=FALSE,IF(MONTH(A73)=MONTH(MAX(A$51:A$75)),A73,""),""),""),IF(ISERROR(L73)=TRUE,IF(MONTH(A73)=MONTH(MAX(A$51:A$75)),A73,""),""))</f>
        <v>43709</v>
      </c>
      <c r="I73" s="488">
        <f t="shared" si="12"/>
        <v>104.18185471140322</v>
      </c>
      <c r="J73" s="488">
        <f t="shared" si="12"/>
        <v>97.595034910783554</v>
      </c>
      <c r="K73" s="488">
        <f t="shared" si="12"/>
        <v>133.35431088735052</v>
      </c>
      <c r="L73" s="488" t="e">
        <f t="shared" si="13"/>
        <v>#N/A</v>
      </c>
    </row>
    <row r="74" spans="1:12" ht="15" customHeight="1" x14ac:dyDescent="0.2">
      <c r="A74" s="490" t="s">
        <v>477</v>
      </c>
      <c r="B74" s="487">
        <v>35683</v>
      </c>
      <c r="C74" s="487">
        <v>3796</v>
      </c>
      <c r="D74" s="487">
        <v>2077</v>
      </c>
      <c r="E74" s="491">
        <f t="shared" si="15"/>
        <v>102.41669297666543</v>
      </c>
      <c r="F74" s="491">
        <f t="shared" si="15"/>
        <v>98.163951383501427</v>
      </c>
      <c r="G74" s="491">
        <f t="shared" si="15"/>
        <v>130.71113908118312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35576</v>
      </c>
      <c r="C75" s="493">
        <v>3689</v>
      </c>
      <c r="D75" s="493">
        <v>2036</v>
      </c>
      <c r="E75" s="491">
        <f t="shared" si="15"/>
        <v>102.10958353663786</v>
      </c>
      <c r="F75" s="491">
        <f t="shared" si="15"/>
        <v>95.396948538919062</v>
      </c>
      <c r="G75" s="491">
        <f t="shared" si="15"/>
        <v>128.13089993706734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104.18185471140322</v>
      </c>
      <c r="J77" s="488">
        <f>IF(J75&lt;&gt;"",J75,IF(J74&lt;&gt;"",J74,IF(J73&lt;&gt;"",J73,IF(J72&lt;&gt;"",J72,IF(J71&lt;&gt;"",J71,IF(J70&lt;&gt;"",J70,""))))))</f>
        <v>97.595034910783554</v>
      </c>
      <c r="K77" s="488">
        <f>IF(K75&lt;&gt;"",K75,IF(K74&lt;&gt;"",K74,IF(K73&lt;&gt;"",K73,IF(K72&lt;&gt;"",K72,IF(K71&lt;&gt;"",K71,IF(K70&lt;&gt;"",K70,""))))))</f>
        <v>133.35431088735052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+4,2%</v>
      </c>
      <c r="J79" s="488" t="str">
        <f>"GeB - ausschließlich: "&amp;IF(J77&gt;100,"+","")&amp;TEXT(J77-100,"0,0")&amp;"%"</f>
        <v>GeB - ausschließlich: -2,4%</v>
      </c>
      <c r="K79" s="488" t="str">
        <f>"GeB - im Nebenjob: "&amp;IF(K77&gt;100,"+","")&amp;TEXT(K77-100,"0,0")&amp;"%"</f>
        <v>GeB - im Nebenjob: +33,4%</v>
      </c>
    </row>
    <row r="81" spans="9:9" ht="15" customHeight="1" x14ac:dyDescent="0.2">
      <c r="I81" s="488" t="str">
        <f>IF(ISERROR(HLOOKUP(1,I$78:K$79,2,FALSE)),"",HLOOKUP(1,I$78:K$79,2,FALSE))</f>
        <v>GeB - im Nebenjob: +33,4%</v>
      </c>
    </row>
    <row r="82" spans="9:9" ht="15" customHeight="1" x14ac:dyDescent="0.2">
      <c r="I82" s="488" t="str">
        <f>IF(ISERROR(HLOOKUP(2,I$78:K$79,2,FALSE)),"",HLOOKUP(2,I$78:K$79,2,FALSE))</f>
        <v>SvB: +4,2%</v>
      </c>
    </row>
    <row r="83" spans="9:9" ht="15" customHeight="1" x14ac:dyDescent="0.2">
      <c r="I83" s="488" t="str">
        <f>IF(ISERROR(HLOOKUP(3,I$78:K$79,2,FALSE)),"",HLOOKUP(3,I$78:K$79,2,FALSE))</f>
        <v>GeB - ausschließlich: -2,4%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35576</v>
      </c>
      <c r="E12" s="114">
        <v>35683</v>
      </c>
      <c r="F12" s="114">
        <v>36298</v>
      </c>
      <c r="G12" s="114">
        <v>36181</v>
      </c>
      <c r="H12" s="114">
        <v>36013</v>
      </c>
      <c r="I12" s="115">
        <v>-437</v>
      </c>
      <c r="J12" s="116">
        <v>-1.2134506983589259</v>
      </c>
      <c r="N12" s="117"/>
    </row>
    <row r="13" spans="1:15" s="110" customFormat="1" ht="13.5" customHeight="1" x14ac:dyDescent="0.2">
      <c r="A13" s="118" t="s">
        <v>105</v>
      </c>
      <c r="B13" s="119" t="s">
        <v>106</v>
      </c>
      <c r="C13" s="113">
        <v>55.953451765234988</v>
      </c>
      <c r="D13" s="114">
        <v>19906</v>
      </c>
      <c r="E13" s="114">
        <v>19980</v>
      </c>
      <c r="F13" s="114">
        <v>20475</v>
      </c>
      <c r="G13" s="114">
        <v>20501</v>
      </c>
      <c r="H13" s="114">
        <v>20420</v>
      </c>
      <c r="I13" s="115">
        <v>-514</v>
      </c>
      <c r="J13" s="116">
        <v>-2.5171400587659156</v>
      </c>
    </row>
    <row r="14" spans="1:15" s="110" customFormat="1" ht="13.5" customHeight="1" x14ac:dyDescent="0.2">
      <c r="A14" s="120"/>
      <c r="B14" s="119" t="s">
        <v>107</v>
      </c>
      <c r="C14" s="113">
        <v>44.046548234765012</v>
      </c>
      <c r="D14" s="114">
        <v>15670</v>
      </c>
      <c r="E14" s="114">
        <v>15703</v>
      </c>
      <c r="F14" s="114">
        <v>15823</v>
      </c>
      <c r="G14" s="114">
        <v>15680</v>
      </c>
      <c r="H14" s="114">
        <v>15593</v>
      </c>
      <c r="I14" s="115">
        <v>77</v>
      </c>
      <c r="J14" s="116">
        <v>0.49381132559481816</v>
      </c>
    </row>
    <row r="15" spans="1:15" s="110" customFormat="1" ht="13.5" customHeight="1" x14ac:dyDescent="0.2">
      <c r="A15" s="118" t="s">
        <v>105</v>
      </c>
      <c r="B15" s="121" t="s">
        <v>108</v>
      </c>
      <c r="C15" s="113">
        <v>8.1206431302001345</v>
      </c>
      <c r="D15" s="114">
        <v>2889</v>
      </c>
      <c r="E15" s="114">
        <v>2952</v>
      </c>
      <c r="F15" s="114">
        <v>3075</v>
      </c>
      <c r="G15" s="114">
        <v>2798</v>
      </c>
      <c r="H15" s="114">
        <v>2844</v>
      </c>
      <c r="I15" s="115">
        <v>45</v>
      </c>
      <c r="J15" s="116">
        <v>1.5822784810126582</v>
      </c>
    </row>
    <row r="16" spans="1:15" s="110" customFormat="1" ht="13.5" customHeight="1" x14ac:dyDescent="0.2">
      <c r="A16" s="118"/>
      <c r="B16" s="121" t="s">
        <v>109</v>
      </c>
      <c r="C16" s="113">
        <v>66.353721610074203</v>
      </c>
      <c r="D16" s="114">
        <v>23606</v>
      </c>
      <c r="E16" s="114">
        <v>23689</v>
      </c>
      <c r="F16" s="114">
        <v>24129</v>
      </c>
      <c r="G16" s="114">
        <v>24352</v>
      </c>
      <c r="H16" s="114">
        <v>24271</v>
      </c>
      <c r="I16" s="115">
        <v>-665</v>
      </c>
      <c r="J16" s="116">
        <v>-2.739895348358123</v>
      </c>
    </row>
    <row r="17" spans="1:10" s="110" customFormat="1" ht="13.5" customHeight="1" x14ac:dyDescent="0.2">
      <c r="A17" s="118"/>
      <c r="B17" s="121" t="s">
        <v>110</v>
      </c>
      <c r="C17" s="113">
        <v>24.595232741173824</v>
      </c>
      <c r="D17" s="114">
        <v>8750</v>
      </c>
      <c r="E17" s="114">
        <v>8703</v>
      </c>
      <c r="F17" s="114">
        <v>8768</v>
      </c>
      <c r="G17" s="114">
        <v>8734</v>
      </c>
      <c r="H17" s="114">
        <v>8621</v>
      </c>
      <c r="I17" s="115">
        <v>129</v>
      </c>
      <c r="J17" s="116">
        <v>1.4963461315392645</v>
      </c>
    </row>
    <row r="18" spans="1:10" s="110" customFormat="1" ht="13.5" customHeight="1" x14ac:dyDescent="0.2">
      <c r="A18" s="120"/>
      <c r="B18" s="121" t="s">
        <v>111</v>
      </c>
      <c r="C18" s="113">
        <v>0.93040251855183265</v>
      </c>
      <c r="D18" s="114">
        <v>331</v>
      </c>
      <c r="E18" s="114">
        <v>339</v>
      </c>
      <c r="F18" s="114">
        <v>326</v>
      </c>
      <c r="G18" s="114">
        <v>297</v>
      </c>
      <c r="H18" s="114">
        <v>277</v>
      </c>
      <c r="I18" s="115">
        <v>54</v>
      </c>
      <c r="J18" s="116">
        <v>19.494584837545126</v>
      </c>
    </row>
    <row r="19" spans="1:10" s="110" customFormat="1" ht="13.5" customHeight="1" x14ac:dyDescent="0.2">
      <c r="A19" s="120"/>
      <c r="B19" s="121" t="s">
        <v>112</v>
      </c>
      <c r="C19" s="113">
        <v>0.30919721160332808</v>
      </c>
      <c r="D19" s="114">
        <v>110</v>
      </c>
      <c r="E19" s="114">
        <v>119</v>
      </c>
      <c r="F19" s="114">
        <v>120</v>
      </c>
      <c r="G19" s="114">
        <v>98</v>
      </c>
      <c r="H19" s="114">
        <v>88</v>
      </c>
      <c r="I19" s="115">
        <v>22</v>
      </c>
      <c r="J19" s="116">
        <v>25</v>
      </c>
    </row>
    <row r="20" spans="1:10" s="110" customFormat="1" ht="13.5" customHeight="1" x14ac:dyDescent="0.2">
      <c r="A20" s="118" t="s">
        <v>113</v>
      </c>
      <c r="B20" s="122" t="s">
        <v>114</v>
      </c>
      <c r="C20" s="113">
        <v>70.808972340903978</v>
      </c>
      <c r="D20" s="114">
        <v>25191</v>
      </c>
      <c r="E20" s="114">
        <v>25348</v>
      </c>
      <c r="F20" s="114">
        <v>25898</v>
      </c>
      <c r="G20" s="114">
        <v>25927</v>
      </c>
      <c r="H20" s="114">
        <v>25932</v>
      </c>
      <c r="I20" s="115">
        <v>-741</v>
      </c>
      <c r="J20" s="116">
        <v>-2.8574733919481723</v>
      </c>
    </row>
    <row r="21" spans="1:10" s="110" customFormat="1" ht="13.5" customHeight="1" x14ac:dyDescent="0.2">
      <c r="A21" s="120"/>
      <c r="B21" s="122" t="s">
        <v>115</v>
      </c>
      <c r="C21" s="113">
        <v>29.191027659096019</v>
      </c>
      <c r="D21" s="114">
        <v>10385</v>
      </c>
      <c r="E21" s="114">
        <v>10335</v>
      </c>
      <c r="F21" s="114">
        <v>10400</v>
      </c>
      <c r="G21" s="114">
        <v>10254</v>
      </c>
      <c r="H21" s="114">
        <v>10081</v>
      </c>
      <c r="I21" s="115">
        <v>304</v>
      </c>
      <c r="J21" s="116">
        <v>3.0155738518004167</v>
      </c>
    </row>
    <row r="22" spans="1:10" s="110" customFormat="1" ht="13.5" customHeight="1" x14ac:dyDescent="0.2">
      <c r="A22" s="118" t="s">
        <v>113</v>
      </c>
      <c r="B22" s="122" t="s">
        <v>116</v>
      </c>
      <c r="C22" s="113">
        <v>93.802001349224199</v>
      </c>
      <c r="D22" s="114">
        <v>33371</v>
      </c>
      <c r="E22" s="114">
        <v>33507</v>
      </c>
      <c r="F22" s="114">
        <v>34058</v>
      </c>
      <c r="G22" s="114">
        <v>33955</v>
      </c>
      <c r="H22" s="114">
        <v>33899</v>
      </c>
      <c r="I22" s="115">
        <v>-528</v>
      </c>
      <c r="J22" s="116">
        <v>-1.557568069854568</v>
      </c>
    </row>
    <row r="23" spans="1:10" s="110" customFormat="1" ht="13.5" customHeight="1" x14ac:dyDescent="0.2">
      <c r="A23" s="123"/>
      <c r="B23" s="124" t="s">
        <v>117</v>
      </c>
      <c r="C23" s="125">
        <v>6.1895659995502585</v>
      </c>
      <c r="D23" s="114">
        <v>2202</v>
      </c>
      <c r="E23" s="114">
        <v>2173</v>
      </c>
      <c r="F23" s="114">
        <v>2237</v>
      </c>
      <c r="G23" s="114">
        <v>2222</v>
      </c>
      <c r="H23" s="114">
        <v>2109</v>
      </c>
      <c r="I23" s="115">
        <v>93</v>
      </c>
      <c r="J23" s="116">
        <v>4.4096728307254622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5725</v>
      </c>
      <c r="E26" s="114">
        <v>5873</v>
      </c>
      <c r="F26" s="114">
        <v>5893</v>
      </c>
      <c r="G26" s="114">
        <v>5898</v>
      </c>
      <c r="H26" s="140">
        <v>5805</v>
      </c>
      <c r="I26" s="115">
        <v>-80</v>
      </c>
      <c r="J26" s="116">
        <v>-1.3781223083548666</v>
      </c>
    </row>
    <row r="27" spans="1:10" s="110" customFormat="1" ht="13.5" customHeight="1" x14ac:dyDescent="0.2">
      <c r="A27" s="118" t="s">
        <v>105</v>
      </c>
      <c r="B27" s="119" t="s">
        <v>106</v>
      </c>
      <c r="C27" s="113">
        <v>45.851528384279476</v>
      </c>
      <c r="D27" s="115">
        <v>2625</v>
      </c>
      <c r="E27" s="114">
        <v>2670</v>
      </c>
      <c r="F27" s="114">
        <v>2665</v>
      </c>
      <c r="G27" s="114">
        <v>2671</v>
      </c>
      <c r="H27" s="140">
        <v>2627</v>
      </c>
      <c r="I27" s="115">
        <v>-2</v>
      </c>
      <c r="J27" s="116">
        <v>-7.6132470498667684E-2</v>
      </c>
    </row>
    <row r="28" spans="1:10" s="110" customFormat="1" ht="13.5" customHeight="1" x14ac:dyDescent="0.2">
      <c r="A28" s="120"/>
      <c r="B28" s="119" t="s">
        <v>107</v>
      </c>
      <c r="C28" s="113">
        <v>54.148471615720524</v>
      </c>
      <c r="D28" s="115">
        <v>3100</v>
      </c>
      <c r="E28" s="114">
        <v>3203</v>
      </c>
      <c r="F28" s="114">
        <v>3228</v>
      </c>
      <c r="G28" s="114">
        <v>3227</v>
      </c>
      <c r="H28" s="140">
        <v>3178</v>
      </c>
      <c r="I28" s="115">
        <v>-78</v>
      </c>
      <c r="J28" s="116">
        <v>-2.4543738200125866</v>
      </c>
    </row>
    <row r="29" spans="1:10" s="110" customFormat="1" ht="13.5" customHeight="1" x14ac:dyDescent="0.2">
      <c r="A29" s="118" t="s">
        <v>105</v>
      </c>
      <c r="B29" s="121" t="s">
        <v>108</v>
      </c>
      <c r="C29" s="113">
        <v>13.834061135371179</v>
      </c>
      <c r="D29" s="115">
        <v>792</v>
      </c>
      <c r="E29" s="114">
        <v>813</v>
      </c>
      <c r="F29" s="114">
        <v>840</v>
      </c>
      <c r="G29" s="114">
        <v>834</v>
      </c>
      <c r="H29" s="140">
        <v>758</v>
      </c>
      <c r="I29" s="115">
        <v>34</v>
      </c>
      <c r="J29" s="116">
        <v>4.4854881266490763</v>
      </c>
    </row>
    <row r="30" spans="1:10" s="110" customFormat="1" ht="13.5" customHeight="1" x14ac:dyDescent="0.2">
      <c r="A30" s="118"/>
      <c r="B30" s="121" t="s">
        <v>109</v>
      </c>
      <c r="C30" s="113">
        <v>38.986899563318779</v>
      </c>
      <c r="D30" s="115">
        <v>2232</v>
      </c>
      <c r="E30" s="114">
        <v>2294</v>
      </c>
      <c r="F30" s="114">
        <v>2290</v>
      </c>
      <c r="G30" s="114">
        <v>2320</v>
      </c>
      <c r="H30" s="140">
        <v>2346</v>
      </c>
      <c r="I30" s="115">
        <v>-114</v>
      </c>
      <c r="J30" s="116">
        <v>-4.859335038363171</v>
      </c>
    </row>
    <row r="31" spans="1:10" s="110" customFormat="1" ht="13.5" customHeight="1" x14ac:dyDescent="0.2">
      <c r="A31" s="118"/>
      <c r="B31" s="121" t="s">
        <v>110</v>
      </c>
      <c r="C31" s="113">
        <v>21.537117903930131</v>
      </c>
      <c r="D31" s="115">
        <v>1233</v>
      </c>
      <c r="E31" s="114">
        <v>1280</v>
      </c>
      <c r="F31" s="114">
        <v>1326</v>
      </c>
      <c r="G31" s="114">
        <v>1333</v>
      </c>
      <c r="H31" s="140">
        <v>1330</v>
      </c>
      <c r="I31" s="115">
        <v>-97</v>
      </c>
      <c r="J31" s="116">
        <v>-7.2932330827067666</v>
      </c>
    </row>
    <row r="32" spans="1:10" s="110" customFormat="1" ht="13.5" customHeight="1" x14ac:dyDescent="0.2">
      <c r="A32" s="120"/>
      <c r="B32" s="121" t="s">
        <v>111</v>
      </c>
      <c r="C32" s="113">
        <v>25.641921397379914</v>
      </c>
      <c r="D32" s="115">
        <v>1468</v>
      </c>
      <c r="E32" s="114">
        <v>1486</v>
      </c>
      <c r="F32" s="114">
        <v>1437</v>
      </c>
      <c r="G32" s="114">
        <v>1411</v>
      </c>
      <c r="H32" s="140">
        <v>1371</v>
      </c>
      <c r="I32" s="115">
        <v>97</v>
      </c>
      <c r="J32" s="116">
        <v>7.075127644055434</v>
      </c>
    </row>
    <row r="33" spans="1:10" s="110" customFormat="1" ht="13.5" customHeight="1" x14ac:dyDescent="0.2">
      <c r="A33" s="120"/>
      <c r="B33" s="121" t="s">
        <v>112</v>
      </c>
      <c r="C33" s="113">
        <v>3.3013100436681224</v>
      </c>
      <c r="D33" s="115">
        <v>189</v>
      </c>
      <c r="E33" s="114">
        <v>180</v>
      </c>
      <c r="F33" s="114">
        <v>172</v>
      </c>
      <c r="G33" s="114">
        <v>151</v>
      </c>
      <c r="H33" s="140">
        <v>149</v>
      </c>
      <c r="I33" s="115">
        <v>40</v>
      </c>
      <c r="J33" s="116">
        <v>26.845637583892618</v>
      </c>
    </row>
    <row r="34" spans="1:10" s="110" customFormat="1" ht="13.5" customHeight="1" x14ac:dyDescent="0.2">
      <c r="A34" s="118" t="s">
        <v>113</v>
      </c>
      <c r="B34" s="122" t="s">
        <v>116</v>
      </c>
      <c r="C34" s="113">
        <v>97.310043668122276</v>
      </c>
      <c r="D34" s="115">
        <v>5571</v>
      </c>
      <c r="E34" s="114">
        <v>5710</v>
      </c>
      <c r="F34" s="114">
        <v>5741</v>
      </c>
      <c r="G34" s="114">
        <v>5761</v>
      </c>
      <c r="H34" s="140">
        <v>5672</v>
      </c>
      <c r="I34" s="115">
        <v>-101</v>
      </c>
      <c r="J34" s="116">
        <v>-1.7806770098730607</v>
      </c>
    </row>
    <row r="35" spans="1:10" s="110" customFormat="1" ht="13.5" customHeight="1" x14ac:dyDescent="0.2">
      <c r="A35" s="118"/>
      <c r="B35" s="119" t="s">
        <v>117</v>
      </c>
      <c r="C35" s="113">
        <v>2.6724890829694323</v>
      </c>
      <c r="D35" s="115">
        <v>153</v>
      </c>
      <c r="E35" s="114">
        <v>162</v>
      </c>
      <c r="F35" s="114">
        <v>151</v>
      </c>
      <c r="G35" s="114">
        <v>136</v>
      </c>
      <c r="H35" s="140">
        <v>131</v>
      </c>
      <c r="I35" s="115">
        <v>22</v>
      </c>
      <c r="J35" s="116">
        <v>16.793893129770993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3689</v>
      </c>
      <c r="E37" s="114">
        <v>3796</v>
      </c>
      <c r="F37" s="114">
        <v>3774</v>
      </c>
      <c r="G37" s="114">
        <v>3839</v>
      </c>
      <c r="H37" s="140">
        <v>3766</v>
      </c>
      <c r="I37" s="115">
        <v>-77</v>
      </c>
      <c r="J37" s="116">
        <v>-2.0446096654275094</v>
      </c>
    </row>
    <row r="38" spans="1:10" s="110" customFormat="1" ht="13.5" customHeight="1" x14ac:dyDescent="0.2">
      <c r="A38" s="118" t="s">
        <v>105</v>
      </c>
      <c r="B38" s="119" t="s">
        <v>106</v>
      </c>
      <c r="C38" s="113">
        <v>49.03767958796422</v>
      </c>
      <c r="D38" s="115">
        <v>1809</v>
      </c>
      <c r="E38" s="114">
        <v>1863</v>
      </c>
      <c r="F38" s="114">
        <v>1830</v>
      </c>
      <c r="G38" s="114">
        <v>1840</v>
      </c>
      <c r="H38" s="140">
        <v>1797</v>
      </c>
      <c r="I38" s="115">
        <v>12</v>
      </c>
      <c r="J38" s="116">
        <v>0.667779632721202</v>
      </c>
    </row>
    <row r="39" spans="1:10" s="110" customFormat="1" ht="13.5" customHeight="1" x14ac:dyDescent="0.2">
      <c r="A39" s="120"/>
      <c r="B39" s="119" t="s">
        <v>107</v>
      </c>
      <c r="C39" s="113">
        <v>50.96232041203578</v>
      </c>
      <c r="D39" s="115">
        <v>1880</v>
      </c>
      <c r="E39" s="114">
        <v>1933</v>
      </c>
      <c r="F39" s="114">
        <v>1944</v>
      </c>
      <c r="G39" s="114">
        <v>1999</v>
      </c>
      <c r="H39" s="140">
        <v>1969</v>
      </c>
      <c r="I39" s="115">
        <v>-89</v>
      </c>
      <c r="J39" s="116">
        <v>-4.5200609446419504</v>
      </c>
    </row>
    <row r="40" spans="1:10" s="110" customFormat="1" ht="13.5" customHeight="1" x14ac:dyDescent="0.2">
      <c r="A40" s="118" t="s">
        <v>105</v>
      </c>
      <c r="B40" s="121" t="s">
        <v>108</v>
      </c>
      <c r="C40" s="113">
        <v>16.698292220113853</v>
      </c>
      <c r="D40" s="115">
        <v>616</v>
      </c>
      <c r="E40" s="114">
        <v>621</v>
      </c>
      <c r="F40" s="114">
        <v>626</v>
      </c>
      <c r="G40" s="114">
        <v>649</v>
      </c>
      <c r="H40" s="140">
        <v>580</v>
      </c>
      <c r="I40" s="115">
        <v>36</v>
      </c>
      <c r="J40" s="116">
        <v>6.2068965517241379</v>
      </c>
    </row>
    <row r="41" spans="1:10" s="110" customFormat="1" ht="13.5" customHeight="1" x14ac:dyDescent="0.2">
      <c r="A41" s="118"/>
      <c r="B41" s="121" t="s">
        <v>109</v>
      </c>
      <c r="C41" s="113">
        <v>21.604770940634317</v>
      </c>
      <c r="D41" s="115">
        <v>797</v>
      </c>
      <c r="E41" s="114">
        <v>846</v>
      </c>
      <c r="F41" s="114">
        <v>832</v>
      </c>
      <c r="G41" s="114">
        <v>879</v>
      </c>
      <c r="H41" s="140">
        <v>909</v>
      </c>
      <c r="I41" s="115">
        <v>-112</v>
      </c>
      <c r="J41" s="116">
        <v>-12.321232123212321</v>
      </c>
    </row>
    <row r="42" spans="1:10" s="110" customFormat="1" ht="13.5" customHeight="1" x14ac:dyDescent="0.2">
      <c r="A42" s="118"/>
      <c r="B42" s="121" t="s">
        <v>110</v>
      </c>
      <c r="C42" s="113">
        <v>22.499322309568988</v>
      </c>
      <c r="D42" s="115">
        <v>830</v>
      </c>
      <c r="E42" s="114">
        <v>862</v>
      </c>
      <c r="F42" s="114">
        <v>899</v>
      </c>
      <c r="G42" s="114">
        <v>921</v>
      </c>
      <c r="H42" s="140">
        <v>924</v>
      </c>
      <c r="I42" s="115">
        <v>-94</v>
      </c>
      <c r="J42" s="116">
        <v>-10.173160173160174</v>
      </c>
    </row>
    <row r="43" spans="1:10" s="110" customFormat="1" ht="13.5" customHeight="1" x14ac:dyDescent="0.2">
      <c r="A43" s="120"/>
      <c r="B43" s="121" t="s">
        <v>111</v>
      </c>
      <c r="C43" s="113">
        <v>39.197614529682838</v>
      </c>
      <c r="D43" s="115">
        <v>1446</v>
      </c>
      <c r="E43" s="114">
        <v>1467</v>
      </c>
      <c r="F43" s="114">
        <v>1417</v>
      </c>
      <c r="G43" s="114">
        <v>1390</v>
      </c>
      <c r="H43" s="140">
        <v>1353</v>
      </c>
      <c r="I43" s="115">
        <v>93</v>
      </c>
      <c r="J43" s="116">
        <v>6.8736141906873618</v>
      </c>
    </row>
    <row r="44" spans="1:10" s="110" customFormat="1" ht="13.5" customHeight="1" x14ac:dyDescent="0.2">
      <c r="A44" s="120"/>
      <c r="B44" s="121" t="s">
        <v>112</v>
      </c>
      <c r="C44" s="113" t="s">
        <v>513</v>
      </c>
      <c r="D44" s="115" t="s">
        <v>513</v>
      </c>
      <c r="E44" s="114">
        <v>180</v>
      </c>
      <c r="F44" s="114" t="s">
        <v>513</v>
      </c>
      <c r="G44" s="114">
        <v>148</v>
      </c>
      <c r="H44" s="140">
        <v>145</v>
      </c>
      <c r="I44" s="115" t="s">
        <v>513</v>
      </c>
      <c r="J44" s="116" t="s">
        <v>513</v>
      </c>
    </row>
    <row r="45" spans="1:10" s="110" customFormat="1" ht="13.5" customHeight="1" x14ac:dyDescent="0.2">
      <c r="A45" s="118" t="s">
        <v>113</v>
      </c>
      <c r="B45" s="122" t="s">
        <v>116</v>
      </c>
      <c r="C45" s="113">
        <v>96.936839251829767</v>
      </c>
      <c r="D45" s="115">
        <v>3576</v>
      </c>
      <c r="E45" s="114">
        <v>3675</v>
      </c>
      <c r="F45" s="114">
        <v>3659</v>
      </c>
      <c r="G45" s="114">
        <v>3739</v>
      </c>
      <c r="H45" s="140">
        <v>3662</v>
      </c>
      <c r="I45" s="115">
        <v>-86</v>
      </c>
      <c r="J45" s="116">
        <v>-2.3484434735117423</v>
      </c>
    </row>
    <row r="46" spans="1:10" s="110" customFormat="1" ht="13.5" customHeight="1" x14ac:dyDescent="0.2">
      <c r="A46" s="118"/>
      <c r="B46" s="119" t="s">
        <v>117</v>
      </c>
      <c r="C46" s="113">
        <v>3.0360531309297913</v>
      </c>
      <c r="D46" s="115">
        <v>112</v>
      </c>
      <c r="E46" s="114">
        <v>120</v>
      </c>
      <c r="F46" s="114">
        <v>114</v>
      </c>
      <c r="G46" s="114">
        <v>99</v>
      </c>
      <c r="H46" s="140">
        <v>102</v>
      </c>
      <c r="I46" s="115">
        <v>10</v>
      </c>
      <c r="J46" s="116">
        <v>9.8039215686274517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2036</v>
      </c>
      <c r="E48" s="114">
        <v>2077</v>
      </c>
      <c r="F48" s="114">
        <v>2119</v>
      </c>
      <c r="G48" s="114">
        <v>2059</v>
      </c>
      <c r="H48" s="140">
        <v>2039</v>
      </c>
      <c r="I48" s="115">
        <v>-3</v>
      </c>
      <c r="J48" s="116">
        <v>-0.14713094654242276</v>
      </c>
    </row>
    <row r="49" spans="1:12" s="110" customFormat="1" ht="13.5" customHeight="1" x14ac:dyDescent="0.2">
      <c r="A49" s="118" t="s">
        <v>105</v>
      </c>
      <c r="B49" s="119" t="s">
        <v>106</v>
      </c>
      <c r="C49" s="113">
        <v>40.078585461689585</v>
      </c>
      <c r="D49" s="115">
        <v>816</v>
      </c>
      <c r="E49" s="114">
        <v>807</v>
      </c>
      <c r="F49" s="114">
        <v>835</v>
      </c>
      <c r="G49" s="114">
        <v>831</v>
      </c>
      <c r="H49" s="140">
        <v>830</v>
      </c>
      <c r="I49" s="115">
        <v>-14</v>
      </c>
      <c r="J49" s="116">
        <v>-1.6867469879518073</v>
      </c>
    </row>
    <row r="50" spans="1:12" s="110" customFormat="1" ht="13.5" customHeight="1" x14ac:dyDescent="0.2">
      <c r="A50" s="120"/>
      <c r="B50" s="119" t="s">
        <v>107</v>
      </c>
      <c r="C50" s="113">
        <v>59.921414538310415</v>
      </c>
      <c r="D50" s="115">
        <v>1220</v>
      </c>
      <c r="E50" s="114">
        <v>1270</v>
      </c>
      <c r="F50" s="114">
        <v>1284</v>
      </c>
      <c r="G50" s="114">
        <v>1228</v>
      </c>
      <c r="H50" s="140">
        <v>1209</v>
      </c>
      <c r="I50" s="115">
        <v>11</v>
      </c>
      <c r="J50" s="116">
        <v>0.90984284532671633</v>
      </c>
    </row>
    <row r="51" spans="1:12" s="110" customFormat="1" ht="13.5" customHeight="1" x14ac:dyDescent="0.2">
      <c r="A51" s="118" t="s">
        <v>105</v>
      </c>
      <c r="B51" s="121" t="s">
        <v>108</v>
      </c>
      <c r="C51" s="113">
        <v>8.6444007858546161</v>
      </c>
      <c r="D51" s="115">
        <v>176</v>
      </c>
      <c r="E51" s="114">
        <v>192</v>
      </c>
      <c r="F51" s="114">
        <v>214</v>
      </c>
      <c r="G51" s="114">
        <v>185</v>
      </c>
      <c r="H51" s="140">
        <v>178</v>
      </c>
      <c r="I51" s="115">
        <v>-2</v>
      </c>
      <c r="J51" s="116">
        <v>-1.1235955056179776</v>
      </c>
    </row>
    <row r="52" spans="1:12" s="110" customFormat="1" ht="13.5" customHeight="1" x14ac:dyDescent="0.2">
      <c r="A52" s="118"/>
      <c r="B52" s="121" t="s">
        <v>109</v>
      </c>
      <c r="C52" s="113">
        <v>70.481335952848724</v>
      </c>
      <c r="D52" s="115">
        <v>1435</v>
      </c>
      <c r="E52" s="114">
        <v>1448</v>
      </c>
      <c r="F52" s="114">
        <v>1458</v>
      </c>
      <c r="G52" s="114">
        <v>1441</v>
      </c>
      <c r="H52" s="140">
        <v>1437</v>
      </c>
      <c r="I52" s="115">
        <v>-2</v>
      </c>
      <c r="J52" s="116">
        <v>-0.13917884481558804</v>
      </c>
    </row>
    <row r="53" spans="1:12" s="110" customFormat="1" ht="13.5" customHeight="1" x14ac:dyDescent="0.2">
      <c r="A53" s="118"/>
      <c r="B53" s="121" t="s">
        <v>110</v>
      </c>
      <c r="C53" s="113">
        <v>19.793713163064833</v>
      </c>
      <c r="D53" s="115">
        <v>403</v>
      </c>
      <c r="E53" s="114">
        <v>418</v>
      </c>
      <c r="F53" s="114">
        <v>427</v>
      </c>
      <c r="G53" s="114">
        <v>412</v>
      </c>
      <c r="H53" s="140">
        <v>406</v>
      </c>
      <c r="I53" s="115">
        <v>-3</v>
      </c>
      <c r="J53" s="116">
        <v>-0.73891625615763545</v>
      </c>
    </row>
    <row r="54" spans="1:12" s="110" customFormat="1" ht="13.5" customHeight="1" x14ac:dyDescent="0.2">
      <c r="A54" s="120"/>
      <c r="B54" s="121" t="s">
        <v>111</v>
      </c>
      <c r="C54" s="113">
        <v>1.080550098231827</v>
      </c>
      <c r="D54" s="115">
        <v>22</v>
      </c>
      <c r="E54" s="114">
        <v>19</v>
      </c>
      <c r="F54" s="114">
        <v>20</v>
      </c>
      <c r="G54" s="114">
        <v>21</v>
      </c>
      <c r="H54" s="140">
        <v>18</v>
      </c>
      <c r="I54" s="115">
        <v>4</v>
      </c>
      <c r="J54" s="116">
        <v>22.222222222222221</v>
      </c>
    </row>
    <row r="55" spans="1:12" s="110" customFormat="1" ht="13.5" customHeight="1" x14ac:dyDescent="0.2">
      <c r="A55" s="120"/>
      <c r="B55" s="121" t="s">
        <v>112</v>
      </c>
      <c r="C55" s="113" t="s">
        <v>513</v>
      </c>
      <c r="D55" s="115" t="s">
        <v>513</v>
      </c>
      <c r="E55" s="114">
        <v>0</v>
      </c>
      <c r="F55" s="114" t="s">
        <v>513</v>
      </c>
      <c r="G55" s="114">
        <v>3</v>
      </c>
      <c r="H55" s="140">
        <v>4</v>
      </c>
      <c r="I55" s="115" t="s">
        <v>513</v>
      </c>
      <c r="J55" s="116" t="s">
        <v>513</v>
      </c>
    </row>
    <row r="56" spans="1:12" s="110" customFormat="1" ht="13.5" customHeight="1" x14ac:dyDescent="0.2">
      <c r="A56" s="118" t="s">
        <v>113</v>
      </c>
      <c r="B56" s="122" t="s">
        <v>116</v>
      </c>
      <c r="C56" s="113">
        <v>97.986247544204318</v>
      </c>
      <c r="D56" s="115">
        <v>1995</v>
      </c>
      <c r="E56" s="114">
        <v>2035</v>
      </c>
      <c r="F56" s="114">
        <v>2082</v>
      </c>
      <c r="G56" s="114">
        <v>2022</v>
      </c>
      <c r="H56" s="140">
        <v>2010</v>
      </c>
      <c r="I56" s="115">
        <v>-15</v>
      </c>
      <c r="J56" s="116">
        <v>-0.74626865671641796</v>
      </c>
    </row>
    <row r="57" spans="1:12" s="110" customFormat="1" ht="13.5" customHeight="1" x14ac:dyDescent="0.2">
      <c r="A57" s="142"/>
      <c r="B57" s="124" t="s">
        <v>117</v>
      </c>
      <c r="C57" s="125">
        <v>2.0137524557956779</v>
      </c>
      <c r="D57" s="143">
        <v>41</v>
      </c>
      <c r="E57" s="144">
        <v>42</v>
      </c>
      <c r="F57" s="144">
        <v>37</v>
      </c>
      <c r="G57" s="144">
        <v>37</v>
      </c>
      <c r="H57" s="145">
        <v>29</v>
      </c>
      <c r="I57" s="143">
        <v>12</v>
      </c>
      <c r="J57" s="146">
        <v>41.379310344827587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35576</v>
      </c>
      <c r="E12" s="236">
        <v>35683</v>
      </c>
      <c r="F12" s="114">
        <v>36298</v>
      </c>
      <c r="G12" s="114">
        <v>36181</v>
      </c>
      <c r="H12" s="140">
        <v>36013</v>
      </c>
      <c r="I12" s="115">
        <v>-437</v>
      </c>
      <c r="J12" s="116">
        <v>-1.2134506983589259</v>
      </c>
    </row>
    <row r="13" spans="1:15" s="110" customFormat="1" ht="12" customHeight="1" x14ac:dyDescent="0.2">
      <c r="A13" s="118" t="s">
        <v>105</v>
      </c>
      <c r="B13" s="119" t="s">
        <v>106</v>
      </c>
      <c r="C13" s="113">
        <v>55.953451765234988</v>
      </c>
      <c r="D13" s="115">
        <v>19906</v>
      </c>
      <c r="E13" s="114">
        <v>19980</v>
      </c>
      <c r="F13" s="114">
        <v>20475</v>
      </c>
      <c r="G13" s="114">
        <v>20501</v>
      </c>
      <c r="H13" s="140">
        <v>20420</v>
      </c>
      <c r="I13" s="115">
        <v>-514</v>
      </c>
      <c r="J13" s="116">
        <v>-2.5171400587659156</v>
      </c>
    </row>
    <row r="14" spans="1:15" s="110" customFormat="1" ht="12" customHeight="1" x14ac:dyDescent="0.2">
      <c r="A14" s="118"/>
      <c r="B14" s="119" t="s">
        <v>107</v>
      </c>
      <c r="C14" s="113">
        <v>44.046548234765012</v>
      </c>
      <c r="D14" s="115">
        <v>15670</v>
      </c>
      <c r="E14" s="114">
        <v>15703</v>
      </c>
      <c r="F14" s="114">
        <v>15823</v>
      </c>
      <c r="G14" s="114">
        <v>15680</v>
      </c>
      <c r="H14" s="140">
        <v>15593</v>
      </c>
      <c r="I14" s="115">
        <v>77</v>
      </c>
      <c r="J14" s="116">
        <v>0.49381132559481816</v>
      </c>
    </row>
    <row r="15" spans="1:15" s="110" customFormat="1" ht="12" customHeight="1" x14ac:dyDescent="0.2">
      <c r="A15" s="118" t="s">
        <v>105</v>
      </c>
      <c r="B15" s="121" t="s">
        <v>108</v>
      </c>
      <c r="C15" s="113">
        <v>8.1206431302001345</v>
      </c>
      <c r="D15" s="115">
        <v>2889</v>
      </c>
      <c r="E15" s="114">
        <v>2952</v>
      </c>
      <c r="F15" s="114">
        <v>3075</v>
      </c>
      <c r="G15" s="114">
        <v>2798</v>
      </c>
      <c r="H15" s="140">
        <v>2844</v>
      </c>
      <c r="I15" s="115">
        <v>45</v>
      </c>
      <c r="J15" s="116">
        <v>1.5822784810126582</v>
      </c>
    </row>
    <row r="16" spans="1:15" s="110" customFormat="1" ht="12" customHeight="1" x14ac:dyDescent="0.2">
      <c r="A16" s="118"/>
      <c r="B16" s="121" t="s">
        <v>109</v>
      </c>
      <c r="C16" s="113">
        <v>66.353721610074203</v>
      </c>
      <c r="D16" s="115">
        <v>23606</v>
      </c>
      <c r="E16" s="114">
        <v>23689</v>
      </c>
      <c r="F16" s="114">
        <v>24129</v>
      </c>
      <c r="G16" s="114">
        <v>24352</v>
      </c>
      <c r="H16" s="140">
        <v>24271</v>
      </c>
      <c r="I16" s="115">
        <v>-665</v>
      </c>
      <c r="J16" s="116">
        <v>-2.739895348358123</v>
      </c>
    </row>
    <row r="17" spans="1:10" s="110" customFormat="1" ht="12" customHeight="1" x14ac:dyDescent="0.2">
      <c r="A17" s="118"/>
      <c r="B17" s="121" t="s">
        <v>110</v>
      </c>
      <c r="C17" s="113">
        <v>24.595232741173824</v>
      </c>
      <c r="D17" s="115">
        <v>8750</v>
      </c>
      <c r="E17" s="114">
        <v>8703</v>
      </c>
      <c r="F17" s="114">
        <v>8768</v>
      </c>
      <c r="G17" s="114">
        <v>8734</v>
      </c>
      <c r="H17" s="140">
        <v>8621</v>
      </c>
      <c r="I17" s="115">
        <v>129</v>
      </c>
      <c r="J17" s="116">
        <v>1.4963461315392645</v>
      </c>
    </row>
    <row r="18" spans="1:10" s="110" customFormat="1" ht="12" customHeight="1" x14ac:dyDescent="0.2">
      <c r="A18" s="120"/>
      <c r="B18" s="121" t="s">
        <v>111</v>
      </c>
      <c r="C18" s="113">
        <v>0.93040251855183265</v>
      </c>
      <c r="D18" s="115">
        <v>331</v>
      </c>
      <c r="E18" s="114">
        <v>339</v>
      </c>
      <c r="F18" s="114">
        <v>326</v>
      </c>
      <c r="G18" s="114">
        <v>297</v>
      </c>
      <c r="H18" s="140">
        <v>277</v>
      </c>
      <c r="I18" s="115">
        <v>54</v>
      </c>
      <c r="J18" s="116">
        <v>19.494584837545126</v>
      </c>
    </row>
    <row r="19" spans="1:10" s="110" customFormat="1" ht="12" customHeight="1" x14ac:dyDescent="0.2">
      <c r="A19" s="120"/>
      <c r="B19" s="121" t="s">
        <v>112</v>
      </c>
      <c r="C19" s="113">
        <v>0.30919721160332808</v>
      </c>
      <c r="D19" s="115">
        <v>110</v>
      </c>
      <c r="E19" s="114">
        <v>119</v>
      </c>
      <c r="F19" s="114">
        <v>120</v>
      </c>
      <c r="G19" s="114">
        <v>98</v>
      </c>
      <c r="H19" s="140">
        <v>88</v>
      </c>
      <c r="I19" s="115">
        <v>22</v>
      </c>
      <c r="J19" s="116">
        <v>25</v>
      </c>
    </row>
    <row r="20" spans="1:10" s="110" customFormat="1" ht="12" customHeight="1" x14ac:dyDescent="0.2">
      <c r="A20" s="118" t="s">
        <v>113</v>
      </c>
      <c r="B20" s="119" t="s">
        <v>181</v>
      </c>
      <c r="C20" s="113">
        <v>70.808972340903978</v>
      </c>
      <c r="D20" s="115">
        <v>25191</v>
      </c>
      <c r="E20" s="114">
        <v>25348</v>
      </c>
      <c r="F20" s="114">
        <v>25898</v>
      </c>
      <c r="G20" s="114">
        <v>25927</v>
      </c>
      <c r="H20" s="140">
        <v>25932</v>
      </c>
      <c r="I20" s="115">
        <v>-741</v>
      </c>
      <c r="J20" s="116">
        <v>-2.8574733919481723</v>
      </c>
    </row>
    <row r="21" spans="1:10" s="110" customFormat="1" ht="12" customHeight="1" x14ac:dyDescent="0.2">
      <c r="A21" s="118"/>
      <c r="B21" s="119" t="s">
        <v>182</v>
      </c>
      <c r="C21" s="113">
        <v>29.191027659096019</v>
      </c>
      <c r="D21" s="115">
        <v>10385</v>
      </c>
      <c r="E21" s="114">
        <v>10335</v>
      </c>
      <c r="F21" s="114">
        <v>10400</v>
      </c>
      <c r="G21" s="114">
        <v>10254</v>
      </c>
      <c r="H21" s="140">
        <v>10081</v>
      </c>
      <c r="I21" s="115">
        <v>304</v>
      </c>
      <c r="J21" s="116">
        <v>3.0155738518004167</v>
      </c>
    </row>
    <row r="22" spans="1:10" s="110" customFormat="1" ht="12" customHeight="1" x14ac:dyDescent="0.2">
      <c r="A22" s="118" t="s">
        <v>113</v>
      </c>
      <c r="B22" s="119" t="s">
        <v>116</v>
      </c>
      <c r="C22" s="113">
        <v>93.802001349224199</v>
      </c>
      <c r="D22" s="115">
        <v>33371</v>
      </c>
      <c r="E22" s="114">
        <v>33507</v>
      </c>
      <c r="F22" s="114">
        <v>34058</v>
      </c>
      <c r="G22" s="114">
        <v>33955</v>
      </c>
      <c r="H22" s="140">
        <v>33899</v>
      </c>
      <c r="I22" s="115">
        <v>-528</v>
      </c>
      <c r="J22" s="116">
        <v>-1.557568069854568</v>
      </c>
    </row>
    <row r="23" spans="1:10" s="110" customFormat="1" ht="12" customHeight="1" x14ac:dyDescent="0.2">
      <c r="A23" s="118"/>
      <c r="B23" s="119" t="s">
        <v>117</v>
      </c>
      <c r="C23" s="113">
        <v>6.1895659995502585</v>
      </c>
      <c r="D23" s="115">
        <v>2202</v>
      </c>
      <c r="E23" s="114">
        <v>2173</v>
      </c>
      <c r="F23" s="114">
        <v>2237</v>
      </c>
      <c r="G23" s="114">
        <v>2222</v>
      </c>
      <c r="H23" s="140">
        <v>2109</v>
      </c>
      <c r="I23" s="115">
        <v>93</v>
      </c>
      <c r="J23" s="116">
        <v>4.4096728307254622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41694</v>
      </c>
      <c r="E64" s="236">
        <v>41865</v>
      </c>
      <c r="F64" s="236">
        <v>42453</v>
      </c>
      <c r="G64" s="236">
        <v>42128</v>
      </c>
      <c r="H64" s="140">
        <v>42180</v>
      </c>
      <c r="I64" s="115">
        <v>-486</v>
      </c>
      <c r="J64" s="116">
        <v>-1.1522048364153628</v>
      </c>
    </row>
    <row r="65" spans="1:12" s="110" customFormat="1" ht="12" customHeight="1" x14ac:dyDescent="0.2">
      <c r="A65" s="118" t="s">
        <v>105</v>
      </c>
      <c r="B65" s="119" t="s">
        <v>106</v>
      </c>
      <c r="C65" s="113">
        <v>53.117954621768121</v>
      </c>
      <c r="D65" s="235">
        <v>22147</v>
      </c>
      <c r="E65" s="236">
        <v>22215</v>
      </c>
      <c r="F65" s="236">
        <v>22651</v>
      </c>
      <c r="G65" s="236">
        <v>22519</v>
      </c>
      <c r="H65" s="140">
        <v>22530</v>
      </c>
      <c r="I65" s="115">
        <v>-383</v>
      </c>
      <c r="J65" s="116">
        <v>-1.6999556147359076</v>
      </c>
    </row>
    <row r="66" spans="1:12" s="110" customFormat="1" ht="12" customHeight="1" x14ac:dyDescent="0.2">
      <c r="A66" s="118"/>
      <c r="B66" s="119" t="s">
        <v>107</v>
      </c>
      <c r="C66" s="113">
        <v>46.882045378231879</v>
      </c>
      <c r="D66" s="235">
        <v>19547</v>
      </c>
      <c r="E66" s="236">
        <v>19650</v>
      </c>
      <c r="F66" s="236">
        <v>19802</v>
      </c>
      <c r="G66" s="236">
        <v>19609</v>
      </c>
      <c r="H66" s="140">
        <v>19650</v>
      </c>
      <c r="I66" s="115">
        <v>-103</v>
      </c>
      <c r="J66" s="116">
        <v>-0.5241730279898219</v>
      </c>
    </row>
    <row r="67" spans="1:12" s="110" customFormat="1" ht="12" customHeight="1" x14ac:dyDescent="0.2">
      <c r="A67" s="118" t="s">
        <v>105</v>
      </c>
      <c r="B67" s="121" t="s">
        <v>108</v>
      </c>
      <c r="C67" s="113">
        <v>8.0635103372187853</v>
      </c>
      <c r="D67" s="235">
        <v>3362</v>
      </c>
      <c r="E67" s="236">
        <v>3423</v>
      </c>
      <c r="F67" s="236">
        <v>3540</v>
      </c>
      <c r="G67" s="236">
        <v>3177</v>
      </c>
      <c r="H67" s="140">
        <v>3297</v>
      </c>
      <c r="I67" s="115">
        <v>65</v>
      </c>
      <c r="J67" s="116">
        <v>1.9714892326357294</v>
      </c>
    </row>
    <row r="68" spans="1:12" s="110" customFormat="1" ht="12" customHeight="1" x14ac:dyDescent="0.2">
      <c r="A68" s="118"/>
      <c r="B68" s="121" t="s">
        <v>109</v>
      </c>
      <c r="C68" s="113">
        <v>67.671607425528848</v>
      </c>
      <c r="D68" s="235">
        <v>28215</v>
      </c>
      <c r="E68" s="236">
        <v>28341</v>
      </c>
      <c r="F68" s="236">
        <v>28788</v>
      </c>
      <c r="G68" s="236">
        <v>28924</v>
      </c>
      <c r="H68" s="140">
        <v>28989</v>
      </c>
      <c r="I68" s="115">
        <v>-774</v>
      </c>
      <c r="J68" s="116">
        <v>-2.669978267618752</v>
      </c>
    </row>
    <row r="69" spans="1:12" s="110" customFormat="1" ht="12" customHeight="1" x14ac:dyDescent="0.2">
      <c r="A69" s="118"/>
      <c r="B69" s="121" t="s">
        <v>110</v>
      </c>
      <c r="C69" s="113">
        <v>23.454214035592653</v>
      </c>
      <c r="D69" s="235">
        <v>9779</v>
      </c>
      <c r="E69" s="236">
        <v>9763</v>
      </c>
      <c r="F69" s="236">
        <v>9803</v>
      </c>
      <c r="G69" s="236">
        <v>9730</v>
      </c>
      <c r="H69" s="140">
        <v>9628</v>
      </c>
      <c r="I69" s="115">
        <v>151</v>
      </c>
      <c r="J69" s="116">
        <v>1.5683423348566681</v>
      </c>
    </row>
    <row r="70" spans="1:12" s="110" customFormat="1" ht="12" customHeight="1" x14ac:dyDescent="0.2">
      <c r="A70" s="120"/>
      <c r="B70" s="121" t="s">
        <v>111</v>
      </c>
      <c r="C70" s="113">
        <v>0.81066820165971121</v>
      </c>
      <c r="D70" s="235">
        <v>338</v>
      </c>
      <c r="E70" s="236">
        <v>338</v>
      </c>
      <c r="F70" s="236">
        <v>322</v>
      </c>
      <c r="G70" s="236">
        <v>297</v>
      </c>
      <c r="H70" s="140">
        <v>266</v>
      </c>
      <c r="I70" s="115">
        <v>72</v>
      </c>
      <c r="J70" s="116">
        <v>27.06766917293233</v>
      </c>
    </row>
    <row r="71" spans="1:12" s="110" customFormat="1" ht="12" customHeight="1" x14ac:dyDescent="0.2">
      <c r="A71" s="120"/>
      <c r="B71" s="121" t="s">
        <v>112</v>
      </c>
      <c r="C71" s="113">
        <v>0.28061591595913082</v>
      </c>
      <c r="D71" s="235">
        <v>117</v>
      </c>
      <c r="E71" s="236">
        <v>119</v>
      </c>
      <c r="F71" s="236">
        <v>115</v>
      </c>
      <c r="G71" s="236">
        <v>95</v>
      </c>
      <c r="H71" s="140">
        <v>79</v>
      </c>
      <c r="I71" s="115">
        <v>38</v>
      </c>
      <c r="J71" s="116">
        <v>48.101265822784811</v>
      </c>
    </row>
    <row r="72" spans="1:12" s="110" customFormat="1" ht="12" customHeight="1" x14ac:dyDescent="0.2">
      <c r="A72" s="118" t="s">
        <v>113</v>
      </c>
      <c r="B72" s="119" t="s">
        <v>181</v>
      </c>
      <c r="C72" s="113">
        <v>69.547177051853978</v>
      </c>
      <c r="D72" s="235">
        <v>28997</v>
      </c>
      <c r="E72" s="236">
        <v>29135</v>
      </c>
      <c r="F72" s="236">
        <v>29690</v>
      </c>
      <c r="G72" s="236">
        <v>29479</v>
      </c>
      <c r="H72" s="140">
        <v>29654</v>
      </c>
      <c r="I72" s="115">
        <v>-657</v>
      </c>
      <c r="J72" s="116">
        <v>-2.2155527078977539</v>
      </c>
    </row>
    <row r="73" spans="1:12" s="110" customFormat="1" ht="12" customHeight="1" x14ac:dyDescent="0.2">
      <c r="A73" s="118"/>
      <c r="B73" s="119" t="s">
        <v>182</v>
      </c>
      <c r="C73" s="113">
        <v>30.452822948146018</v>
      </c>
      <c r="D73" s="115">
        <v>12697</v>
      </c>
      <c r="E73" s="114">
        <v>12730</v>
      </c>
      <c r="F73" s="114">
        <v>12763</v>
      </c>
      <c r="G73" s="114">
        <v>12649</v>
      </c>
      <c r="H73" s="140">
        <v>12526</v>
      </c>
      <c r="I73" s="115">
        <v>171</v>
      </c>
      <c r="J73" s="116">
        <v>1.365160466230241</v>
      </c>
    </row>
    <row r="74" spans="1:12" s="110" customFormat="1" ht="12" customHeight="1" x14ac:dyDescent="0.2">
      <c r="A74" s="118" t="s">
        <v>113</v>
      </c>
      <c r="B74" s="119" t="s">
        <v>116</v>
      </c>
      <c r="C74" s="113">
        <v>96.718952367247084</v>
      </c>
      <c r="D74" s="115">
        <v>40326</v>
      </c>
      <c r="E74" s="114">
        <v>40536</v>
      </c>
      <c r="F74" s="114">
        <v>41047</v>
      </c>
      <c r="G74" s="114">
        <v>40720</v>
      </c>
      <c r="H74" s="140">
        <v>40844</v>
      </c>
      <c r="I74" s="115">
        <v>-518</v>
      </c>
      <c r="J74" s="116">
        <v>-1.2682401331896973</v>
      </c>
    </row>
    <row r="75" spans="1:12" s="110" customFormat="1" ht="12" customHeight="1" x14ac:dyDescent="0.2">
      <c r="A75" s="142"/>
      <c r="B75" s="124" t="s">
        <v>117</v>
      </c>
      <c r="C75" s="125">
        <v>3.273852352856526</v>
      </c>
      <c r="D75" s="143">
        <v>1365</v>
      </c>
      <c r="E75" s="144">
        <v>1326</v>
      </c>
      <c r="F75" s="144">
        <v>1403</v>
      </c>
      <c r="G75" s="144">
        <v>1403</v>
      </c>
      <c r="H75" s="145">
        <v>1330</v>
      </c>
      <c r="I75" s="143">
        <v>35</v>
      </c>
      <c r="J75" s="146">
        <v>2.6315789473684212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35576</v>
      </c>
      <c r="G11" s="114">
        <v>35683</v>
      </c>
      <c r="H11" s="114">
        <v>36298</v>
      </c>
      <c r="I11" s="114">
        <v>36181</v>
      </c>
      <c r="J11" s="140">
        <v>36013</v>
      </c>
      <c r="K11" s="114">
        <v>-437</v>
      </c>
      <c r="L11" s="116">
        <v>-1.2134506983589259</v>
      </c>
    </row>
    <row r="12" spans="1:17" s="110" customFormat="1" ht="24.95" customHeight="1" x14ac:dyDescent="0.2">
      <c r="A12" s="604" t="s">
        <v>185</v>
      </c>
      <c r="B12" s="605"/>
      <c r="C12" s="605"/>
      <c r="D12" s="606"/>
      <c r="E12" s="113">
        <v>55.953451765234988</v>
      </c>
      <c r="F12" s="115">
        <v>19906</v>
      </c>
      <c r="G12" s="114">
        <v>19980</v>
      </c>
      <c r="H12" s="114">
        <v>20475</v>
      </c>
      <c r="I12" s="114">
        <v>20501</v>
      </c>
      <c r="J12" s="140">
        <v>20420</v>
      </c>
      <c r="K12" s="114">
        <v>-514</v>
      </c>
      <c r="L12" s="116">
        <v>-2.5171400587659156</v>
      </c>
    </row>
    <row r="13" spans="1:17" s="110" customFormat="1" ht="15" customHeight="1" x14ac:dyDescent="0.2">
      <c r="A13" s="120"/>
      <c r="B13" s="612" t="s">
        <v>107</v>
      </c>
      <c r="C13" s="612"/>
      <c r="E13" s="113">
        <v>44.046548234765012</v>
      </c>
      <c r="F13" s="115">
        <v>15670</v>
      </c>
      <c r="G13" s="114">
        <v>15703</v>
      </c>
      <c r="H13" s="114">
        <v>15823</v>
      </c>
      <c r="I13" s="114">
        <v>15680</v>
      </c>
      <c r="J13" s="140">
        <v>15593</v>
      </c>
      <c r="K13" s="114">
        <v>77</v>
      </c>
      <c r="L13" s="116">
        <v>0.49381132559481816</v>
      </c>
    </row>
    <row r="14" spans="1:17" s="110" customFormat="1" ht="24.95" customHeight="1" x14ac:dyDescent="0.2">
      <c r="A14" s="604" t="s">
        <v>186</v>
      </c>
      <c r="B14" s="605"/>
      <c r="C14" s="605"/>
      <c r="D14" s="606"/>
      <c r="E14" s="113">
        <v>8.1206431302001345</v>
      </c>
      <c r="F14" s="115">
        <v>2889</v>
      </c>
      <c r="G14" s="114">
        <v>2952</v>
      </c>
      <c r="H14" s="114">
        <v>3075</v>
      </c>
      <c r="I14" s="114">
        <v>2798</v>
      </c>
      <c r="J14" s="140">
        <v>2844</v>
      </c>
      <c r="K14" s="114">
        <v>45</v>
      </c>
      <c r="L14" s="116">
        <v>1.5822784810126582</v>
      </c>
    </row>
    <row r="15" spans="1:17" s="110" customFormat="1" ht="15" customHeight="1" x14ac:dyDescent="0.2">
      <c r="A15" s="120"/>
      <c r="B15" s="119"/>
      <c r="C15" s="258" t="s">
        <v>106</v>
      </c>
      <c r="E15" s="113">
        <v>66.285912080304598</v>
      </c>
      <c r="F15" s="115">
        <v>1915</v>
      </c>
      <c r="G15" s="114">
        <v>1950</v>
      </c>
      <c r="H15" s="114">
        <v>2056</v>
      </c>
      <c r="I15" s="114">
        <v>1877</v>
      </c>
      <c r="J15" s="140">
        <v>1910</v>
      </c>
      <c r="K15" s="114">
        <v>5</v>
      </c>
      <c r="L15" s="116">
        <v>0.26178010471204188</v>
      </c>
    </row>
    <row r="16" spans="1:17" s="110" customFormat="1" ht="15" customHeight="1" x14ac:dyDescent="0.2">
      <c r="A16" s="120"/>
      <c r="B16" s="119"/>
      <c r="C16" s="258" t="s">
        <v>107</v>
      </c>
      <c r="E16" s="113">
        <v>33.714087919695395</v>
      </c>
      <c r="F16" s="115">
        <v>974</v>
      </c>
      <c r="G16" s="114">
        <v>1002</v>
      </c>
      <c r="H16" s="114">
        <v>1019</v>
      </c>
      <c r="I16" s="114">
        <v>921</v>
      </c>
      <c r="J16" s="140">
        <v>934</v>
      </c>
      <c r="K16" s="114">
        <v>40</v>
      </c>
      <c r="L16" s="116">
        <v>4.282655246252677</v>
      </c>
    </row>
    <row r="17" spans="1:12" s="110" customFormat="1" ht="15" customHeight="1" x14ac:dyDescent="0.2">
      <c r="A17" s="120"/>
      <c r="B17" s="121" t="s">
        <v>109</v>
      </c>
      <c r="C17" s="258"/>
      <c r="E17" s="113">
        <v>66.353721610074203</v>
      </c>
      <c r="F17" s="115">
        <v>23606</v>
      </c>
      <c r="G17" s="114">
        <v>23689</v>
      </c>
      <c r="H17" s="114">
        <v>24129</v>
      </c>
      <c r="I17" s="114">
        <v>24352</v>
      </c>
      <c r="J17" s="140">
        <v>24271</v>
      </c>
      <c r="K17" s="114">
        <v>-665</v>
      </c>
      <c r="L17" s="116">
        <v>-2.739895348358123</v>
      </c>
    </row>
    <row r="18" spans="1:12" s="110" customFormat="1" ht="15" customHeight="1" x14ac:dyDescent="0.2">
      <c r="A18" s="120"/>
      <c r="B18" s="119"/>
      <c r="C18" s="258" t="s">
        <v>106</v>
      </c>
      <c r="E18" s="113">
        <v>56.070490553249172</v>
      </c>
      <c r="F18" s="115">
        <v>13236</v>
      </c>
      <c r="G18" s="114">
        <v>13285</v>
      </c>
      <c r="H18" s="114">
        <v>13619</v>
      </c>
      <c r="I18" s="114">
        <v>13824</v>
      </c>
      <c r="J18" s="140">
        <v>13801</v>
      </c>
      <c r="K18" s="114">
        <v>-565</v>
      </c>
      <c r="L18" s="116">
        <v>-4.0939062386783567</v>
      </c>
    </row>
    <row r="19" spans="1:12" s="110" customFormat="1" ht="15" customHeight="1" x14ac:dyDescent="0.2">
      <c r="A19" s="120"/>
      <c r="B19" s="119"/>
      <c r="C19" s="258" t="s">
        <v>107</v>
      </c>
      <c r="E19" s="113">
        <v>43.929509446750828</v>
      </c>
      <c r="F19" s="115">
        <v>10370</v>
      </c>
      <c r="G19" s="114">
        <v>10404</v>
      </c>
      <c r="H19" s="114">
        <v>10510</v>
      </c>
      <c r="I19" s="114">
        <v>10528</v>
      </c>
      <c r="J19" s="140">
        <v>10470</v>
      </c>
      <c r="K19" s="114">
        <v>-100</v>
      </c>
      <c r="L19" s="116">
        <v>-0.95510983763132762</v>
      </c>
    </row>
    <row r="20" spans="1:12" s="110" customFormat="1" ht="15" customHeight="1" x14ac:dyDescent="0.2">
      <c r="A20" s="120"/>
      <c r="B20" s="121" t="s">
        <v>110</v>
      </c>
      <c r="C20" s="258"/>
      <c r="E20" s="113">
        <v>24.595232741173824</v>
      </c>
      <c r="F20" s="115">
        <v>8750</v>
      </c>
      <c r="G20" s="114">
        <v>8703</v>
      </c>
      <c r="H20" s="114">
        <v>8768</v>
      </c>
      <c r="I20" s="114">
        <v>8734</v>
      </c>
      <c r="J20" s="140">
        <v>8621</v>
      </c>
      <c r="K20" s="114">
        <v>129</v>
      </c>
      <c r="L20" s="116">
        <v>1.4963461315392645</v>
      </c>
    </row>
    <row r="21" spans="1:12" s="110" customFormat="1" ht="15" customHeight="1" x14ac:dyDescent="0.2">
      <c r="A21" s="120"/>
      <c r="B21" s="119"/>
      <c r="C21" s="258" t="s">
        <v>106</v>
      </c>
      <c r="E21" s="113">
        <v>51.89714285714286</v>
      </c>
      <c r="F21" s="115">
        <v>4541</v>
      </c>
      <c r="G21" s="114">
        <v>4512</v>
      </c>
      <c r="H21" s="114">
        <v>4577</v>
      </c>
      <c r="I21" s="114">
        <v>4599</v>
      </c>
      <c r="J21" s="140">
        <v>4523</v>
      </c>
      <c r="K21" s="114">
        <v>18</v>
      </c>
      <c r="L21" s="116">
        <v>0.39796595180190142</v>
      </c>
    </row>
    <row r="22" spans="1:12" s="110" customFormat="1" ht="15" customHeight="1" x14ac:dyDescent="0.2">
      <c r="A22" s="120"/>
      <c r="B22" s="119"/>
      <c r="C22" s="258" t="s">
        <v>107</v>
      </c>
      <c r="E22" s="113">
        <v>48.10285714285714</v>
      </c>
      <c r="F22" s="115">
        <v>4209</v>
      </c>
      <c r="G22" s="114">
        <v>4191</v>
      </c>
      <c r="H22" s="114">
        <v>4191</v>
      </c>
      <c r="I22" s="114">
        <v>4135</v>
      </c>
      <c r="J22" s="140">
        <v>4098</v>
      </c>
      <c r="K22" s="114">
        <v>111</v>
      </c>
      <c r="L22" s="116">
        <v>2.7086383601756956</v>
      </c>
    </row>
    <row r="23" spans="1:12" s="110" customFormat="1" ht="15" customHeight="1" x14ac:dyDescent="0.2">
      <c r="A23" s="120"/>
      <c r="B23" s="121" t="s">
        <v>111</v>
      </c>
      <c r="C23" s="258"/>
      <c r="E23" s="113">
        <v>0.93040251855183265</v>
      </c>
      <c r="F23" s="115">
        <v>331</v>
      </c>
      <c r="G23" s="114">
        <v>339</v>
      </c>
      <c r="H23" s="114">
        <v>326</v>
      </c>
      <c r="I23" s="114">
        <v>297</v>
      </c>
      <c r="J23" s="140">
        <v>277</v>
      </c>
      <c r="K23" s="114">
        <v>54</v>
      </c>
      <c r="L23" s="116">
        <v>19.494584837545126</v>
      </c>
    </row>
    <row r="24" spans="1:12" s="110" customFormat="1" ht="15" customHeight="1" x14ac:dyDescent="0.2">
      <c r="A24" s="120"/>
      <c r="B24" s="119"/>
      <c r="C24" s="258" t="s">
        <v>106</v>
      </c>
      <c r="E24" s="113">
        <v>64.65256797583082</v>
      </c>
      <c r="F24" s="115">
        <v>214</v>
      </c>
      <c r="G24" s="114">
        <v>233</v>
      </c>
      <c r="H24" s="114">
        <v>223</v>
      </c>
      <c r="I24" s="114">
        <v>201</v>
      </c>
      <c r="J24" s="140">
        <v>186</v>
      </c>
      <c r="K24" s="114">
        <v>28</v>
      </c>
      <c r="L24" s="116">
        <v>15.053763440860216</v>
      </c>
    </row>
    <row r="25" spans="1:12" s="110" customFormat="1" ht="15" customHeight="1" x14ac:dyDescent="0.2">
      <c r="A25" s="120"/>
      <c r="B25" s="119"/>
      <c r="C25" s="258" t="s">
        <v>107</v>
      </c>
      <c r="E25" s="113">
        <v>35.347432024169187</v>
      </c>
      <c r="F25" s="115">
        <v>117</v>
      </c>
      <c r="G25" s="114">
        <v>106</v>
      </c>
      <c r="H25" s="114">
        <v>103</v>
      </c>
      <c r="I25" s="114">
        <v>96</v>
      </c>
      <c r="J25" s="140">
        <v>91</v>
      </c>
      <c r="K25" s="114">
        <v>26</v>
      </c>
      <c r="L25" s="116">
        <v>28.571428571428573</v>
      </c>
    </row>
    <row r="26" spans="1:12" s="110" customFormat="1" ht="15" customHeight="1" x14ac:dyDescent="0.2">
      <c r="A26" s="120"/>
      <c r="C26" s="121" t="s">
        <v>187</v>
      </c>
      <c r="D26" s="110" t="s">
        <v>188</v>
      </c>
      <c r="E26" s="113">
        <v>0.30919721160332808</v>
      </c>
      <c r="F26" s="115">
        <v>110</v>
      </c>
      <c r="G26" s="114">
        <v>119</v>
      </c>
      <c r="H26" s="114">
        <v>120</v>
      </c>
      <c r="I26" s="114">
        <v>98</v>
      </c>
      <c r="J26" s="140">
        <v>88</v>
      </c>
      <c r="K26" s="114">
        <v>22</v>
      </c>
      <c r="L26" s="116">
        <v>25</v>
      </c>
    </row>
    <row r="27" spans="1:12" s="110" customFormat="1" ht="15" customHeight="1" x14ac:dyDescent="0.2">
      <c r="A27" s="120"/>
      <c r="B27" s="119"/>
      <c r="D27" s="259" t="s">
        <v>106</v>
      </c>
      <c r="E27" s="113">
        <v>58.18181818181818</v>
      </c>
      <c r="F27" s="115">
        <v>64</v>
      </c>
      <c r="G27" s="114">
        <v>78</v>
      </c>
      <c r="H27" s="114">
        <v>76</v>
      </c>
      <c r="I27" s="114">
        <v>55</v>
      </c>
      <c r="J27" s="140">
        <v>51</v>
      </c>
      <c r="K27" s="114">
        <v>13</v>
      </c>
      <c r="L27" s="116">
        <v>25.490196078431371</v>
      </c>
    </row>
    <row r="28" spans="1:12" s="110" customFormat="1" ht="15" customHeight="1" x14ac:dyDescent="0.2">
      <c r="A28" s="120"/>
      <c r="B28" s="119"/>
      <c r="D28" s="259" t="s">
        <v>107</v>
      </c>
      <c r="E28" s="113">
        <v>41.81818181818182</v>
      </c>
      <c r="F28" s="115">
        <v>46</v>
      </c>
      <c r="G28" s="114">
        <v>41</v>
      </c>
      <c r="H28" s="114">
        <v>44</v>
      </c>
      <c r="I28" s="114">
        <v>43</v>
      </c>
      <c r="J28" s="140">
        <v>37</v>
      </c>
      <c r="K28" s="114">
        <v>9</v>
      </c>
      <c r="L28" s="116">
        <v>24.324324324324323</v>
      </c>
    </row>
    <row r="29" spans="1:12" s="110" customFormat="1" ht="24.95" customHeight="1" x14ac:dyDescent="0.2">
      <c r="A29" s="604" t="s">
        <v>189</v>
      </c>
      <c r="B29" s="605"/>
      <c r="C29" s="605"/>
      <c r="D29" s="606"/>
      <c r="E29" s="113">
        <v>93.802001349224199</v>
      </c>
      <c r="F29" s="115">
        <v>33371</v>
      </c>
      <c r="G29" s="114">
        <v>33507</v>
      </c>
      <c r="H29" s="114">
        <v>34058</v>
      </c>
      <c r="I29" s="114">
        <v>33955</v>
      </c>
      <c r="J29" s="140">
        <v>33899</v>
      </c>
      <c r="K29" s="114">
        <v>-528</v>
      </c>
      <c r="L29" s="116">
        <v>-1.557568069854568</v>
      </c>
    </row>
    <row r="30" spans="1:12" s="110" customFormat="1" ht="15" customHeight="1" x14ac:dyDescent="0.2">
      <c r="A30" s="120"/>
      <c r="B30" s="119"/>
      <c r="C30" s="258" t="s">
        <v>106</v>
      </c>
      <c r="E30" s="113">
        <v>54.451469839081838</v>
      </c>
      <c r="F30" s="115">
        <v>18171</v>
      </c>
      <c r="G30" s="114">
        <v>18264</v>
      </c>
      <c r="H30" s="114">
        <v>18707</v>
      </c>
      <c r="I30" s="114">
        <v>18745</v>
      </c>
      <c r="J30" s="140">
        <v>18755</v>
      </c>
      <c r="K30" s="114">
        <v>-584</v>
      </c>
      <c r="L30" s="116">
        <v>-3.1138363103172488</v>
      </c>
    </row>
    <row r="31" spans="1:12" s="110" customFormat="1" ht="15" customHeight="1" x14ac:dyDescent="0.2">
      <c r="A31" s="120"/>
      <c r="B31" s="119"/>
      <c r="C31" s="258" t="s">
        <v>107</v>
      </c>
      <c r="E31" s="113">
        <v>45.548530160918162</v>
      </c>
      <c r="F31" s="115">
        <v>15200</v>
      </c>
      <c r="G31" s="114">
        <v>15243</v>
      </c>
      <c r="H31" s="114">
        <v>15351</v>
      </c>
      <c r="I31" s="114">
        <v>15210</v>
      </c>
      <c r="J31" s="140">
        <v>15144</v>
      </c>
      <c r="K31" s="114">
        <v>56</v>
      </c>
      <c r="L31" s="116">
        <v>0.36978341257263603</v>
      </c>
    </row>
    <row r="32" spans="1:12" s="110" customFormat="1" ht="15" customHeight="1" x14ac:dyDescent="0.2">
      <c r="A32" s="120"/>
      <c r="B32" s="119" t="s">
        <v>117</v>
      </c>
      <c r="C32" s="258"/>
      <c r="E32" s="113">
        <v>6.1895659995502585</v>
      </c>
      <c r="F32" s="115">
        <v>2202</v>
      </c>
      <c r="G32" s="114">
        <v>2173</v>
      </c>
      <c r="H32" s="114">
        <v>2237</v>
      </c>
      <c r="I32" s="114">
        <v>2222</v>
      </c>
      <c r="J32" s="140">
        <v>2109</v>
      </c>
      <c r="K32" s="114">
        <v>93</v>
      </c>
      <c r="L32" s="116">
        <v>4.4096728307254622</v>
      </c>
    </row>
    <row r="33" spans="1:12" s="110" customFormat="1" ht="15" customHeight="1" x14ac:dyDescent="0.2">
      <c r="A33" s="120"/>
      <c r="B33" s="119"/>
      <c r="C33" s="258" t="s">
        <v>106</v>
      </c>
      <c r="E33" s="113">
        <v>78.655767484105354</v>
      </c>
      <c r="F33" s="115">
        <v>1732</v>
      </c>
      <c r="G33" s="114">
        <v>1713</v>
      </c>
      <c r="H33" s="114">
        <v>1765</v>
      </c>
      <c r="I33" s="114">
        <v>1753</v>
      </c>
      <c r="J33" s="140">
        <v>1662</v>
      </c>
      <c r="K33" s="114">
        <v>70</v>
      </c>
      <c r="L33" s="116">
        <v>4.2117930204572804</v>
      </c>
    </row>
    <row r="34" spans="1:12" s="110" customFormat="1" ht="15" customHeight="1" x14ac:dyDescent="0.2">
      <c r="A34" s="120"/>
      <c r="B34" s="119"/>
      <c r="C34" s="258" t="s">
        <v>107</v>
      </c>
      <c r="E34" s="113">
        <v>21.344232515894642</v>
      </c>
      <c r="F34" s="115">
        <v>470</v>
      </c>
      <c r="G34" s="114">
        <v>460</v>
      </c>
      <c r="H34" s="114">
        <v>472</v>
      </c>
      <c r="I34" s="114">
        <v>469</v>
      </c>
      <c r="J34" s="140">
        <v>447</v>
      </c>
      <c r="K34" s="114">
        <v>23</v>
      </c>
      <c r="L34" s="116">
        <v>5.1454138702460854</v>
      </c>
    </row>
    <row r="35" spans="1:12" s="110" customFormat="1" ht="24.95" customHeight="1" x14ac:dyDescent="0.2">
      <c r="A35" s="604" t="s">
        <v>190</v>
      </c>
      <c r="B35" s="605"/>
      <c r="C35" s="605"/>
      <c r="D35" s="606"/>
      <c r="E35" s="113">
        <v>70.808972340903978</v>
      </c>
      <c r="F35" s="115">
        <v>25191</v>
      </c>
      <c r="G35" s="114">
        <v>25348</v>
      </c>
      <c r="H35" s="114">
        <v>25898</v>
      </c>
      <c r="I35" s="114">
        <v>25927</v>
      </c>
      <c r="J35" s="140">
        <v>25932</v>
      </c>
      <c r="K35" s="114">
        <v>-741</v>
      </c>
      <c r="L35" s="116">
        <v>-2.8574733919481723</v>
      </c>
    </row>
    <row r="36" spans="1:12" s="110" customFormat="1" ht="15" customHeight="1" x14ac:dyDescent="0.2">
      <c r="A36" s="120"/>
      <c r="B36" s="119"/>
      <c r="C36" s="258" t="s">
        <v>106</v>
      </c>
      <c r="E36" s="113">
        <v>73.665197888134657</v>
      </c>
      <c r="F36" s="115">
        <v>18557</v>
      </c>
      <c r="G36" s="114">
        <v>18637</v>
      </c>
      <c r="H36" s="114">
        <v>19117</v>
      </c>
      <c r="I36" s="114">
        <v>19172</v>
      </c>
      <c r="J36" s="140">
        <v>19144</v>
      </c>
      <c r="K36" s="114">
        <v>-587</v>
      </c>
      <c r="L36" s="116">
        <v>-3.0662348516506479</v>
      </c>
    </row>
    <row r="37" spans="1:12" s="110" customFormat="1" ht="15" customHeight="1" x14ac:dyDescent="0.2">
      <c r="A37" s="120"/>
      <c r="B37" s="119"/>
      <c r="C37" s="258" t="s">
        <v>107</v>
      </c>
      <c r="E37" s="113">
        <v>26.334802111865347</v>
      </c>
      <c r="F37" s="115">
        <v>6634</v>
      </c>
      <c r="G37" s="114">
        <v>6711</v>
      </c>
      <c r="H37" s="114">
        <v>6781</v>
      </c>
      <c r="I37" s="114">
        <v>6755</v>
      </c>
      <c r="J37" s="140">
        <v>6788</v>
      </c>
      <c r="K37" s="114">
        <v>-154</v>
      </c>
      <c r="L37" s="116">
        <v>-2.2687094873305833</v>
      </c>
    </row>
    <row r="38" spans="1:12" s="110" customFormat="1" ht="15" customHeight="1" x14ac:dyDescent="0.2">
      <c r="A38" s="120"/>
      <c r="B38" s="119" t="s">
        <v>182</v>
      </c>
      <c r="C38" s="258"/>
      <c r="E38" s="113">
        <v>29.191027659096019</v>
      </c>
      <c r="F38" s="115">
        <v>10385</v>
      </c>
      <c r="G38" s="114">
        <v>10335</v>
      </c>
      <c r="H38" s="114">
        <v>10400</v>
      </c>
      <c r="I38" s="114">
        <v>10254</v>
      </c>
      <c r="J38" s="140">
        <v>10081</v>
      </c>
      <c r="K38" s="114">
        <v>304</v>
      </c>
      <c r="L38" s="116">
        <v>3.0155738518004167</v>
      </c>
    </row>
    <row r="39" spans="1:12" s="110" customFormat="1" ht="15" customHeight="1" x14ac:dyDescent="0.2">
      <c r="A39" s="120"/>
      <c r="B39" s="119"/>
      <c r="C39" s="258" t="s">
        <v>106</v>
      </c>
      <c r="E39" s="113">
        <v>12.989889263360617</v>
      </c>
      <c r="F39" s="115">
        <v>1349</v>
      </c>
      <c r="G39" s="114">
        <v>1343</v>
      </c>
      <c r="H39" s="114">
        <v>1358</v>
      </c>
      <c r="I39" s="114">
        <v>1329</v>
      </c>
      <c r="J39" s="140">
        <v>1276</v>
      </c>
      <c r="K39" s="114">
        <v>73</v>
      </c>
      <c r="L39" s="116">
        <v>5.7210031347962387</v>
      </c>
    </row>
    <row r="40" spans="1:12" s="110" customFormat="1" ht="15" customHeight="1" x14ac:dyDescent="0.2">
      <c r="A40" s="120"/>
      <c r="B40" s="119"/>
      <c r="C40" s="258" t="s">
        <v>107</v>
      </c>
      <c r="E40" s="113">
        <v>87.01011073663939</v>
      </c>
      <c r="F40" s="115">
        <v>9036</v>
      </c>
      <c r="G40" s="114">
        <v>8992</v>
      </c>
      <c r="H40" s="114">
        <v>9042</v>
      </c>
      <c r="I40" s="114">
        <v>8925</v>
      </c>
      <c r="J40" s="140">
        <v>8805</v>
      </c>
      <c r="K40" s="114">
        <v>231</v>
      </c>
      <c r="L40" s="116">
        <v>2.6235093696763201</v>
      </c>
    </row>
    <row r="41" spans="1:12" s="110" customFormat="1" ht="24.75" customHeight="1" x14ac:dyDescent="0.2">
      <c r="A41" s="604" t="s">
        <v>518</v>
      </c>
      <c r="B41" s="605"/>
      <c r="C41" s="605"/>
      <c r="D41" s="606"/>
      <c r="E41" s="113">
        <v>3.5051720260850012</v>
      </c>
      <c r="F41" s="115">
        <v>1247</v>
      </c>
      <c r="G41" s="114">
        <v>1371</v>
      </c>
      <c r="H41" s="114">
        <v>1392</v>
      </c>
      <c r="I41" s="114">
        <v>1136</v>
      </c>
      <c r="J41" s="140">
        <v>1220</v>
      </c>
      <c r="K41" s="114">
        <v>27</v>
      </c>
      <c r="L41" s="116">
        <v>2.2131147540983607</v>
      </c>
    </row>
    <row r="42" spans="1:12" s="110" customFormat="1" ht="15" customHeight="1" x14ac:dyDescent="0.2">
      <c r="A42" s="120"/>
      <c r="B42" s="119"/>
      <c r="C42" s="258" t="s">
        <v>106</v>
      </c>
      <c r="E42" s="113">
        <v>69.60705693664795</v>
      </c>
      <c r="F42" s="115">
        <v>868</v>
      </c>
      <c r="G42" s="114">
        <v>967</v>
      </c>
      <c r="H42" s="114">
        <v>985</v>
      </c>
      <c r="I42" s="114">
        <v>794</v>
      </c>
      <c r="J42" s="140">
        <v>848</v>
      </c>
      <c r="K42" s="114">
        <v>20</v>
      </c>
      <c r="L42" s="116">
        <v>2.358490566037736</v>
      </c>
    </row>
    <row r="43" spans="1:12" s="110" customFormat="1" ht="15" customHeight="1" x14ac:dyDescent="0.2">
      <c r="A43" s="123"/>
      <c r="B43" s="124"/>
      <c r="C43" s="260" t="s">
        <v>107</v>
      </c>
      <c r="D43" s="261"/>
      <c r="E43" s="125">
        <v>30.392943063352046</v>
      </c>
      <c r="F43" s="143">
        <v>379</v>
      </c>
      <c r="G43" s="144">
        <v>404</v>
      </c>
      <c r="H43" s="144">
        <v>407</v>
      </c>
      <c r="I43" s="144">
        <v>342</v>
      </c>
      <c r="J43" s="145">
        <v>372</v>
      </c>
      <c r="K43" s="144">
        <v>7</v>
      </c>
      <c r="L43" s="146">
        <v>1.881720430107527</v>
      </c>
    </row>
    <row r="44" spans="1:12" s="110" customFormat="1" ht="45.75" customHeight="1" x14ac:dyDescent="0.2">
      <c r="A44" s="604" t="s">
        <v>191</v>
      </c>
      <c r="B44" s="605"/>
      <c r="C44" s="605"/>
      <c r="D44" s="606"/>
      <c r="E44" s="113">
        <v>1.9648077355520577</v>
      </c>
      <c r="F44" s="115">
        <v>699</v>
      </c>
      <c r="G44" s="114">
        <v>700</v>
      </c>
      <c r="H44" s="114">
        <v>695</v>
      </c>
      <c r="I44" s="114">
        <v>691</v>
      </c>
      <c r="J44" s="140">
        <v>695</v>
      </c>
      <c r="K44" s="114">
        <v>4</v>
      </c>
      <c r="L44" s="116">
        <v>0.57553956834532372</v>
      </c>
    </row>
    <row r="45" spans="1:12" s="110" customFormat="1" ht="15" customHeight="1" x14ac:dyDescent="0.2">
      <c r="A45" s="120"/>
      <c r="B45" s="119"/>
      <c r="C45" s="258" t="s">
        <v>106</v>
      </c>
      <c r="E45" s="113">
        <v>60.371959942775391</v>
      </c>
      <c r="F45" s="115">
        <v>422</v>
      </c>
      <c r="G45" s="114">
        <v>419</v>
      </c>
      <c r="H45" s="114">
        <v>421</v>
      </c>
      <c r="I45" s="114">
        <v>413</v>
      </c>
      <c r="J45" s="140">
        <v>416</v>
      </c>
      <c r="K45" s="114">
        <v>6</v>
      </c>
      <c r="L45" s="116">
        <v>1.4423076923076923</v>
      </c>
    </row>
    <row r="46" spans="1:12" s="110" customFormat="1" ht="15" customHeight="1" x14ac:dyDescent="0.2">
      <c r="A46" s="123"/>
      <c r="B46" s="124"/>
      <c r="C46" s="260" t="s">
        <v>107</v>
      </c>
      <c r="D46" s="261"/>
      <c r="E46" s="125">
        <v>39.628040057224609</v>
      </c>
      <c r="F46" s="143">
        <v>277</v>
      </c>
      <c r="G46" s="144">
        <v>281</v>
      </c>
      <c r="H46" s="144">
        <v>274</v>
      </c>
      <c r="I46" s="144">
        <v>278</v>
      </c>
      <c r="J46" s="145">
        <v>279</v>
      </c>
      <c r="K46" s="144">
        <v>-2</v>
      </c>
      <c r="L46" s="146">
        <v>-0.71684587813620071</v>
      </c>
    </row>
    <row r="47" spans="1:12" s="110" customFormat="1" ht="39" customHeight="1" x14ac:dyDescent="0.2">
      <c r="A47" s="604" t="s">
        <v>519</v>
      </c>
      <c r="B47" s="607"/>
      <c r="C47" s="607"/>
      <c r="D47" s="608"/>
      <c r="E47" s="113">
        <v>0.12367888464133124</v>
      </c>
      <c r="F47" s="115">
        <v>44</v>
      </c>
      <c r="G47" s="114">
        <v>51</v>
      </c>
      <c r="H47" s="114">
        <v>46</v>
      </c>
      <c r="I47" s="114">
        <v>52</v>
      </c>
      <c r="J47" s="140">
        <v>54</v>
      </c>
      <c r="K47" s="114">
        <v>-10</v>
      </c>
      <c r="L47" s="116">
        <v>-18.518518518518519</v>
      </c>
    </row>
    <row r="48" spans="1:12" s="110" customFormat="1" ht="15" customHeight="1" x14ac:dyDescent="0.2">
      <c r="A48" s="120"/>
      <c r="B48" s="119"/>
      <c r="C48" s="258" t="s">
        <v>106</v>
      </c>
      <c r="E48" s="113">
        <v>40.909090909090907</v>
      </c>
      <c r="F48" s="115">
        <v>18</v>
      </c>
      <c r="G48" s="114">
        <v>20</v>
      </c>
      <c r="H48" s="114">
        <v>19</v>
      </c>
      <c r="I48" s="114">
        <v>20</v>
      </c>
      <c r="J48" s="140">
        <v>18</v>
      </c>
      <c r="K48" s="114">
        <v>0</v>
      </c>
      <c r="L48" s="116">
        <v>0</v>
      </c>
    </row>
    <row r="49" spans="1:12" s="110" customFormat="1" ht="15" customHeight="1" x14ac:dyDescent="0.2">
      <c r="A49" s="123"/>
      <c r="B49" s="124"/>
      <c r="C49" s="260" t="s">
        <v>107</v>
      </c>
      <c r="D49" s="261"/>
      <c r="E49" s="125">
        <v>59.090909090909093</v>
      </c>
      <c r="F49" s="143">
        <v>26</v>
      </c>
      <c r="G49" s="144">
        <v>31</v>
      </c>
      <c r="H49" s="144">
        <v>27</v>
      </c>
      <c r="I49" s="144">
        <v>32</v>
      </c>
      <c r="J49" s="145">
        <v>36</v>
      </c>
      <c r="K49" s="144">
        <v>-10</v>
      </c>
      <c r="L49" s="146">
        <v>-27.777777777777779</v>
      </c>
    </row>
    <row r="50" spans="1:12" s="110" customFormat="1" ht="24.95" customHeight="1" x14ac:dyDescent="0.2">
      <c r="A50" s="609" t="s">
        <v>192</v>
      </c>
      <c r="B50" s="610"/>
      <c r="C50" s="610"/>
      <c r="D50" s="611"/>
      <c r="E50" s="262">
        <v>7.3026759613222394</v>
      </c>
      <c r="F50" s="263">
        <v>2598</v>
      </c>
      <c r="G50" s="264">
        <v>2714</v>
      </c>
      <c r="H50" s="264">
        <v>2769</v>
      </c>
      <c r="I50" s="264">
        <v>2597</v>
      </c>
      <c r="J50" s="265">
        <v>2604</v>
      </c>
      <c r="K50" s="263">
        <v>-6</v>
      </c>
      <c r="L50" s="266">
        <v>-0.2304147465437788</v>
      </c>
    </row>
    <row r="51" spans="1:12" s="110" customFormat="1" ht="15" customHeight="1" x14ac:dyDescent="0.2">
      <c r="A51" s="120"/>
      <c r="B51" s="119"/>
      <c r="C51" s="258" t="s">
        <v>106</v>
      </c>
      <c r="E51" s="113">
        <v>65.935334872979212</v>
      </c>
      <c r="F51" s="115">
        <v>1713</v>
      </c>
      <c r="G51" s="114">
        <v>1779</v>
      </c>
      <c r="H51" s="114">
        <v>1835</v>
      </c>
      <c r="I51" s="114">
        <v>1693</v>
      </c>
      <c r="J51" s="140">
        <v>1698</v>
      </c>
      <c r="K51" s="114">
        <v>15</v>
      </c>
      <c r="L51" s="116">
        <v>0.88339222614840984</v>
      </c>
    </row>
    <row r="52" spans="1:12" s="110" customFormat="1" ht="15" customHeight="1" x14ac:dyDescent="0.2">
      <c r="A52" s="120"/>
      <c r="B52" s="119"/>
      <c r="C52" s="258" t="s">
        <v>107</v>
      </c>
      <c r="E52" s="113">
        <v>34.064665127020788</v>
      </c>
      <c r="F52" s="115">
        <v>885</v>
      </c>
      <c r="G52" s="114">
        <v>935</v>
      </c>
      <c r="H52" s="114">
        <v>934</v>
      </c>
      <c r="I52" s="114">
        <v>904</v>
      </c>
      <c r="J52" s="140">
        <v>906</v>
      </c>
      <c r="K52" s="114">
        <v>-21</v>
      </c>
      <c r="L52" s="116">
        <v>-2.3178807947019866</v>
      </c>
    </row>
    <row r="53" spans="1:12" s="110" customFormat="1" ht="15" customHeight="1" x14ac:dyDescent="0.2">
      <c r="A53" s="120"/>
      <c r="B53" s="119"/>
      <c r="C53" s="258" t="s">
        <v>187</v>
      </c>
      <c r="D53" s="110" t="s">
        <v>193</v>
      </c>
      <c r="E53" s="113">
        <v>35.180908391070055</v>
      </c>
      <c r="F53" s="115">
        <v>914</v>
      </c>
      <c r="G53" s="114">
        <v>1051</v>
      </c>
      <c r="H53" s="114">
        <v>1072</v>
      </c>
      <c r="I53" s="114">
        <v>853</v>
      </c>
      <c r="J53" s="140">
        <v>922</v>
      </c>
      <c r="K53" s="114">
        <v>-8</v>
      </c>
      <c r="L53" s="116">
        <v>-0.86767895878524948</v>
      </c>
    </row>
    <row r="54" spans="1:12" s="110" customFormat="1" ht="15" customHeight="1" x14ac:dyDescent="0.2">
      <c r="A54" s="120"/>
      <c r="B54" s="119"/>
      <c r="D54" s="267" t="s">
        <v>194</v>
      </c>
      <c r="E54" s="113">
        <v>73.851203501094091</v>
      </c>
      <c r="F54" s="115">
        <v>675</v>
      </c>
      <c r="G54" s="114">
        <v>758</v>
      </c>
      <c r="H54" s="114">
        <v>783</v>
      </c>
      <c r="I54" s="114">
        <v>623</v>
      </c>
      <c r="J54" s="140">
        <v>667</v>
      </c>
      <c r="K54" s="114">
        <v>8</v>
      </c>
      <c r="L54" s="116">
        <v>1.199400299850075</v>
      </c>
    </row>
    <row r="55" spans="1:12" s="110" customFormat="1" ht="15" customHeight="1" x14ac:dyDescent="0.2">
      <c r="A55" s="120"/>
      <c r="B55" s="119"/>
      <c r="D55" s="267" t="s">
        <v>195</v>
      </c>
      <c r="E55" s="113">
        <v>26.148796498905909</v>
      </c>
      <c r="F55" s="115">
        <v>239</v>
      </c>
      <c r="G55" s="114">
        <v>293</v>
      </c>
      <c r="H55" s="114">
        <v>289</v>
      </c>
      <c r="I55" s="114">
        <v>230</v>
      </c>
      <c r="J55" s="140">
        <v>255</v>
      </c>
      <c r="K55" s="114">
        <v>-16</v>
      </c>
      <c r="L55" s="116">
        <v>-6.2745098039215685</v>
      </c>
    </row>
    <row r="56" spans="1:12" s="110" customFormat="1" ht="15" customHeight="1" x14ac:dyDescent="0.2">
      <c r="A56" s="120"/>
      <c r="B56" s="119" t="s">
        <v>196</v>
      </c>
      <c r="C56" s="258"/>
      <c r="E56" s="113">
        <v>79.384978637283567</v>
      </c>
      <c r="F56" s="115">
        <v>28242</v>
      </c>
      <c r="G56" s="114">
        <v>28195</v>
      </c>
      <c r="H56" s="114">
        <v>28689</v>
      </c>
      <c r="I56" s="114">
        <v>28753</v>
      </c>
      <c r="J56" s="140">
        <v>28580</v>
      </c>
      <c r="K56" s="114">
        <v>-338</v>
      </c>
      <c r="L56" s="116">
        <v>-1.1826452064380686</v>
      </c>
    </row>
    <row r="57" spans="1:12" s="110" customFormat="1" ht="15" customHeight="1" x14ac:dyDescent="0.2">
      <c r="A57" s="120"/>
      <c r="B57" s="119"/>
      <c r="C57" s="258" t="s">
        <v>106</v>
      </c>
      <c r="E57" s="113">
        <v>55.697188584377876</v>
      </c>
      <c r="F57" s="115">
        <v>15730</v>
      </c>
      <c r="G57" s="114">
        <v>15690</v>
      </c>
      <c r="H57" s="114">
        <v>16074</v>
      </c>
      <c r="I57" s="114">
        <v>16268</v>
      </c>
      <c r="J57" s="140">
        <v>16173</v>
      </c>
      <c r="K57" s="114">
        <v>-443</v>
      </c>
      <c r="L57" s="116">
        <v>-2.739133123106412</v>
      </c>
    </row>
    <row r="58" spans="1:12" s="110" customFormat="1" ht="15" customHeight="1" x14ac:dyDescent="0.2">
      <c r="A58" s="120"/>
      <c r="B58" s="119"/>
      <c r="C58" s="258" t="s">
        <v>107</v>
      </c>
      <c r="E58" s="113">
        <v>44.302811415622124</v>
      </c>
      <c r="F58" s="115">
        <v>12512</v>
      </c>
      <c r="G58" s="114">
        <v>12505</v>
      </c>
      <c r="H58" s="114">
        <v>12615</v>
      </c>
      <c r="I58" s="114">
        <v>12485</v>
      </c>
      <c r="J58" s="140">
        <v>12407</v>
      </c>
      <c r="K58" s="114">
        <v>105</v>
      </c>
      <c r="L58" s="116">
        <v>0.84629644555492867</v>
      </c>
    </row>
    <row r="59" spans="1:12" s="110" customFormat="1" ht="15" customHeight="1" x14ac:dyDescent="0.2">
      <c r="A59" s="120"/>
      <c r="B59" s="119"/>
      <c r="C59" s="258" t="s">
        <v>105</v>
      </c>
      <c r="D59" s="110" t="s">
        <v>197</v>
      </c>
      <c r="E59" s="113">
        <v>91.86672331987819</v>
      </c>
      <c r="F59" s="115">
        <v>25945</v>
      </c>
      <c r="G59" s="114">
        <v>25890</v>
      </c>
      <c r="H59" s="114">
        <v>26382</v>
      </c>
      <c r="I59" s="114">
        <v>26423</v>
      </c>
      <c r="J59" s="140">
        <v>26275</v>
      </c>
      <c r="K59" s="114">
        <v>-330</v>
      </c>
      <c r="L59" s="116">
        <v>-1.2559467174119885</v>
      </c>
    </row>
    <row r="60" spans="1:12" s="110" customFormat="1" ht="15" customHeight="1" x14ac:dyDescent="0.2">
      <c r="A60" s="120"/>
      <c r="B60" s="119"/>
      <c r="C60" s="258"/>
      <c r="D60" s="267" t="s">
        <v>198</v>
      </c>
      <c r="E60" s="113">
        <v>55.081904027751008</v>
      </c>
      <c r="F60" s="115">
        <v>14291</v>
      </c>
      <c r="G60" s="114">
        <v>14253</v>
      </c>
      <c r="H60" s="114">
        <v>14645</v>
      </c>
      <c r="I60" s="114">
        <v>14813</v>
      </c>
      <c r="J60" s="140">
        <v>14735</v>
      </c>
      <c r="K60" s="114">
        <v>-444</v>
      </c>
      <c r="L60" s="116">
        <v>-3.013233797081778</v>
      </c>
    </row>
    <row r="61" spans="1:12" s="110" customFormat="1" ht="15" customHeight="1" x14ac:dyDescent="0.2">
      <c r="A61" s="120"/>
      <c r="B61" s="119"/>
      <c r="C61" s="258"/>
      <c r="D61" s="267" t="s">
        <v>199</v>
      </c>
      <c r="E61" s="113">
        <v>44.918095972248992</v>
      </c>
      <c r="F61" s="115">
        <v>11654</v>
      </c>
      <c r="G61" s="114">
        <v>11637</v>
      </c>
      <c r="H61" s="114">
        <v>11737</v>
      </c>
      <c r="I61" s="114">
        <v>11610</v>
      </c>
      <c r="J61" s="140">
        <v>11540</v>
      </c>
      <c r="K61" s="114">
        <v>114</v>
      </c>
      <c r="L61" s="116">
        <v>0.98786828422876949</v>
      </c>
    </row>
    <row r="62" spans="1:12" s="110" customFormat="1" ht="15" customHeight="1" x14ac:dyDescent="0.2">
      <c r="A62" s="120"/>
      <c r="B62" s="119"/>
      <c r="C62" s="258"/>
      <c r="D62" s="258" t="s">
        <v>200</v>
      </c>
      <c r="E62" s="113">
        <v>8.1332766801218046</v>
      </c>
      <c r="F62" s="115">
        <v>2297</v>
      </c>
      <c r="G62" s="114">
        <v>2305</v>
      </c>
      <c r="H62" s="114">
        <v>2307</v>
      </c>
      <c r="I62" s="114">
        <v>2330</v>
      </c>
      <c r="J62" s="140">
        <v>2305</v>
      </c>
      <c r="K62" s="114">
        <v>-8</v>
      </c>
      <c r="L62" s="116">
        <v>-0.34707158351409978</v>
      </c>
    </row>
    <row r="63" spans="1:12" s="110" customFormat="1" ht="15" customHeight="1" x14ac:dyDescent="0.2">
      <c r="A63" s="120"/>
      <c r="B63" s="119"/>
      <c r="C63" s="258"/>
      <c r="D63" s="267" t="s">
        <v>198</v>
      </c>
      <c r="E63" s="113">
        <v>62.646930779277319</v>
      </c>
      <c r="F63" s="115">
        <v>1439</v>
      </c>
      <c r="G63" s="114">
        <v>1437</v>
      </c>
      <c r="H63" s="114">
        <v>1429</v>
      </c>
      <c r="I63" s="114">
        <v>1455</v>
      </c>
      <c r="J63" s="140">
        <v>1438</v>
      </c>
      <c r="K63" s="114">
        <v>1</v>
      </c>
      <c r="L63" s="116">
        <v>6.9541029207232263E-2</v>
      </c>
    </row>
    <row r="64" spans="1:12" s="110" customFormat="1" ht="15" customHeight="1" x14ac:dyDescent="0.2">
      <c r="A64" s="120"/>
      <c r="B64" s="119"/>
      <c r="C64" s="258"/>
      <c r="D64" s="267" t="s">
        <v>199</v>
      </c>
      <c r="E64" s="113">
        <v>37.353069220722681</v>
      </c>
      <c r="F64" s="115">
        <v>858</v>
      </c>
      <c r="G64" s="114">
        <v>868</v>
      </c>
      <c r="H64" s="114">
        <v>878</v>
      </c>
      <c r="I64" s="114">
        <v>875</v>
      </c>
      <c r="J64" s="140">
        <v>867</v>
      </c>
      <c r="K64" s="114">
        <v>-9</v>
      </c>
      <c r="L64" s="116">
        <v>-1.0380622837370241</v>
      </c>
    </row>
    <row r="65" spans="1:12" s="110" customFormat="1" ht="15" customHeight="1" x14ac:dyDescent="0.2">
      <c r="A65" s="120"/>
      <c r="B65" s="119" t="s">
        <v>201</v>
      </c>
      <c r="C65" s="258"/>
      <c r="E65" s="113">
        <v>8.1768608050371032</v>
      </c>
      <c r="F65" s="115">
        <v>2909</v>
      </c>
      <c r="G65" s="114">
        <v>2921</v>
      </c>
      <c r="H65" s="114">
        <v>2913</v>
      </c>
      <c r="I65" s="114">
        <v>2900</v>
      </c>
      <c r="J65" s="140">
        <v>2903</v>
      </c>
      <c r="K65" s="114">
        <v>6</v>
      </c>
      <c r="L65" s="116">
        <v>0.20668274199104375</v>
      </c>
    </row>
    <row r="66" spans="1:12" s="110" customFormat="1" ht="15" customHeight="1" x14ac:dyDescent="0.2">
      <c r="A66" s="120"/>
      <c r="B66" s="119"/>
      <c r="C66" s="258" t="s">
        <v>106</v>
      </c>
      <c r="E66" s="113">
        <v>47.060845651426604</v>
      </c>
      <c r="F66" s="115">
        <v>1369</v>
      </c>
      <c r="G66" s="114">
        <v>1390</v>
      </c>
      <c r="H66" s="114">
        <v>1394</v>
      </c>
      <c r="I66" s="114">
        <v>1380</v>
      </c>
      <c r="J66" s="140">
        <v>1399</v>
      </c>
      <c r="K66" s="114">
        <v>-30</v>
      </c>
      <c r="L66" s="116">
        <v>-2.1443888491779841</v>
      </c>
    </row>
    <row r="67" spans="1:12" s="110" customFormat="1" ht="15" customHeight="1" x14ac:dyDescent="0.2">
      <c r="A67" s="120"/>
      <c r="B67" s="119"/>
      <c r="C67" s="258" t="s">
        <v>107</v>
      </c>
      <c r="E67" s="113">
        <v>52.939154348573396</v>
      </c>
      <c r="F67" s="115">
        <v>1540</v>
      </c>
      <c r="G67" s="114">
        <v>1531</v>
      </c>
      <c r="H67" s="114">
        <v>1519</v>
      </c>
      <c r="I67" s="114">
        <v>1520</v>
      </c>
      <c r="J67" s="140">
        <v>1504</v>
      </c>
      <c r="K67" s="114">
        <v>36</v>
      </c>
      <c r="L67" s="116">
        <v>2.3936170212765959</v>
      </c>
    </row>
    <row r="68" spans="1:12" s="110" customFormat="1" ht="15" customHeight="1" x14ac:dyDescent="0.2">
      <c r="A68" s="120"/>
      <c r="B68" s="119"/>
      <c r="C68" s="258" t="s">
        <v>105</v>
      </c>
      <c r="D68" s="110" t="s">
        <v>202</v>
      </c>
      <c r="E68" s="113">
        <v>16.844276383636988</v>
      </c>
      <c r="F68" s="115">
        <v>490</v>
      </c>
      <c r="G68" s="114">
        <v>487</v>
      </c>
      <c r="H68" s="114">
        <v>478</v>
      </c>
      <c r="I68" s="114">
        <v>471</v>
      </c>
      <c r="J68" s="140">
        <v>466</v>
      </c>
      <c r="K68" s="114">
        <v>24</v>
      </c>
      <c r="L68" s="116">
        <v>5.1502145922746783</v>
      </c>
    </row>
    <row r="69" spans="1:12" s="110" customFormat="1" ht="15" customHeight="1" x14ac:dyDescent="0.2">
      <c r="A69" s="120"/>
      <c r="B69" s="119"/>
      <c r="C69" s="258"/>
      <c r="D69" s="267" t="s">
        <v>198</v>
      </c>
      <c r="E69" s="113">
        <v>48.163265306122447</v>
      </c>
      <c r="F69" s="115">
        <v>236</v>
      </c>
      <c r="G69" s="114">
        <v>229</v>
      </c>
      <c r="H69" s="114">
        <v>234</v>
      </c>
      <c r="I69" s="114">
        <v>229</v>
      </c>
      <c r="J69" s="140">
        <v>230</v>
      </c>
      <c r="K69" s="114">
        <v>6</v>
      </c>
      <c r="L69" s="116">
        <v>2.6086956521739131</v>
      </c>
    </row>
    <row r="70" spans="1:12" s="110" customFormat="1" ht="15" customHeight="1" x14ac:dyDescent="0.2">
      <c r="A70" s="120"/>
      <c r="B70" s="119"/>
      <c r="C70" s="258"/>
      <c r="D70" s="267" t="s">
        <v>199</v>
      </c>
      <c r="E70" s="113">
        <v>51.836734693877553</v>
      </c>
      <c r="F70" s="115">
        <v>254</v>
      </c>
      <c r="G70" s="114">
        <v>258</v>
      </c>
      <c r="H70" s="114">
        <v>244</v>
      </c>
      <c r="I70" s="114">
        <v>242</v>
      </c>
      <c r="J70" s="140">
        <v>236</v>
      </c>
      <c r="K70" s="114">
        <v>18</v>
      </c>
      <c r="L70" s="116">
        <v>7.6271186440677967</v>
      </c>
    </row>
    <row r="71" spans="1:12" s="110" customFormat="1" ht="15" customHeight="1" x14ac:dyDescent="0.2">
      <c r="A71" s="120"/>
      <c r="B71" s="119"/>
      <c r="C71" s="258"/>
      <c r="D71" s="110" t="s">
        <v>203</v>
      </c>
      <c r="E71" s="113">
        <v>78.514953592299761</v>
      </c>
      <c r="F71" s="115">
        <v>2284</v>
      </c>
      <c r="G71" s="114">
        <v>2296</v>
      </c>
      <c r="H71" s="114">
        <v>2298</v>
      </c>
      <c r="I71" s="114">
        <v>2290</v>
      </c>
      <c r="J71" s="140">
        <v>2299</v>
      </c>
      <c r="K71" s="114">
        <v>-15</v>
      </c>
      <c r="L71" s="116">
        <v>-0.6524575902566333</v>
      </c>
    </row>
    <row r="72" spans="1:12" s="110" customFormat="1" ht="15" customHeight="1" x14ac:dyDescent="0.2">
      <c r="A72" s="120"/>
      <c r="B72" s="119"/>
      <c r="C72" s="258"/>
      <c r="D72" s="267" t="s">
        <v>198</v>
      </c>
      <c r="E72" s="113">
        <v>45.840630472854642</v>
      </c>
      <c r="F72" s="115">
        <v>1047</v>
      </c>
      <c r="G72" s="114">
        <v>1070</v>
      </c>
      <c r="H72" s="114">
        <v>1072</v>
      </c>
      <c r="I72" s="114">
        <v>1063</v>
      </c>
      <c r="J72" s="140">
        <v>1083</v>
      </c>
      <c r="K72" s="114">
        <v>-36</v>
      </c>
      <c r="L72" s="116">
        <v>-3.3240997229916895</v>
      </c>
    </row>
    <row r="73" spans="1:12" s="110" customFormat="1" ht="15" customHeight="1" x14ac:dyDescent="0.2">
      <c r="A73" s="120"/>
      <c r="B73" s="119"/>
      <c r="C73" s="258"/>
      <c r="D73" s="267" t="s">
        <v>199</v>
      </c>
      <c r="E73" s="113">
        <v>54.159369527145358</v>
      </c>
      <c r="F73" s="115">
        <v>1237</v>
      </c>
      <c r="G73" s="114">
        <v>1226</v>
      </c>
      <c r="H73" s="114">
        <v>1226</v>
      </c>
      <c r="I73" s="114">
        <v>1227</v>
      </c>
      <c r="J73" s="140">
        <v>1216</v>
      </c>
      <c r="K73" s="114">
        <v>21</v>
      </c>
      <c r="L73" s="116">
        <v>1.7269736842105263</v>
      </c>
    </row>
    <row r="74" spans="1:12" s="110" customFormat="1" ht="15" customHeight="1" x14ac:dyDescent="0.2">
      <c r="A74" s="120"/>
      <c r="B74" s="119"/>
      <c r="C74" s="258"/>
      <c r="D74" s="110" t="s">
        <v>204</v>
      </c>
      <c r="E74" s="113">
        <v>4.6407700240632517</v>
      </c>
      <c r="F74" s="115">
        <v>135</v>
      </c>
      <c r="G74" s="114">
        <v>138</v>
      </c>
      <c r="H74" s="114">
        <v>137</v>
      </c>
      <c r="I74" s="114">
        <v>139</v>
      </c>
      <c r="J74" s="140">
        <v>138</v>
      </c>
      <c r="K74" s="114">
        <v>-3</v>
      </c>
      <c r="L74" s="116">
        <v>-2.1739130434782608</v>
      </c>
    </row>
    <row r="75" spans="1:12" s="110" customFormat="1" ht="15" customHeight="1" x14ac:dyDescent="0.2">
      <c r="A75" s="120"/>
      <c r="B75" s="119"/>
      <c r="C75" s="258"/>
      <c r="D75" s="267" t="s">
        <v>198</v>
      </c>
      <c r="E75" s="113">
        <v>63.703703703703702</v>
      </c>
      <c r="F75" s="115">
        <v>86</v>
      </c>
      <c r="G75" s="114">
        <v>91</v>
      </c>
      <c r="H75" s="114">
        <v>88</v>
      </c>
      <c r="I75" s="114">
        <v>88</v>
      </c>
      <c r="J75" s="140">
        <v>86</v>
      </c>
      <c r="K75" s="114">
        <v>0</v>
      </c>
      <c r="L75" s="116">
        <v>0</v>
      </c>
    </row>
    <row r="76" spans="1:12" s="110" customFormat="1" ht="15" customHeight="1" x14ac:dyDescent="0.2">
      <c r="A76" s="120"/>
      <c r="B76" s="119"/>
      <c r="C76" s="258"/>
      <c r="D76" s="267" t="s">
        <v>199</v>
      </c>
      <c r="E76" s="113">
        <v>36.296296296296298</v>
      </c>
      <c r="F76" s="115">
        <v>49</v>
      </c>
      <c r="G76" s="114">
        <v>47</v>
      </c>
      <c r="H76" s="114">
        <v>49</v>
      </c>
      <c r="I76" s="114">
        <v>51</v>
      </c>
      <c r="J76" s="140">
        <v>52</v>
      </c>
      <c r="K76" s="114">
        <v>-3</v>
      </c>
      <c r="L76" s="116">
        <v>-5.7692307692307692</v>
      </c>
    </row>
    <row r="77" spans="1:12" s="110" customFormat="1" ht="15" customHeight="1" x14ac:dyDescent="0.2">
      <c r="A77" s="534"/>
      <c r="B77" s="119" t="s">
        <v>205</v>
      </c>
      <c r="C77" s="268"/>
      <c r="D77" s="182"/>
      <c r="E77" s="113">
        <v>5.1354845963570943</v>
      </c>
      <c r="F77" s="115">
        <v>1827</v>
      </c>
      <c r="G77" s="114">
        <v>1853</v>
      </c>
      <c r="H77" s="114">
        <v>1927</v>
      </c>
      <c r="I77" s="114">
        <v>1931</v>
      </c>
      <c r="J77" s="140">
        <v>1926</v>
      </c>
      <c r="K77" s="114">
        <v>-99</v>
      </c>
      <c r="L77" s="116">
        <v>-5.1401869158878508</v>
      </c>
    </row>
    <row r="78" spans="1:12" s="110" customFormat="1" ht="15" customHeight="1" x14ac:dyDescent="0.2">
      <c r="A78" s="120"/>
      <c r="B78" s="119"/>
      <c r="C78" s="268" t="s">
        <v>106</v>
      </c>
      <c r="D78" s="182"/>
      <c r="E78" s="113">
        <v>59.87958401751505</v>
      </c>
      <c r="F78" s="115">
        <v>1094</v>
      </c>
      <c r="G78" s="114">
        <v>1121</v>
      </c>
      <c r="H78" s="114">
        <v>1172</v>
      </c>
      <c r="I78" s="114">
        <v>1160</v>
      </c>
      <c r="J78" s="140">
        <v>1150</v>
      </c>
      <c r="K78" s="114">
        <v>-56</v>
      </c>
      <c r="L78" s="116">
        <v>-4.8695652173913047</v>
      </c>
    </row>
    <row r="79" spans="1:12" s="110" customFormat="1" ht="15" customHeight="1" x14ac:dyDescent="0.2">
      <c r="A79" s="123"/>
      <c r="B79" s="124"/>
      <c r="C79" s="260" t="s">
        <v>107</v>
      </c>
      <c r="D79" s="261"/>
      <c r="E79" s="125">
        <v>40.12041598248495</v>
      </c>
      <c r="F79" s="143">
        <v>733</v>
      </c>
      <c r="G79" s="144">
        <v>732</v>
      </c>
      <c r="H79" s="144">
        <v>755</v>
      </c>
      <c r="I79" s="144">
        <v>771</v>
      </c>
      <c r="J79" s="145">
        <v>776</v>
      </c>
      <c r="K79" s="144">
        <v>-43</v>
      </c>
      <c r="L79" s="146">
        <v>-5.5412371134020617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35576</v>
      </c>
      <c r="E11" s="114">
        <v>35683</v>
      </c>
      <c r="F11" s="114">
        <v>36298</v>
      </c>
      <c r="G11" s="114">
        <v>36181</v>
      </c>
      <c r="H11" s="140">
        <v>36013</v>
      </c>
      <c r="I11" s="115">
        <v>-437</v>
      </c>
      <c r="J11" s="116">
        <v>-1.2134506983589259</v>
      </c>
    </row>
    <row r="12" spans="1:15" s="110" customFormat="1" ht="24.95" customHeight="1" x14ac:dyDescent="0.2">
      <c r="A12" s="193" t="s">
        <v>132</v>
      </c>
      <c r="B12" s="194" t="s">
        <v>133</v>
      </c>
      <c r="C12" s="113">
        <v>1.5937710816280639</v>
      </c>
      <c r="D12" s="115">
        <v>567</v>
      </c>
      <c r="E12" s="114">
        <v>524</v>
      </c>
      <c r="F12" s="114">
        <v>615</v>
      </c>
      <c r="G12" s="114">
        <v>602</v>
      </c>
      <c r="H12" s="140">
        <v>572</v>
      </c>
      <c r="I12" s="115">
        <v>-5</v>
      </c>
      <c r="J12" s="116">
        <v>-0.87412587412587417</v>
      </c>
    </row>
    <row r="13" spans="1:15" s="110" customFormat="1" ht="24.95" customHeight="1" x14ac:dyDescent="0.2">
      <c r="A13" s="193" t="s">
        <v>134</v>
      </c>
      <c r="B13" s="199" t="s">
        <v>214</v>
      </c>
      <c r="C13" s="113">
        <v>1.1018664268045875</v>
      </c>
      <c r="D13" s="115">
        <v>392</v>
      </c>
      <c r="E13" s="114">
        <v>380</v>
      </c>
      <c r="F13" s="114">
        <v>384</v>
      </c>
      <c r="G13" s="114">
        <v>398</v>
      </c>
      <c r="H13" s="140">
        <v>392</v>
      </c>
      <c r="I13" s="115">
        <v>0</v>
      </c>
      <c r="J13" s="116">
        <v>0</v>
      </c>
    </row>
    <row r="14" spans="1:15" s="287" customFormat="1" ht="24" customHeight="1" x14ac:dyDescent="0.2">
      <c r="A14" s="193" t="s">
        <v>215</v>
      </c>
      <c r="B14" s="199" t="s">
        <v>137</v>
      </c>
      <c r="C14" s="113">
        <v>29.705419383854284</v>
      </c>
      <c r="D14" s="115">
        <v>10568</v>
      </c>
      <c r="E14" s="114">
        <v>10685</v>
      </c>
      <c r="F14" s="114">
        <v>10838</v>
      </c>
      <c r="G14" s="114">
        <v>10958</v>
      </c>
      <c r="H14" s="140">
        <v>10942</v>
      </c>
      <c r="I14" s="115">
        <v>-374</v>
      </c>
      <c r="J14" s="116">
        <v>-3.4180222993968195</v>
      </c>
      <c r="K14" s="110"/>
      <c r="L14" s="110"/>
      <c r="M14" s="110"/>
      <c r="N14" s="110"/>
      <c r="O14" s="110"/>
    </row>
    <row r="15" spans="1:15" s="110" customFormat="1" ht="24.75" customHeight="1" x14ac:dyDescent="0.2">
      <c r="A15" s="193" t="s">
        <v>216</v>
      </c>
      <c r="B15" s="199" t="s">
        <v>217</v>
      </c>
      <c r="C15" s="113">
        <v>8.4551382954800989</v>
      </c>
      <c r="D15" s="115">
        <v>3008</v>
      </c>
      <c r="E15" s="114">
        <v>3000</v>
      </c>
      <c r="F15" s="114">
        <v>3031</v>
      </c>
      <c r="G15" s="114">
        <v>2895</v>
      </c>
      <c r="H15" s="140">
        <v>2830</v>
      </c>
      <c r="I15" s="115">
        <v>178</v>
      </c>
      <c r="J15" s="116">
        <v>6.2897526501766787</v>
      </c>
    </row>
    <row r="16" spans="1:15" s="287" customFormat="1" ht="24.95" customHeight="1" x14ac:dyDescent="0.2">
      <c r="A16" s="193" t="s">
        <v>218</v>
      </c>
      <c r="B16" s="199" t="s">
        <v>141</v>
      </c>
      <c r="C16" s="113">
        <v>16.168203283112209</v>
      </c>
      <c r="D16" s="115">
        <v>5752</v>
      </c>
      <c r="E16" s="114">
        <v>5859</v>
      </c>
      <c r="F16" s="114">
        <v>5951</v>
      </c>
      <c r="G16" s="114">
        <v>6155</v>
      </c>
      <c r="H16" s="140">
        <v>6235</v>
      </c>
      <c r="I16" s="115">
        <v>-483</v>
      </c>
      <c r="J16" s="116">
        <v>-7.7465918203688853</v>
      </c>
      <c r="K16" s="110"/>
      <c r="L16" s="110"/>
      <c r="M16" s="110"/>
      <c r="N16" s="110"/>
      <c r="O16" s="110"/>
    </row>
    <row r="17" spans="1:15" s="110" customFormat="1" ht="24.95" customHeight="1" x14ac:dyDescent="0.2">
      <c r="A17" s="193" t="s">
        <v>219</v>
      </c>
      <c r="B17" s="199" t="s">
        <v>220</v>
      </c>
      <c r="C17" s="113">
        <v>5.0820778052619744</v>
      </c>
      <c r="D17" s="115">
        <v>1808</v>
      </c>
      <c r="E17" s="114">
        <v>1826</v>
      </c>
      <c r="F17" s="114">
        <v>1856</v>
      </c>
      <c r="G17" s="114">
        <v>1908</v>
      </c>
      <c r="H17" s="140">
        <v>1877</v>
      </c>
      <c r="I17" s="115">
        <v>-69</v>
      </c>
      <c r="J17" s="116">
        <v>-3.6760788492274905</v>
      </c>
    </row>
    <row r="18" spans="1:15" s="287" customFormat="1" ht="24.95" customHeight="1" x14ac:dyDescent="0.2">
      <c r="A18" s="201" t="s">
        <v>144</v>
      </c>
      <c r="B18" s="202" t="s">
        <v>145</v>
      </c>
      <c r="C18" s="113">
        <v>10.110748819428828</v>
      </c>
      <c r="D18" s="115">
        <v>3597</v>
      </c>
      <c r="E18" s="114">
        <v>3571</v>
      </c>
      <c r="F18" s="114">
        <v>3660</v>
      </c>
      <c r="G18" s="114">
        <v>3582</v>
      </c>
      <c r="H18" s="140">
        <v>3577</v>
      </c>
      <c r="I18" s="115">
        <v>20</v>
      </c>
      <c r="J18" s="116">
        <v>0.55912776069331838</v>
      </c>
      <c r="K18" s="110"/>
      <c r="L18" s="110"/>
      <c r="M18" s="110"/>
      <c r="N18" s="110"/>
      <c r="O18" s="110"/>
    </row>
    <row r="19" spans="1:15" s="110" customFormat="1" ht="24.95" customHeight="1" x14ac:dyDescent="0.2">
      <c r="A19" s="193" t="s">
        <v>146</v>
      </c>
      <c r="B19" s="199" t="s">
        <v>147</v>
      </c>
      <c r="C19" s="113">
        <v>10.903418034630088</v>
      </c>
      <c r="D19" s="115">
        <v>3879</v>
      </c>
      <c r="E19" s="114">
        <v>3887</v>
      </c>
      <c r="F19" s="114">
        <v>3934</v>
      </c>
      <c r="G19" s="114">
        <v>3898</v>
      </c>
      <c r="H19" s="140">
        <v>3863</v>
      </c>
      <c r="I19" s="115">
        <v>16</v>
      </c>
      <c r="J19" s="116">
        <v>0.41418586590732592</v>
      </c>
    </row>
    <row r="20" spans="1:15" s="287" customFormat="1" ht="24.95" customHeight="1" x14ac:dyDescent="0.2">
      <c r="A20" s="193" t="s">
        <v>148</v>
      </c>
      <c r="B20" s="199" t="s">
        <v>149</v>
      </c>
      <c r="C20" s="113">
        <v>5.447492691702271</v>
      </c>
      <c r="D20" s="115">
        <v>1938</v>
      </c>
      <c r="E20" s="114">
        <v>1852</v>
      </c>
      <c r="F20" s="114">
        <v>1893</v>
      </c>
      <c r="G20" s="114">
        <v>1923</v>
      </c>
      <c r="H20" s="140">
        <v>1910</v>
      </c>
      <c r="I20" s="115">
        <v>28</v>
      </c>
      <c r="J20" s="116">
        <v>1.4659685863874345</v>
      </c>
      <c r="K20" s="110"/>
      <c r="L20" s="110"/>
      <c r="M20" s="110"/>
      <c r="N20" s="110"/>
      <c r="O20" s="110"/>
    </row>
    <row r="21" spans="1:15" s="110" customFormat="1" ht="24.95" customHeight="1" x14ac:dyDescent="0.2">
      <c r="A21" s="201" t="s">
        <v>150</v>
      </c>
      <c r="B21" s="202" t="s">
        <v>151</v>
      </c>
      <c r="C21" s="113">
        <v>1.5740948954351248</v>
      </c>
      <c r="D21" s="115">
        <v>560</v>
      </c>
      <c r="E21" s="114">
        <v>604</v>
      </c>
      <c r="F21" s="114">
        <v>611</v>
      </c>
      <c r="G21" s="114">
        <v>599</v>
      </c>
      <c r="H21" s="140">
        <v>586</v>
      </c>
      <c r="I21" s="115">
        <v>-26</v>
      </c>
      <c r="J21" s="116">
        <v>-4.4368600682593859</v>
      </c>
    </row>
    <row r="22" spans="1:15" s="110" customFormat="1" ht="24.95" customHeight="1" x14ac:dyDescent="0.2">
      <c r="A22" s="201" t="s">
        <v>152</v>
      </c>
      <c r="B22" s="199" t="s">
        <v>153</v>
      </c>
      <c r="C22" s="113">
        <v>0.27265572295929841</v>
      </c>
      <c r="D22" s="115">
        <v>97</v>
      </c>
      <c r="E22" s="114">
        <v>104</v>
      </c>
      <c r="F22" s="114">
        <v>103</v>
      </c>
      <c r="G22" s="114">
        <v>105</v>
      </c>
      <c r="H22" s="140">
        <v>104</v>
      </c>
      <c r="I22" s="115">
        <v>-7</v>
      </c>
      <c r="J22" s="116">
        <v>-6.7307692307692308</v>
      </c>
    </row>
    <row r="23" spans="1:15" s="110" customFormat="1" ht="24.95" customHeight="1" x14ac:dyDescent="0.2">
      <c r="A23" s="193" t="s">
        <v>154</v>
      </c>
      <c r="B23" s="199" t="s">
        <v>155</v>
      </c>
      <c r="C23" s="113">
        <v>1.1721385203507984</v>
      </c>
      <c r="D23" s="115">
        <v>417</v>
      </c>
      <c r="E23" s="114">
        <v>418</v>
      </c>
      <c r="F23" s="114">
        <v>425</v>
      </c>
      <c r="G23" s="114">
        <v>421</v>
      </c>
      <c r="H23" s="140">
        <v>417</v>
      </c>
      <c r="I23" s="115">
        <v>0</v>
      </c>
      <c r="J23" s="116">
        <v>0</v>
      </c>
    </row>
    <row r="24" spans="1:15" s="110" customFormat="1" ht="24.95" customHeight="1" x14ac:dyDescent="0.2">
      <c r="A24" s="193" t="s">
        <v>156</v>
      </c>
      <c r="B24" s="199" t="s">
        <v>221</v>
      </c>
      <c r="C24" s="113">
        <v>3.0048347200359795</v>
      </c>
      <c r="D24" s="115">
        <v>1069</v>
      </c>
      <c r="E24" s="114">
        <v>1084</v>
      </c>
      <c r="F24" s="114">
        <v>1078</v>
      </c>
      <c r="G24" s="114">
        <v>1077</v>
      </c>
      <c r="H24" s="140">
        <v>1072</v>
      </c>
      <c r="I24" s="115">
        <v>-3</v>
      </c>
      <c r="J24" s="116">
        <v>-0.27985074626865669</v>
      </c>
    </row>
    <row r="25" spans="1:15" s="110" customFormat="1" ht="24.95" customHeight="1" x14ac:dyDescent="0.2">
      <c r="A25" s="193" t="s">
        <v>222</v>
      </c>
      <c r="B25" s="204" t="s">
        <v>159</v>
      </c>
      <c r="C25" s="113">
        <v>2.9542388126827075</v>
      </c>
      <c r="D25" s="115">
        <v>1051</v>
      </c>
      <c r="E25" s="114">
        <v>1037</v>
      </c>
      <c r="F25" s="114">
        <v>1096</v>
      </c>
      <c r="G25" s="114">
        <v>1064</v>
      </c>
      <c r="H25" s="140">
        <v>1055</v>
      </c>
      <c r="I25" s="115">
        <v>-4</v>
      </c>
      <c r="J25" s="116">
        <v>-0.37914691943127959</v>
      </c>
    </row>
    <row r="26" spans="1:15" s="110" customFormat="1" ht="24.95" customHeight="1" x14ac:dyDescent="0.2">
      <c r="A26" s="201">
        <v>782.78300000000002</v>
      </c>
      <c r="B26" s="203" t="s">
        <v>160</v>
      </c>
      <c r="C26" s="113">
        <v>4.8768832921070384</v>
      </c>
      <c r="D26" s="115">
        <v>1735</v>
      </c>
      <c r="E26" s="114">
        <v>1762</v>
      </c>
      <c r="F26" s="114">
        <v>1900</v>
      </c>
      <c r="G26" s="114">
        <v>1957</v>
      </c>
      <c r="H26" s="140">
        <v>1927</v>
      </c>
      <c r="I26" s="115">
        <v>-192</v>
      </c>
      <c r="J26" s="116">
        <v>-9.9636741048261541</v>
      </c>
    </row>
    <row r="27" spans="1:15" s="110" customFormat="1" ht="24.95" customHeight="1" x14ac:dyDescent="0.2">
      <c r="A27" s="193" t="s">
        <v>161</v>
      </c>
      <c r="B27" s="199" t="s">
        <v>223</v>
      </c>
      <c r="C27" s="113">
        <v>5.5458736226669663</v>
      </c>
      <c r="D27" s="115">
        <v>1973</v>
      </c>
      <c r="E27" s="114">
        <v>1955</v>
      </c>
      <c r="F27" s="114">
        <v>1937</v>
      </c>
      <c r="G27" s="114">
        <v>1936</v>
      </c>
      <c r="H27" s="140">
        <v>1940</v>
      </c>
      <c r="I27" s="115">
        <v>33</v>
      </c>
      <c r="J27" s="116">
        <v>1.7010309278350515</v>
      </c>
    </row>
    <row r="28" spans="1:15" s="110" customFormat="1" ht="24.95" customHeight="1" x14ac:dyDescent="0.2">
      <c r="A28" s="193" t="s">
        <v>163</v>
      </c>
      <c r="B28" s="199" t="s">
        <v>164</v>
      </c>
      <c r="C28" s="113">
        <v>4.2331909152237461</v>
      </c>
      <c r="D28" s="115">
        <v>1506</v>
      </c>
      <c r="E28" s="114">
        <v>1480</v>
      </c>
      <c r="F28" s="114">
        <v>1472</v>
      </c>
      <c r="G28" s="114">
        <v>1463</v>
      </c>
      <c r="H28" s="140">
        <v>1473</v>
      </c>
      <c r="I28" s="115">
        <v>33</v>
      </c>
      <c r="J28" s="116">
        <v>2.2403258655804481</v>
      </c>
    </row>
    <row r="29" spans="1:15" s="110" customFormat="1" ht="24.95" customHeight="1" x14ac:dyDescent="0.2">
      <c r="A29" s="193">
        <v>86</v>
      </c>
      <c r="B29" s="199" t="s">
        <v>165</v>
      </c>
      <c r="C29" s="113">
        <v>6.2064313020013495</v>
      </c>
      <c r="D29" s="115">
        <v>2208</v>
      </c>
      <c r="E29" s="114">
        <v>2245</v>
      </c>
      <c r="F29" s="114">
        <v>2249</v>
      </c>
      <c r="G29" s="114">
        <v>2189</v>
      </c>
      <c r="H29" s="140">
        <v>2188</v>
      </c>
      <c r="I29" s="115">
        <v>20</v>
      </c>
      <c r="J29" s="116">
        <v>0.91407678244972579</v>
      </c>
    </row>
    <row r="30" spans="1:15" s="110" customFormat="1" ht="24.95" customHeight="1" x14ac:dyDescent="0.2">
      <c r="A30" s="193">
        <v>87.88</v>
      </c>
      <c r="B30" s="204" t="s">
        <v>166</v>
      </c>
      <c r="C30" s="113">
        <v>8.8514729030807278</v>
      </c>
      <c r="D30" s="115">
        <v>3149</v>
      </c>
      <c r="E30" s="114">
        <v>3141</v>
      </c>
      <c r="F30" s="114">
        <v>3136</v>
      </c>
      <c r="G30" s="114">
        <v>3065</v>
      </c>
      <c r="H30" s="140">
        <v>3038</v>
      </c>
      <c r="I30" s="115">
        <v>111</v>
      </c>
      <c r="J30" s="116">
        <v>3.6537195523370638</v>
      </c>
    </row>
    <row r="31" spans="1:15" s="110" customFormat="1" ht="24.95" customHeight="1" x14ac:dyDescent="0.2">
      <c r="A31" s="193" t="s">
        <v>167</v>
      </c>
      <c r="B31" s="199" t="s">
        <v>168</v>
      </c>
      <c r="C31" s="113">
        <v>2.4454688554081403</v>
      </c>
      <c r="D31" s="115">
        <v>870</v>
      </c>
      <c r="E31" s="114">
        <v>954</v>
      </c>
      <c r="F31" s="114">
        <v>967</v>
      </c>
      <c r="G31" s="114">
        <v>944</v>
      </c>
      <c r="H31" s="140">
        <v>957</v>
      </c>
      <c r="I31" s="115">
        <v>-87</v>
      </c>
      <c r="J31" s="116">
        <v>-9.0909090909090917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1.5937710816280639</v>
      </c>
      <c r="D34" s="115">
        <v>567</v>
      </c>
      <c r="E34" s="114">
        <v>524</v>
      </c>
      <c r="F34" s="114">
        <v>615</v>
      </c>
      <c r="G34" s="114">
        <v>602</v>
      </c>
      <c r="H34" s="140">
        <v>572</v>
      </c>
      <c r="I34" s="115">
        <v>-5</v>
      </c>
      <c r="J34" s="116">
        <v>-0.87412587412587417</v>
      </c>
    </row>
    <row r="35" spans="1:10" s="110" customFormat="1" ht="24.95" customHeight="1" x14ac:dyDescent="0.2">
      <c r="A35" s="292" t="s">
        <v>171</v>
      </c>
      <c r="B35" s="293" t="s">
        <v>172</v>
      </c>
      <c r="C35" s="113">
        <v>40.918034630087696</v>
      </c>
      <c r="D35" s="115">
        <v>14557</v>
      </c>
      <c r="E35" s="114">
        <v>14636</v>
      </c>
      <c r="F35" s="114">
        <v>14882</v>
      </c>
      <c r="G35" s="114">
        <v>14938</v>
      </c>
      <c r="H35" s="140">
        <v>14911</v>
      </c>
      <c r="I35" s="115">
        <v>-354</v>
      </c>
      <c r="J35" s="116">
        <v>-2.374086245053987</v>
      </c>
    </row>
    <row r="36" spans="1:10" s="110" customFormat="1" ht="24.95" customHeight="1" x14ac:dyDescent="0.2">
      <c r="A36" s="294" t="s">
        <v>173</v>
      </c>
      <c r="B36" s="295" t="s">
        <v>174</v>
      </c>
      <c r="C36" s="125">
        <v>57.488194288284234</v>
      </c>
      <c r="D36" s="143">
        <v>20452</v>
      </c>
      <c r="E36" s="144">
        <v>20523</v>
      </c>
      <c r="F36" s="144">
        <v>20801</v>
      </c>
      <c r="G36" s="144">
        <v>20641</v>
      </c>
      <c r="H36" s="145">
        <v>20530</v>
      </c>
      <c r="I36" s="143">
        <v>-78</v>
      </c>
      <c r="J36" s="146">
        <v>-0.37993180711154406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2020-09-25T13:35:39Z</dcterms:created>
  <dcterms:modified xsi:type="dcterms:W3CDTF">2020-09-28T08:13:55Z</dcterms:modified>
</cp:coreProperties>
</file>