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c r="G75" i="24"/>
  <c r="F75" i="24"/>
  <c r="E75" i="24"/>
  <c r="L74" i="24"/>
  <c r="H74" i="24" s="1"/>
  <c r="G74" i="24"/>
  <c r="F74" i="24"/>
  <c r="E74" i="24"/>
  <c r="L73" i="24"/>
  <c r="H73" i="24" s="1"/>
  <c r="J73" i="24" s="1"/>
  <c r="G73" i="24"/>
  <c r="F73" i="24"/>
  <c r="E73" i="24"/>
  <c r="L72" i="24"/>
  <c r="H72" i="24" s="1"/>
  <c r="J72" i="24" s="1"/>
  <c r="G72" i="24"/>
  <c r="F72" i="24"/>
  <c r="E72" i="24"/>
  <c r="L71" i="24"/>
  <c r="H71" i="24" s="1"/>
  <c r="J71" i="24" s="1"/>
  <c r="G71" i="24"/>
  <c r="F71" i="24"/>
  <c r="E71" i="24"/>
  <c r="L70" i="24"/>
  <c r="H70" i="24" s="1"/>
  <c r="J70" i="24" s="1"/>
  <c r="G70" i="24"/>
  <c r="F70" i="24"/>
  <c r="E70" i="24"/>
  <c r="L69" i="24"/>
  <c r="H69" i="24" s="1"/>
  <c r="J69" i="24"/>
  <c r="G69" i="24"/>
  <c r="F69" i="24"/>
  <c r="E69" i="24"/>
  <c r="L68" i="24"/>
  <c r="H68" i="24" s="1"/>
  <c r="J68" i="24"/>
  <c r="G68" i="24"/>
  <c r="F68" i="24"/>
  <c r="E68" i="24"/>
  <c r="L67" i="24"/>
  <c r="H67" i="24" s="1"/>
  <c r="J67" i="24"/>
  <c r="G67" i="24"/>
  <c r="F67" i="24"/>
  <c r="E67" i="24"/>
  <c r="L66" i="24"/>
  <c r="H66" i="24" s="1"/>
  <c r="G66" i="24"/>
  <c r="F66" i="24"/>
  <c r="E66" i="24"/>
  <c r="L65" i="24"/>
  <c r="H65" i="24" s="1"/>
  <c r="J65" i="24"/>
  <c r="G65" i="24"/>
  <c r="F65" i="24"/>
  <c r="E65" i="24"/>
  <c r="L64" i="24"/>
  <c r="H64" i="24" s="1"/>
  <c r="J64" i="24" s="1"/>
  <c r="G64" i="24"/>
  <c r="F64" i="24"/>
  <c r="E64" i="24"/>
  <c r="L63" i="24"/>
  <c r="H63" i="24" s="1"/>
  <c r="J63" i="24" s="1"/>
  <c r="G63" i="24"/>
  <c r="F63" i="24"/>
  <c r="E63" i="24"/>
  <c r="L62" i="24"/>
  <c r="H62" i="24" s="1"/>
  <c r="J62" i="24" s="1"/>
  <c r="G62" i="24"/>
  <c r="F62" i="24"/>
  <c r="E62" i="24"/>
  <c r="L61" i="24"/>
  <c r="H61" i="24" s="1"/>
  <c r="J61" i="24"/>
  <c r="G61" i="24"/>
  <c r="F61" i="24"/>
  <c r="E61" i="24"/>
  <c r="L60" i="24"/>
  <c r="H60" i="24" s="1"/>
  <c r="J60" i="24"/>
  <c r="G60" i="24"/>
  <c r="F60" i="24"/>
  <c r="E60" i="24"/>
  <c r="L59" i="24"/>
  <c r="H59" i="24" s="1"/>
  <c r="J59" i="24"/>
  <c r="G59" i="24"/>
  <c r="F59" i="24"/>
  <c r="E59" i="24"/>
  <c r="L58" i="24"/>
  <c r="H58" i="24" s="1"/>
  <c r="G58" i="24"/>
  <c r="F58" i="24"/>
  <c r="E58" i="24"/>
  <c r="L57" i="24"/>
  <c r="H57" i="24" s="1"/>
  <c r="J57" i="24"/>
  <c r="G57" i="24"/>
  <c r="F57" i="24"/>
  <c r="E57" i="24"/>
  <c r="L56" i="24"/>
  <c r="H56" i="24" s="1"/>
  <c r="J56" i="24" s="1"/>
  <c r="G56" i="24"/>
  <c r="F56" i="24"/>
  <c r="E56" i="24"/>
  <c r="L55" i="24"/>
  <c r="H55" i="24" s="1"/>
  <c r="J55" i="24" s="1"/>
  <c r="G55" i="24"/>
  <c r="F55" i="24"/>
  <c r="E55" i="24"/>
  <c r="L54" i="24"/>
  <c r="H54" i="24" s="1"/>
  <c r="J54" i="24" s="1"/>
  <c r="G54" i="24"/>
  <c r="F54" i="24"/>
  <c r="E54" i="24"/>
  <c r="L53" i="24"/>
  <c r="H53" i="24" s="1"/>
  <c r="J53" i="24"/>
  <c r="G53" i="24"/>
  <c r="F53" i="24"/>
  <c r="E53" i="24"/>
  <c r="L52" i="24"/>
  <c r="H52" i="24" s="1"/>
  <c r="J52" i="24"/>
  <c r="G52" i="24"/>
  <c r="F52" i="24"/>
  <c r="E52" i="24"/>
  <c r="L51" i="24"/>
  <c r="H51" i="24" s="1"/>
  <c r="J51" i="24"/>
  <c r="G51" i="24"/>
  <c r="F51" i="24"/>
  <c r="E51" i="24"/>
  <c r="I44" i="24"/>
  <c r="G44" i="24"/>
  <c r="C44" i="24"/>
  <c r="M44" i="24" s="1"/>
  <c r="B44" i="24"/>
  <c r="D44" i="24" s="1"/>
  <c r="M43" i="24"/>
  <c r="K43" i="24"/>
  <c r="H43" i="24"/>
  <c r="F43" i="24"/>
  <c r="E43" i="24"/>
  <c r="C43" i="24"/>
  <c r="B43" i="24"/>
  <c r="D43" i="24" s="1"/>
  <c r="L42" i="24"/>
  <c r="I42" i="24"/>
  <c r="G42" i="24"/>
  <c r="C42" i="24"/>
  <c r="M42" i="24" s="1"/>
  <c r="B42" i="24"/>
  <c r="D42" i="24" s="1"/>
  <c r="M41" i="24"/>
  <c r="K41" i="24"/>
  <c r="H41" i="24"/>
  <c r="F41" i="24"/>
  <c r="E41" i="24"/>
  <c r="C41" i="24"/>
  <c r="B41" i="24"/>
  <c r="D41" i="24" s="1"/>
  <c r="L40" i="24"/>
  <c r="I40" i="24"/>
  <c r="G40" i="24"/>
  <c r="C40" i="24"/>
  <c r="M40" i="24" s="1"/>
  <c r="B40" i="24"/>
  <c r="D40" i="24" s="1"/>
  <c r="M36" i="24"/>
  <c r="L36" i="24"/>
  <c r="K36" i="24"/>
  <c r="J36" i="24"/>
  <c r="I36" i="24"/>
  <c r="H36" i="24"/>
  <c r="G36" i="24"/>
  <c r="F36" i="24"/>
  <c r="E36" i="24"/>
  <c r="D36" i="24"/>
  <c r="E32" i="24"/>
  <c r="C9" i="24"/>
  <c r="L57" i="15"/>
  <c r="K57" i="15"/>
  <c r="C38" i="24"/>
  <c r="C37" i="24"/>
  <c r="C35" i="24"/>
  <c r="C34" i="24"/>
  <c r="M34" i="24" s="1"/>
  <c r="C33" i="24"/>
  <c r="C32" i="24"/>
  <c r="M32" i="24" s="1"/>
  <c r="C31" i="24"/>
  <c r="C30" i="24"/>
  <c r="C29" i="24"/>
  <c r="C28" i="24"/>
  <c r="C27" i="24"/>
  <c r="C26" i="24"/>
  <c r="C25" i="24"/>
  <c r="C24" i="24"/>
  <c r="M24" i="24" s="1"/>
  <c r="C23" i="24"/>
  <c r="C22" i="24"/>
  <c r="C21" i="24"/>
  <c r="C20" i="24"/>
  <c r="C19" i="24"/>
  <c r="C18" i="24"/>
  <c r="G18" i="24" s="1"/>
  <c r="C17" i="24"/>
  <c r="C16" i="24"/>
  <c r="M16" i="24" s="1"/>
  <c r="C15" i="24"/>
  <c r="C8" i="24"/>
  <c r="C7" i="24"/>
  <c r="B38" i="24"/>
  <c r="B37" i="24"/>
  <c r="K37" i="24" s="1"/>
  <c r="B35" i="24"/>
  <c r="B34" i="24"/>
  <c r="B33" i="24"/>
  <c r="B32" i="24"/>
  <c r="B31" i="24"/>
  <c r="B30" i="24"/>
  <c r="B29" i="24"/>
  <c r="B28" i="24"/>
  <c r="B27" i="24"/>
  <c r="B26" i="24"/>
  <c r="B25" i="24"/>
  <c r="B24" i="24"/>
  <c r="B23" i="24"/>
  <c r="B22" i="24"/>
  <c r="B21" i="24"/>
  <c r="B20" i="24"/>
  <c r="B19" i="24"/>
  <c r="B18" i="24"/>
  <c r="B17" i="24"/>
  <c r="B16" i="24"/>
  <c r="B15" i="24"/>
  <c r="B9" i="24"/>
  <c r="B8" i="24"/>
  <c r="B7" i="24"/>
  <c r="G34" i="24" l="1"/>
  <c r="E16" i="24"/>
  <c r="E24" i="24"/>
  <c r="F7" i="24"/>
  <c r="D7" i="24"/>
  <c r="J7" i="24"/>
  <c r="H7" i="24"/>
  <c r="K7" i="24"/>
  <c r="F9" i="24"/>
  <c r="D9" i="24"/>
  <c r="J9" i="24"/>
  <c r="H9" i="24"/>
  <c r="K9" i="24"/>
  <c r="F35" i="24"/>
  <c r="D35" i="24"/>
  <c r="J35" i="24"/>
  <c r="H35" i="24"/>
  <c r="K35" i="24"/>
  <c r="G15" i="24"/>
  <c r="M15" i="24"/>
  <c r="E15" i="24"/>
  <c r="L15" i="24"/>
  <c r="I15" i="24"/>
  <c r="G23" i="24"/>
  <c r="M23" i="24"/>
  <c r="E23" i="24"/>
  <c r="L23" i="24"/>
  <c r="I23" i="24"/>
  <c r="G29" i="24"/>
  <c r="M29" i="24"/>
  <c r="E29" i="24"/>
  <c r="L29" i="24"/>
  <c r="I29" i="24"/>
  <c r="F15" i="24"/>
  <c r="D15" i="24"/>
  <c r="J15" i="24"/>
  <c r="H15" i="24"/>
  <c r="K15" i="24"/>
  <c r="F27" i="24"/>
  <c r="D27" i="24"/>
  <c r="J27" i="24"/>
  <c r="H27" i="24"/>
  <c r="K27" i="24"/>
  <c r="G31" i="24"/>
  <c r="M31" i="24"/>
  <c r="E31" i="24"/>
  <c r="L31" i="24"/>
  <c r="I31" i="24"/>
  <c r="F23" i="24"/>
  <c r="D23" i="24"/>
  <c r="J23" i="24"/>
  <c r="H23" i="24"/>
  <c r="K23" i="24"/>
  <c r="G21" i="24"/>
  <c r="M21" i="24"/>
  <c r="E21" i="24"/>
  <c r="L21" i="24"/>
  <c r="I21" i="24"/>
  <c r="K16" i="24"/>
  <c r="J16" i="24"/>
  <c r="H16" i="24"/>
  <c r="F16" i="24"/>
  <c r="D16" i="24"/>
  <c r="K22" i="24"/>
  <c r="J22" i="24"/>
  <c r="H22" i="24"/>
  <c r="F22" i="24"/>
  <c r="D22" i="24"/>
  <c r="K34" i="24"/>
  <c r="J34" i="24"/>
  <c r="H34" i="24"/>
  <c r="F34" i="24"/>
  <c r="D34" i="24"/>
  <c r="D38" i="24"/>
  <c r="K38" i="24"/>
  <c r="J38" i="24"/>
  <c r="H38" i="24"/>
  <c r="F38" i="24"/>
  <c r="I22" i="24"/>
  <c r="L22" i="24"/>
  <c r="M22" i="24"/>
  <c r="G22" i="24"/>
  <c r="E22" i="24"/>
  <c r="G25" i="24"/>
  <c r="M25" i="24"/>
  <c r="E25" i="24"/>
  <c r="L25" i="24"/>
  <c r="I25" i="24"/>
  <c r="I28" i="24"/>
  <c r="L28" i="24"/>
  <c r="G28" i="24"/>
  <c r="E28" i="24"/>
  <c r="M28" i="24"/>
  <c r="C45" i="24"/>
  <c r="C39" i="24"/>
  <c r="F19" i="24"/>
  <c r="D19" i="24"/>
  <c r="J19" i="24"/>
  <c r="H19" i="24"/>
  <c r="K19" i="24"/>
  <c r="G9" i="24"/>
  <c r="M9" i="24"/>
  <c r="E9" i="24"/>
  <c r="L9" i="24"/>
  <c r="K58" i="24"/>
  <c r="I58" i="24"/>
  <c r="J58" i="24"/>
  <c r="B14" i="24"/>
  <c r="B6" i="24"/>
  <c r="K28" i="24"/>
  <c r="J28" i="24"/>
  <c r="H28" i="24"/>
  <c r="F28" i="24"/>
  <c r="D28" i="24"/>
  <c r="B45" i="24"/>
  <c r="B39" i="24"/>
  <c r="I26" i="24"/>
  <c r="L26" i="24"/>
  <c r="E26" i="24"/>
  <c r="I9" i="24"/>
  <c r="K74" i="24"/>
  <c r="I74" i="24"/>
  <c r="J74" i="24"/>
  <c r="K63" i="24"/>
  <c r="I63" i="24"/>
  <c r="G26" i="24"/>
  <c r="K20" i="24"/>
  <c r="J20" i="24"/>
  <c r="H20" i="24"/>
  <c r="F20" i="24"/>
  <c r="D20" i="24"/>
  <c r="K26" i="24"/>
  <c r="J26" i="24"/>
  <c r="H26" i="24"/>
  <c r="F26" i="24"/>
  <c r="D26" i="24"/>
  <c r="F29" i="24"/>
  <c r="D29" i="24"/>
  <c r="J29" i="24"/>
  <c r="H29" i="24"/>
  <c r="K29" i="24"/>
  <c r="K32" i="24"/>
  <c r="J32" i="24"/>
  <c r="H32" i="24"/>
  <c r="F32" i="24"/>
  <c r="D32" i="24"/>
  <c r="G7" i="24"/>
  <c r="M7" i="24"/>
  <c r="E7" i="24"/>
  <c r="L7" i="24"/>
  <c r="I7" i="24"/>
  <c r="I8" i="24"/>
  <c r="L8" i="24"/>
  <c r="G8" i="24"/>
  <c r="E8" i="24"/>
  <c r="M8" i="24"/>
  <c r="C14" i="24"/>
  <c r="C6" i="24"/>
  <c r="G17" i="24"/>
  <c r="M17" i="24"/>
  <c r="E17" i="24"/>
  <c r="L17" i="24"/>
  <c r="I17" i="24"/>
  <c r="I20" i="24"/>
  <c r="L20" i="24"/>
  <c r="G20" i="24"/>
  <c r="E20" i="24"/>
  <c r="M20" i="24"/>
  <c r="I30" i="24"/>
  <c r="L30" i="24"/>
  <c r="M30" i="24"/>
  <c r="G30" i="24"/>
  <c r="E30" i="24"/>
  <c r="G33" i="24"/>
  <c r="M33" i="24"/>
  <c r="E33" i="24"/>
  <c r="L33" i="24"/>
  <c r="I33" i="24"/>
  <c r="I37" i="24"/>
  <c r="G37" i="24"/>
  <c r="L37" i="24"/>
  <c r="M37" i="24"/>
  <c r="M26" i="24"/>
  <c r="K55" i="24"/>
  <c r="I55" i="24"/>
  <c r="F31" i="24"/>
  <c r="D31" i="24"/>
  <c r="J31" i="24"/>
  <c r="H31" i="24"/>
  <c r="G19" i="24"/>
  <c r="M19" i="24"/>
  <c r="E19" i="24"/>
  <c r="L19" i="24"/>
  <c r="I19" i="24"/>
  <c r="G35" i="24"/>
  <c r="M35" i="24"/>
  <c r="E35" i="24"/>
  <c r="L35" i="24"/>
  <c r="I35" i="24"/>
  <c r="G27" i="24"/>
  <c r="M27" i="24"/>
  <c r="E27" i="24"/>
  <c r="L27" i="24"/>
  <c r="I27" i="24"/>
  <c r="E37" i="24"/>
  <c r="K8" i="24"/>
  <c r="J8" i="24"/>
  <c r="H8" i="24"/>
  <c r="F8" i="24"/>
  <c r="D8" i="24"/>
  <c r="F21" i="24"/>
  <c r="D21" i="24"/>
  <c r="J21" i="24"/>
  <c r="H21" i="24"/>
  <c r="K21" i="24"/>
  <c r="F33" i="24"/>
  <c r="D33" i="24"/>
  <c r="J33" i="24"/>
  <c r="H33" i="24"/>
  <c r="K33" i="24"/>
  <c r="I18" i="24"/>
  <c r="L18" i="24"/>
  <c r="E18" i="24"/>
  <c r="I34" i="24"/>
  <c r="L34" i="24"/>
  <c r="E34" i="24"/>
  <c r="M38" i="24"/>
  <c r="E38" i="24"/>
  <c r="L38" i="24"/>
  <c r="I38" i="24"/>
  <c r="G38" i="24"/>
  <c r="M18" i="24"/>
  <c r="K66" i="24"/>
  <c r="I66" i="24"/>
  <c r="J66" i="24"/>
  <c r="K71" i="24"/>
  <c r="I71" i="24"/>
  <c r="K18" i="24"/>
  <c r="J18" i="24"/>
  <c r="H18" i="24"/>
  <c r="F18" i="24"/>
  <c r="D18" i="24"/>
  <c r="K24" i="24"/>
  <c r="J24" i="24"/>
  <c r="H24" i="24"/>
  <c r="F24" i="24"/>
  <c r="D24" i="24"/>
  <c r="K30" i="24"/>
  <c r="J30" i="24"/>
  <c r="H30" i="24"/>
  <c r="F30" i="24"/>
  <c r="D30" i="24"/>
  <c r="H37" i="24"/>
  <c r="F37" i="24"/>
  <c r="D37" i="24"/>
  <c r="J37" i="24"/>
  <c r="K31" i="24"/>
  <c r="I41" i="24"/>
  <c r="G41" i="24"/>
  <c r="L41" i="24"/>
  <c r="K53" i="24"/>
  <c r="I53" i="24"/>
  <c r="K61" i="24"/>
  <c r="I61" i="24"/>
  <c r="K69" i="24"/>
  <c r="I69" i="24"/>
  <c r="G16" i="24"/>
  <c r="G24" i="24"/>
  <c r="G32" i="24"/>
  <c r="K52" i="24"/>
  <c r="I52" i="24"/>
  <c r="K60" i="24"/>
  <c r="I60" i="24"/>
  <c r="K68" i="24"/>
  <c r="I68" i="24"/>
  <c r="F17" i="24"/>
  <c r="D17" i="24"/>
  <c r="J17" i="24"/>
  <c r="H17" i="24"/>
  <c r="F25" i="24"/>
  <c r="D25" i="24"/>
  <c r="J25" i="24"/>
  <c r="H25" i="24"/>
  <c r="I43" i="24"/>
  <c r="G43" i="24"/>
  <c r="L43" i="24"/>
  <c r="K57" i="24"/>
  <c r="I57" i="24"/>
  <c r="K65" i="24"/>
  <c r="I65" i="24"/>
  <c r="K73" i="24"/>
  <c r="I73" i="24"/>
  <c r="I16" i="24"/>
  <c r="L16" i="24"/>
  <c r="I24" i="24"/>
  <c r="L24" i="24"/>
  <c r="I32" i="24"/>
  <c r="L32" i="24"/>
  <c r="K54" i="24"/>
  <c r="I54" i="24"/>
  <c r="K62" i="24"/>
  <c r="I62" i="24"/>
  <c r="K70" i="24"/>
  <c r="I70" i="24"/>
  <c r="J77" i="24"/>
  <c r="K51" i="24"/>
  <c r="I51" i="24"/>
  <c r="K59" i="24"/>
  <c r="I59" i="24"/>
  <c r="K67" i="24"/>
  <c r="I67" i="24"/>
  <c r="K75" i="24"/>
  <c r="I75" i="24"/>
  <c r="K17" i="24"/>
  <c r="K25" i="24"/>
  <c r="K56" i="24"/>
  <c r="I56" i="24"/>
  <c r="K64" i="24"/>
  <c r="I64" i="24"/>
  <c r="K72" i="24"/>
  <c r="I72" i="24"/>
  <c r="F40" i="24"/>
  <c r="J41" i="24"/>
  <c r="F42" i="24"/>
  <c r="J43" i="24"/>
  <c r="F44" i="24"/>
  <c r="H40" i="24"/>
  <c r="H42" i="24"/>
  <c r="H44" i="24"/>
  <c r="J40" i="24"/>
  <c r="J42" i="24"/>
  <c r="J44" i="24"/>
  <c r="K40" i="24"/>
  <c r="K42" i="24"/>
  <c r="K44" i="24"/>
  <c r="L44" i="24"/>
  <c r="E40" i="24"/>
  <c r="E42" i="24"/>
  <c r="E44" i="24"/>
  <c r="H45" i="24" l="1"/>
  <c r="F45" i="24"/>
  <c r="D45" i="24"/>
  <c r="J45" i="24"/>
  <c r="K45" i="24"/>
  <c r="I77" i="24"/>
  <c r="J78" i="24" s="1"/>
  <c r="J79" i="24"/>
  <c r="K77" i="24"/>
  <c r="I39" i="24"/>
  <c r="G39" i="24"/>
  <c r="L39" i="24"/>
  <c r="E39" i="24"/>
  <c r="M39" i="24"/>
  <c r="I6" i="24"/>
  <c r="L6" i="24"/>
  <c r="E6" i="24"/>
  <c r="G6" i="24"/>
  <c r="M6" i="24"/>
  <c r="I45" i="24"/>
  <c r="G45" i="24"/>
  <c r="L45" i="24"/>
  <c r="E45" i="24"/>
  <c r="M45" i="24"/>
  <c r="I14" i="24"/>
  <c r="L14" i="24"/>
  <c r="M14" i="24"/>
  <c r="G14" i="24"/>
  <c r="E14" i="24"/>
  <c r="K6" i="24"/>
  <c r="J6" i="24"/>
  <c r="H6" i="24"/>
  <c r="F6" i="24"/>
  <c r="D6" i="24"/>
  <c r="H39" i="24"/>
  <c r="F39" i="24"/>
  <c r="D39" i="24"/>
  <c r="J39" i="24"/>
  <c r="K39" i="24"/>
  <c r="K14" i="24"/>
  <c r="J14" i="24"/>
  <c r="H14" i="24"/>
  <c r="F14" i="24"/>
  <c r="D14" i="24"/>
  <c r="K79" i="24" l="1"/>
  <c r="K78" i="24"/>
  <c r="I78" i="24"/>
  <c r="I79" i="24"/>
  <c r="I83" i="24" l="1"/>
  <c r="I82" i="24"/>
  <c r="I81" i="24"/>
</calcChain>
</file>

<file path=xl/sharedStrings.xml><?xml version="1.0" encoding="utf-8"?>
<sst xmlns="http://schemas.openxmlformats.org/spreadsheetml/2006/main" count="1721" uniqueCount="521">
  <si>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</si>
  <si>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</si>
  <si>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</si>
  <si>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</si>
  <si>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</si>
  <si>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</si>
  <si>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</si>
  <si>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</si>
  <si>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</si>
  <si>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</si>
  <si>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</si>
  <si>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</si>
  <si>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</si>
  <si>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Nordhausen (16062)</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</si>
  <si>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</si>
  <si>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</si>
  <si>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</si>
  <si>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</si>
  <si>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</si>
  <si>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</si>
  <si>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</si>
  <si>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</si>
  <si>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</si>
  <si>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</si>
  <si>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</si>
  <si>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</si>
  <si>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</si>
  <si>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</si>
  <si>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Ost</t>
  </si>
  <si>
    <t>Storkower Straße 120</t>
  </si>
  <si>
    <t>10407 Berlin</t>
  </si>
  <si>
    <t>E-Mail:</t>
  </si>
  <si>
    <t>Statistik-Service-Ost@arbeitsagentur.de</t>
  </si>
  <si>
    <t>Hotline:</t>
  </si>
  <si>
    <t>030/555599-7373</t>
  </si>
  <si>
    <t>Fax:</t>
  </si>
  <si>
    <t>030/555599-7375</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</si>
  <si>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</si>
  <si>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</si>
  <si>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</si>
  <si>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</si>
  <si>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</si>
  <si>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</si>
  <si>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</si>
  <si>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</si>
  <si>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</si>
  <si>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</si>
  <si>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</si>
  <si>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</si>
  <si>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</si>
  <si>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</si>
  <si>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</si>
  <si>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</si>
  <si>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</si>
  <si>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</si>
  <si>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</si>
  <si>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</si>
  <si>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</si>
  <si>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</si>
  <si>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</si>
  <si>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</si>
  <si>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</si>
  <si>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</si>
  <si>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</si>
  <si>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</si>
  <si>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</si>
  <si>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</si>
  <si>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</si>
  <si>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</si>
  <si>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</si>
  <si>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</si>
  <si>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</si>
  <si>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</si>
  <si>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</si>
  <si>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</si>
  <si>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</si>
  <si>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</si>
  <si>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</si>
  <si>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</si>
  <si>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</si>
  <si>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</si>
  <si>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</si>
  <si>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</si>
  <si>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</si>
  <si>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</si>
  <si>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</si>
  <si>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</si>
  <si>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</si>
  <si>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</si>
  <si>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</si>
  <si>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</si>
  <si>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</si>
  <si>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Nordhausen (16062);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</si>
  <si>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</si>
  <si>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</si>
  <si>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</si>
  <si>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</si>
  <si>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</si>
  <si>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</si>
  <si>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</si>
  <si>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</si>
  <si>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</si>
  <si>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</si>
  <si>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</si>
  <si>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</si>
  <si>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</si>
  <si>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</si>
  <si>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</si>
  <si>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</si>
  <si>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</si>
  <si>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</si>
  <si>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</si>
  <si>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</si>
  <si>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</si>
  <si>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</si>
  <si>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</si>
  <si>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</si>
  <si>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</si>
  <si>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</si>
  <si>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</si>
  <si>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</si>
  <si>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</si>
  <si>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</si>
  <si>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</si>
  <si>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</si>
  <si>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</si>
  <si>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</si>
  <si>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</si>
  <si>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</si>
  <si>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Thüringen</t>
  </si>
  <si>
    <t>Ostdeutschland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</si>
  <si>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</si>
  <si>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</si>
  <si>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</si>
  <si>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</si>
  <si>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</si>
  <si>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</si>
  <si>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</si>
  <si>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</si>
  <si>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</si>
  <si>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</si>
  <si>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</si>
  <si>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</si>
  <si>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</si>
  <si>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</si>
  <si>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</si>
  <si>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</si>
  <si>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</si>
  <si>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</si>
  <si>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</si>
  <si>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</si>
  <si>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</si>
  <si>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</si>
  <si>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</si>
  <si>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</si>
  <si>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</si>
  <si>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</si>
  <si>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</si>
  <si>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</si>
  <si>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</si>
  <si>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</si>
  <si>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</si>
  <si>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</si>
  <si>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</si>
  <si>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</si>
  <si>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</si>
  <si>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</si>
  <si>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</si>
  <si>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</si>
  <si>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</si>
  <si>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</si>
  <si>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</si>
  <si>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</si>
  <si>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</si>
  <si>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</si>
  <si>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</si>
  <si>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</si>
  <si>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</si>
  <si>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</si>
  <si>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</si>
  <si>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</si>
  <si>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</si>
  <si>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</si>
  <si>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Nordhausen (16062)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</si>
  <si>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</si>
  <si>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</si>
  <si>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</si>
  <si>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</si>
  <si>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</si>
  <si>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</si>
  <si>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</si>
  <si>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</si>
  <si>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</si>
  <si>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</si>
  <si>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</si>
  <si>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</si>
  <si>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</si>
  <si>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</si>
  <si>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</si>
  <si>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</si>
  <si>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</si>
  <si>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</si>
  <si>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</si>
  <si>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</si>
  <si>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</si>
  <si>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</si>
  <si>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</si>
  <si>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</si>
  <si>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</si>
  <si>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</si>
  <si>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</si>
  <si>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</si>
  <si>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</si>
  <si>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</si>
  <si>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</si>
  <si>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</si>
  <si>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</si>
  <si>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</si>
  <si>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</si>
  <si>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</si>
  <si>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</si>
  <si>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</si>
  <si>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</si>
  <si>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</si>
  <si>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</si>
  <si>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</si>
  <si>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</si>
  <si>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</si>
  <si>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</si>
  <si>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</si>
  <si>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</si>
  <si>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</si>
  <si>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</si>
  <si>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</si>
  <si>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</si>
  <si>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</si>
  <si>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</si>
  <si>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</si>
  <si>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</si>
  <si>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</si>
  <si>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</si>
  <si>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</si>
  <si>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</si>
  <si>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</si>
  <si>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</si>
  <si>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</si>
  <si>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</si>
  <si>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</si>
  <si>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</si>
  <si>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</si>
  <si>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</si>
  <si>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</si>
  <si>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</si>
  <si>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</si>
  <si>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</si>
  <si>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</si>
  <si>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</si>
  <si>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</si>
  <si>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</si>
  <si>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</si>
  <si>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</si>
  <si>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</si>
  <si>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</si>
  <si>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</si>
  <si>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</si>
  <si>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</si>
  <si>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</si>
  <si>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</si>
  <si>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</si>
  <si>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</si>
  <si>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</si>
  <si>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</si>
  <si>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</si>
  <si>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</si>
  <si>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</si>
  <si>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</si>
  <si>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</si>
  <si>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</si>
  <si>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</si>
  <si>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</si>
  <si>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</si>
  <si>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</si>
  <si>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</si>
  <si>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</si>
  <si>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</si>
  <si>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</si>
  <si>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</si>
  <si>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</si>
  <si>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</si>
  <si>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</si>
  <si>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</si>
  <si>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</si>
  <si>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</si>
  <si>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</si>
  <si>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</si>
  <si>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</si>
  <si>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</si>
  <si>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</si>
  <si>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</si>
  <si>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</si>
  <si>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</si>
  <si>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</si>
  <si>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</si>
  <si>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</si>
  <si>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</si>
  <si>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</si>
  <si>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</si>
  <si>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</si>
  <si>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</si>
  <si>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</si>
  <si>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</si>
  <si>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</si>
  <si>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</si>
  <si>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</si>
  <si>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</si>
  <si>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</si>
  <si>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</si>
  <si>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</si>
  <si>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</si>
  <si>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</si>
  <si>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</si>
  <si>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</si>
  <si>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</si>
  <si>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</si>
  <si>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</si>
  <si>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</si>
  <si>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</si>
  <si>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</si>
  <si>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</si>
  <si>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</si>
  <si>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</si>
  <si>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</si>
  <si>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</si>
  <si>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</si>
  <si>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</si>
  <si>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</si>
  <si>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</si>
  <si>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</si>
  <si>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</si>
  <si>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</si>
  <si>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</si>
  <si>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</si>
  <si>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</si>
  <si>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</si>
  <si>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</si>
  <si>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</si>
  <si>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</si>
  <si>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</si>
  <si>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</si>
  <si>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</si>
  <si>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</si>
  <si>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</si>
  <si>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</si>
  <si>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</si>
  <si>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</si>
  <si>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</si>
  <si>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</si>
  <si>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</si>
  <si>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</si>
  <si>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</si>
  <si>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</si>
  <si>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</si>
  <si>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</si>
  <si>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</si>
  <si>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</si>
  <si>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</si>
  <si>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</si>
  <si>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</si>
  <si>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</si>
  <si>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</si>
  <si>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</si>
  <si>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</si>
  <si>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</si>
  <si>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Nordhausen (16062);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</si>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</sst>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{C4ABBA54-8221-4149-A242-CB232AC2B724}</c15:txfldGUID>
                      <c15:f>Daten_Diagramme!$D$6</c15:f>
                      <c15:dlblFieldTableCache>
                        <c:ptCount val="1"/>
                        <c:pt idx="0">
                          <c:v>-0.1</c:v>
                        </c:pt>
                      </c15:dlblFieldTableCache>
                    </c15:dlblFTEntry>
                  </c15:dlblFieldTable>
                  <c15:showDataLabelsRange val="0"/>
                </c:ext>
                <c:ext xmlns:c16="http://schemas.microsoft.com/office/drawing/2014/chart" uri="{C3380CC4-5D6E-409C-BE32-E72D297353CC}">
                  <c16:uniqueId val="{00000000-0EB0-4312-BEDC-D76F1F0EF2EE}"/>
                </c:ext>
              </c:extLst>
            </c:dLbl>
            <c:dLbl>
              <c:idx val="1"/>
              <c:tx>
                <c:strRef>
                  <c:f>Daten_Diagramme!$D$7</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{64A4F75A-307D-447B-BDC4-BE9C11543C71}</c15:txfldGUID>
                      <c15:f>Daten_Diagramme!$D$7</c15:f>
                      <c15:dlblFieldTableCache>
                        <c:ptCount val="1"/>
                        <c:pt idx="0">
                          <c:v>-0.5</c:v>
                        </c:pt>
                      </c15:dlblFieldTableCache>
                    </c15:dlblFTEntry>
                  </c15:dlblFieldTable>
                  <c15:showDataLabelsRange val="0"/>
                </c:ext>
                <c:ext xmlns:c16="http://schemas.microsoft.com/office/drawing/2014/chart" uri="{C3380CC4-5D6E-409C-BE32-E72D297353CC}">
                  <c16:uniqueId val="{00000001-0EB0-4312-BEDC-D76F1F0EF2EE}"/>
                </c:ext>
              </c:extLst>
            </c:dLbl>
            <c:dLbl>
              <c:idx val="2"/>
              <c:tx>
                <c:strRef>
                  <c:f>Daten_Diagramme!$D$8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{1EA66B86-66F4-45D7-B6F6-84BFC239339B}</c15:txfldGUID>
                      <c15:f>Daten_Diagramme!$D$8</c15:f>
                      <c15:dlblFieldTableCache>
                        <c:ptCount val="1"/>
                        <c:pt idx="0">
                          <c:v>1.0</c:v>
                        </c:pt>
                      </c15:dlblFieldTableCache>
                    </c15:dlblFTEntry>
                  </c15:dlblFieldTable>
                  <c15:showDataLabelsRange val="0"/>
                </c:ext>
                <c:ext xmlns:c16="http://schemas.microsoft.com/office/drawing/2014/chart" uri="{C3380CC4-5D6E-409C-BE32-E72D297353CC}">
                  <c16:uniqueId val="{00000002-0EB0-4312-BEDC-D76F1F0EF2EE}"/>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{A187C655-D910-49C8-BAFA-12E3F4C98440}</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0EB0-4312-BEDC-D76F1F0EF2EE}"/>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-8.4047739115817782E-2</c:v>
                </c:pt>
                <c:pt idx="1">
                  <c:v>-0.4752160751981519</c:v>
                </c:pt>
                <c:pt idx="2">
                  <c:v>0.95490282911153723</c:v>
                </c:pt>
                <c:pt idx="3">
                  <c:v>1.0875687030768</c:v>
                </c:pt>
              </c:numCache>
            </c:numRef>
          </c:val>
          <c:extLst>
            <c:ext xmlns:c16="http://schemas.microsoft.com/office/drawing/2014/chart" uri="{C3380CC4-5D6E-409C-BE32-E72D297353CC}">
              <c16:uniqueId val="{00000004-0EB0-4312-BEDC-D76F1F0EF2EE}"/>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{6991D698-402A-454C-9AF8-F75C859C8936}</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0EB0-4312-BEDC-D76F1F0EF2EE}"/>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{785455B9-EBD4-4C71-917D-44EDA1A21311}</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0EB0-4312-BEDC-D76F1F0EF2EE}"/>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{289AC1C0-0557-4D59-A8D6-EAA4BDE99273}</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0EB0-4312-BEDC-D76F1F0EF2EE}"/>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{C2E1726C-6249-4C21-8FC0-E6CA7F23B555}</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0EB0-4312-BEDC-D76F1F0EF2E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0EB0-4312-BEDC-D76F1F0EF2EE}"/>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0EB0-4312-BEDC-D76F1F0EF2EE}"/>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{2E964EE6-83D3-4DA2-B204-571840ADAE7B}</c15:txfldGUID>
                      <c15:f>Daten_Diagramme!$E$6</c15:f>
                      <c15:dlblFieldTableCache>
                        <c:ptCount val="1"/>
                        <c:pt idx="0">
                          <c:v>-3.0</c:v>
                        </c:pt>
                      </c15:dlblFieldTableCache>
                    </c15:dlblFTEntry>
                  </c15:dlblFieldTable>
                  <c15:showDataLabelsRange val="0"/>
                </c:ext>
                <c:ext xmlns:c16="http://schemas.microsoft.com/office/drawing/2014/chart" uri="{C3380CC4-5D6E-409C-BE32-E72D297353CC}">
                  <c16:uniqueId val="{00000000-3270-436A-93F9-F2BCE7D699A3}"/>
                </c:ext>
              </c:extLst>
            </c:dLbl>
            <c:dLbl>
              <c:idx val="1"/>
              <c:tx>
                <c:strRef>
                  <c:f>Daten_Diagramme!$E$7</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{6A9438B9-9F50-41CE-9FE7-23D39602EFBF}</c15:txfldGUID>
                      <c15:f>Daten_Diagramme!$E$7</c15:f>
                      <c15:dlblFieldTableCache>
                        <c:ptCount val="1"/>
                        <c:pt idx="0">
                          <c:v>-3.4</c:v>
                        </c:pt>
                      </c15:dlblFieldTableCache>
                    </c15:dlblFTEntry>
                  </c15:dlblFieldTable>
                  <c15:showDataLabelsRange val="0"/>
                </c:ext>
                <c:ext xmlns:c16="http://schemas.microsoft.com/office/drawing/2014/chart" uri="{C3380CC4-5D6E-409C-BE32-E72D297353CC}">
                  <c16:uniqueId val="{00000001-3270-436A-93F9-F2BCE7D699A3}"/>
                </c:ext>
              </c:extLst>
            </c:dLbl>
            <c:dLbl>
              <c:idx val="2"/>
              <c:tx>
                <c:strRef>
                  <c:f>Daten_Diagramme!$E$8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{746914D8-BA07-477C-B91A-83EAB1A7BA5E}</c15:txfldGUID>
                      <c15:f>Daten_Diagramme!$E$8</c15:f>
                      <c15:dlblFieldTableCache>
                        <c:ptCount val="1"/>
                        <c:pt idx="0">
                          <c:v>-3.6</c:v>
                        </c:pt>
                      </c15:dlblFieldTableCache>
                    </c15:dlblFTEntry>
                  </c15:dlblFieldTable>
                  <c15:showDataLabelsRange val="0"/>
                </c:ext>
                <c:ext xmlns:c16="http://schemas.microsoft.com/office/drawing/2014/chart" uri="{C3380CC4-5D6E-409C-BE32-E72D297353CC}">
                  <c16:uniqueId val="{00000002-3270-436A-93F9-F2BCE7D699A3}"/>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{DDE40369-CCC8-44D6-B4BE-FC8103A65FF0}</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3270-436A-93F9-F2BCE7D699A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-2.9702970297029703</c:v>
                </c:pt>
                <c:pt idx="1">
                  <c:v>-3.3695878434637803</c:v>
                </c:pt>
                <c:pt idx="2">
                  <c:v>-3.6279896103654186</c:v>
                </c:pt>
                <c:pt idx="3">
                  <c:v>-2.8655893304673015</c:v>
                </c:pt>
              </c:numCache>
            </c:numRef>
          </c:val>
          <c:extLst>
            <c:ext xmlns:c16="http://schemas.microsoft.com/office/drawing/2014/chart" uri="{C3380CC4-5D6E-409C-BE32-E72D297353CC}">
              <c16:uniqueId val="{00000004-3270-436A-93F9-F2BCE7D699A3}"/>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{3E82AD7D-7BAF-4AD4-BFFC-6CA26DA361B8}</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3270-436A-93F9-F2BCE7D699A3}"/>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{CC091909-EF8F-4E40-AE4F-5BD32C0D247A}</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3270-436A-93F9-F2BCE7D699A3}"/>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{AF1949B8-8E50-4D1E-89B6-FFE4B84DF820}</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3270-436A-93F9-F2BCE7D699A3}"/>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{78FFDF4C-4ED9-4C7B-BF30-A6EF4BAA9073}</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3270-436A-93F9-F2BCE7D699A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3270-436A-93F9-F2BCE7D699A3}"/>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3270-436A-93F9-F2BCE7D699A3}"/>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{A1F44AC5-390C-47F7-A479-2817AC2DF009}</c15:txfldGUID>
                      <c15:f>Daten_Diagramme!$D$14</c15:f>
                      <c15:dlblFieldTableCache>
                        <c:ptCount val="1"/>
                        <c:pt idx="0">
                          <c:v>-0.1</c:v>
                        </c:pt>
                      </c15:dlblFieldTableCache>
                    </c15:dlblFTEntry>
                  </c15:dlblFieldTable>
                  <c15:showDataLabelsRange val="0"/>
                </c:ext>
                <c:ext xmlns:c16="http://schemas.microsoft.com/office/drawing/2014/chart" uri="{C3380CC4-5D6E-409C-BE32-E72D297353CC}">
                  <c16:uniqueId val="{00000000-3F5F-42B2-88A0-5ED6AD463AD5}"/>
                </c:ext>
              </c:extLst>
            </c:dLbl>
            <c:dLbl>
              <c:idx val="1"/>
              <c:tx>
                <c:strRef>
                  <c:f>Daten_Diagramme!$D$15</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{3E0C51E5-42C7-4698-BE15-00E8FC82CEB6}</c15:txfldGUID>
                      <c15:f>Daten_Diagramme!$D$15</c15:f>
                      <c15:dlblFieldTableCache>
                        <c:ptCount val="1"/>
                        <c:pt idx="0">
                          <c:v>-0.2</c:v>
                        </c:pt>
                      </c15:dlblFieldTableCache>
                    </c15:dlblFTEntry>
                  </c15:dlblFieldTable>
                  <c15:showDataLabelsRange val="0"/>
                </c:ext>
                <c:ext xmlns:c16="http://schemas.microsoft.com/office/drawing/2014/chart" uri="{C3380CC4-5D6E-409C-BE32-E72D297353CC}">
                  <c16:uniqueId val="{00000001-3F5F-42B2-88A0-5ED6AD463AD5}"/>
                </c:ext>
              </c:extLst>
            </c:dLbl>
            <c:dLbl>
              <c:idx val="2"/>
              <c:tx>
                <c:strRef>
                  <c:f>Daten_Diagramme!$D$16</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{B8710982-6CF5-4664-8AF7-A824CA09BB21}</c15:txfldGUID>
                      <c15:f>Daten_Diagramme!$D$16</c15:f>
                      <c15:dlblFieldTableCache>
                        <c:ptCount val="1"/>
                        <c:pt idx="0">
                          <c:v>0.8</c:v>
                        </c:pt>
                      </c15:dlblFieldTableCache>
                    </c15:dlblFTEntry>
                  </c15:dlblFieldTable>
                  <c15:showDataLabelsRange val="0"/>
                </c:ext>
                <c:ext xmlns:c16="http://schemas.microsoft.com/office/drawing/2014/chart" uri="{C3380CC4-5D6E-409C-BE32-E72D297353CC}">
                  <c16:uniqueId val="{00000002-3F5F-42B2-88A0-5ED6AD463AD5}"/>
                </c:ext>
              </c:extLst>
            </c:dLbl>
            <c:dLbl>
              <c:idx val="3"/>
              <c:tx>
                <c:strRef>
                  <c:f>Daten_Diagramme!$D$17</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{4A64335B-DA93-4D60-A561-1E56BE9F68E7}</c15:txfldGUID>
                      <c15:f>Daten_Diagramme!$D$17</c15:f>
                      <c15:dlblFieldTableCache>
                        <c:ptCount val="1"/>
                        <c:pt idx="0">
                          <c:v>0.6</c:v>
                        </c:pt>
                      </c15:dlblFieldTableCache>
                    </c15:dlblFTEntry>
                  </c15:dlblFieldTable>
                  <c15:showDataLabelsRange val="0"/>
                </c:ext>
                <c:ext xmlns:c16="http://schemas.microsoft.com/office/drawing/2014/chart" uri="{C3380CC4-5D6E-409C-BE32-E72D297353CC}">
                  <c16:uniqueId val="{00000003-3F5F-42B2-88A0-5ED6AD463AD5}"/>
                </c:ext>
              </c:extLst>
            </c:dLbl>
            <c:dLbl>
              <c:idx val="4"/>
              <c:tx>
                <c:strRef>
                  <c:f>Daten_Diagramme!$D$18</c:f>
                  <c:strCache>
                    <c:ptCount val="1"/>
                    <c:pt idx="0">
                      <c:v>9.4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{771C4D13-ACCF-4221-8D25-1E9C091A6D52}</c15:txfldGUID>
                      <c15:f>Daten_Diagramme!$D$18</c15:f>
                      <c15:dlblFieldTableCache>
                        <c:ptCount val="1"/>
                        <c:pt idx="0">
                          <c:v>9.4</c:v>
                        </c:pt>
                      </c15:dlblFieldTableCache>
                    </c15:dlblFTEntry>
                  </c15:dlblFieldTable>
                  <c15:showDataLabelsRange val="0"/>
                </c:ext>
                <c:ext xmlns:c16="http://schemas.microsoft.com/office/drawing/2014/chart" uri="{C3380CC4-5D6E-409C-BE32-E72D297353CC}">
                  <c16:uniqueId val="{00000004-3F5F-42B2-88A0-5ED6AD463AD5}"/>
                </c:ext>
              </c:extLst>
            </c:dLbl>
            <c:dLbl>
              <c:idx val="5"/>
              <c:tx>
                <c:strRef>
                  <c:f>Daten_Diagramme!$D$19</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{4008686D-3B0C-4D75-AA14-1D70C6D13260}</c15:txfldGUID>
                      <c15:f>Daten_Diagramme!$D$19</c15:f>
                      <c15:dlblFieldTableCache>
                        <c:ptCount val="1"/>
                        <c:pt idx="0">
                          <c:v>0.0</c:v>
                        </c:pt>
                      </c15:dlblFieldTableCache>
                    </c15:dlblFTEntry>
                  </c15:dlblFieldTable>
                  <c15:showDataLabelsRange val="0"/>
                </c:ext>
                <c:ext xmlns:c16="http://schemas.microsoft.com/office/drawing/2014/chart" uri="{C3380CC4-5D6E-409C-BE32-E72D297353CC}">
                  <c16:uniqueId val="{00000005-3F5F-42B2-88A0-5ED6AD463AD5}"/>
                </c:ext>
              </c:extLst>
            </c:dLbl>
            <c:dLbl>
              <c:idx val="6"/>
              <c:tx>
                <c:strRef>
                  <c:f>Daten_Diagramme!$D$20</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{322311F9-8F96-405D-83BE-7883C3D0C7DE}</c15:txfldGUID>
                      <c15:f>Daten_Diagramme!$D$20</c15:f>
                      <c15:dlblFieldTableCache>
                        <c:ptCount val="1"/>
                        <c:pt idx="0">
                          <c:v>-0.9</c:v>
                        </c:pt>
                      </c15:dlblFieldTableCache>
                    </c15:dlblFTEntry>
                  </c15:dlblFieldTable>
                  <c15:showDataLabelsRange val="0"/>
                </c:ext>
                <c:ext xmlns:c16="http://schemas.microsoft.com/office/drawing/2014/chart" uri="{C3380CC4-5D6E-409C-BE32-E72D297353CC}">
                  <c16:uniqueId val="{00000006-3F5F-42B2-88A0-5ED6AD463AD5}"/>
                </c:ext>
              </c:extLst>
            </c:dLbl>
            <c:dLbl>
              <c:idx val="7"/>
              <c:tx>
                <c:strRef>
                  <c:f>Daten_Diagramme!$D$21</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{CA206062-6E09-47C2-9E65-31D8E25DE132}</c15:txfldGUID>
                      <c15:f>Daten_Diagramme!$D$21</c15:f>
                      <c15:dlblFieldTableCache>
                        <c:ptCount val="1"/>
                        <c:pt idx="0">
                          <c:v>3.5</c:v>
                        </c:pt>
                      </c15:dlblFieldTableCache>
                    </c15:dlblFTEntry>
                  </c15:dlblFieldTable>
                  <c15:showDataLabelsRange val="0"/>
                </c:ext>
                <c:ext xmlns:c16="http://schemas.microsoft.com/office/drawing/2014/chart" uri="{C3380CC4-5D6E-409C-BE32-E72D297353CC}">
                  <c16:uniqueId val="{00000007-3F5F-42B2-88A0-5ED6AD463AD5}"/>
                </c:ext>
              </c:extLst>
            </c:dLbl>
            <c:dLbl>
              <c:idx val="8"/>
              <c:tx>
                <c:strRef>
                  <c:f>Daten_Diagramme!$D$22</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{CE7A4B16-FB56-4767-B26D-3D64EF9C977A}</c15:txfldGUID>
                      <c15:f>Daten_Diagramme!$D$22</c15:f>
                      <c15:dlblFieldTableCache>
                        <c:ptCount val="1"/>
                        <c:pt idx="0">
                          <c:v>0.2</c:v>
                        </c:pt>
                      </c15:dlblFieldTableCache>
                    </c15:dlblFTEntry>
                  </c15:dlblFieldTable>
                  <c15:showDataLabelsRange val="0"/>
                </c:ext>
                <c:ext xmlns:c16="http://schemas.microsoft.com/office/drawing/2014/chart" uri="{C3380CC4-5D6E-409C-BE32-E72D297353CC}">
                  <c16:uniqueId val="{00000008-3F5F-42B2-88A0-5ED6AD463AD5}"/>
                </c:ext>
              </c:extLst>
            </c:dLbl>
            <c:dLbl>
              <c:idx val="9"/>
              <c:tx>
                <c:strRef>
                  <c:f>Daten_Diagramme!$D$23</c:f>
                  <c:strCache>
                    <c:ptCount val="1"/>
                    <c:pt idx="0">
                      <c:v>-8.5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{A24FE580-B4EC-4161-8DF0-8E40272BCD4B}</c15:txfldGUID>
                      <c15:f>Daten_Diagramme!$D$23</c15:f>
                      <c15:dlblFieldTableCache>
                        <c:ptCount val="1"/>
                        <c:pt idx="0">
                          <c:v>-8.5</c:v>
                        </c:pt>
                      </c15:dlblFieldTableCache>
                    </c15:dlblFTEntry>
                  </c15:dlblFieldTable>
                  <c15:showDataLabelsRange val="0"/>
                </c:ext>
                <c:ext xmlns:c16="http://schemas.microsoft.com/office/drawing/2014/chart" uri="{C3380CC4-5D6E-409C-BE32-E72D297353CC}">
                  <c16:uniqueId val="{00000009-3F5F-42B2-88A0-5ED6AD463AD5}"/>
                </c:ext>
              </c:extLst>
            </c:dLbl>
            <c:dLbl>
              <c:idx val="10"/>
              <c:tx>
                <c:strRef>
                  <c:f>Daten_Diagramme!$D$24</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{53B77C1D-7DF9-476E-B9FF-E9459F0146EE}</c15:txfldGUID>
                      <c15:f>Daten_Diagramme!$D$24</c15:f>
                      <c15:dlblFieldTableCache>
                        <c:ptCount val="1"/>
                        <c:pt idx="0">
                          <c:v>-0.2</c:v>
                        </c:pt>
                      </c15:dlblFieldTableCache>
                    </c15:dlblFTEntry>
                  </c15:dlblFieldTable>
                  <c15:showDataLabelsRange val="0"/>
                </c:ext>
                <c:ext xmlns:c16="http://schemas.microsoft.com/office/drawing/2014/chart" uri="{C3380CC4-5D6E-409C-BE32-E72D297353CC}">
                  <c16:uniqueId val="{0000000A-3F5F-42B2-88A0-5ED6AD463AD5}"/>
                </c:ext>
              </c:extLst>
            </c:dLbl>
            <c:dLbl>
              <c:idx val="11"/>
              <c:tx>
                <c:strRef>
                  <c:f>Daten_Diagramme!$D$25</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{B64CD39A-9450-4F46-96F4-D4DBD07646E6}</c15:txfldGUID>
                      <c15:f>Daten_Diagramme!$D$25</c15:f>
                      <c15:dlblFieldTableCache>
                        <c:ptCount val="1"/>
                        <c:pt idx="0">
                          <c:v>0.6</c:v>
                        </c:pt>
                      </c15:dlblFieldTableCache>
                    </c15:dlblFTEntry>
                  </c15:dlblFieldTable>
                  <c15:showDataLabelsRange val="0"/>
                </c:ext>
                <c:ext xmlns:c16="http://schemas.microsoft.com/office/drawing/2014/chart" uri="{C3380CC4-5D6E-409C-BE32-E72D297353CC}">
                  <c16:uniqueId val="{0000000B-3F5F-42B2-88A0-5ED6AD463AD5}"/>
                </c:ext>
              </c:extLst>
            </c:dLbl>
            <c:dLbl>
              <c:idx val="12"/>
              <c:tx>
                <c:strRef>
                  <c:f>Daten_Diagramme!$D$26</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{BBDBD484-74FC-46F7-933F-C0B30D44B3F7}</c15:txfldGUID>
                      <c15:f>Daten_Diagramme!$D$26</c15:f>
                      <c15:dlblFieldTableCache>
                        <c:ptCount val="1"/>
                        <c:pt idx="0">
                          <c:v>-3.6</c:v>
                        </c:pt>
                      </c15:dlblFieldTableCache>
                    </c15:dlblFTEntry>
                  </c15:dlblFieldTable>
                  <c15:showDataLabelsRange val="0"/>
                </c:ext>
                <c:ext xmlns:c16="http://schemas.microsoft.com/office/drawing/2014/chart" uri="{C3380CC4-5D6E-409C-BE32-E72D297353CC}">
                  <c16:uniqueId val="{0000000C-3F5F-42B2-88A0-5ED6AD463AD5}"/>
                </c:ext>
              </c:extLst>
            </c:dLbl>
            <c:dLbl>
              <c:idx val="13"/>
              <c:tx>
                <c:strRef>
                  <c:f>Daten_Diagramme!$D$27</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{9F2FA9F5-DF4A-4501-97F8-D7699F990B45}</c15:txfldGUID>
                      <c15:f>Daten_Diagramme!$D$27</c15:f>
                      <c15:dlblFieldTableCache>
                        <c:ptCount val="1"/>
                        <c:pt idx="0">
                          <c:v>3.3</c:v>
                        </c:pt>
                      </c15:dlblFieldTableCache>
                    </c15:dlblFTEntry>
                  </c15:dlblFieldTable>
                  <c15:showDataLabelsRange val="0"/>
                </c:ext>
                <c:ext xmlns:c16="http://schemas.microsoft.com/office/drawing/2014/chart" uri="{C3380CC4-5D6E-409C-BE32-E72D297353CC}">
                  <c16:uniqueId val="{0000000D-3F5F-42B2-88A0-5ED6AD463AD5}"/>
                </c:ext>
              </c:extLst>
            </c:dLbl>
            <c:dLbl>
              <c:idx val="14"/>
              <c:tx>
                <c:strRef>
                  <c:f>Daten_Diagramme!$D$28</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{1C460F95-15A3-4F00-8F65-7670250CD20B}</c15:txfldGUID>
                      <c15:f>Daten_Diagramme!$D$28</c15:f>
                      <c15:dlblFieldTableCache>
                        <c:ptCount val="1"/>
                        <c:pt idx="0">
                          <c:v>-0.1</c:v>
                        </c:pt>
                      </c15:dlblFieldTableCache>
                    </c15:dlblFTEntry>
                  </c15:dlblFieldTable>
                  <c15:showDataLabelsRange val="0"/>
                </c:ext>
                <c:ext xmlns:c16="http://schemas.microsoft.com/office/drawing/2014/chart" uri="{C3380CC4-5D6E-409C-BE32-E72D297353CC}">
                  <c16:uniqueId val="{0000000E-3F5F-42B2-88A0-5ED6AD463AD5}"/>
                </c:ext>
              </c:extLst>
            </c:dLbl>
            <c:dLbl>
              <c:idx val="15"/>
              <c:tx>
                <c:strRef>
                  <c:f>Daten_Diagramme!$D$29</c:f>
                  <c:strCache>
                    <c:ptCount val="1"/>
                    <c:pt idx="0">
                      <c:v>-6.7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{058B411F-C462-4B42-B7FF-31CAFC4F43A8}</c15:txfldGUID>
                      <c15:f>Daten_Diagramme!$D$29</c15:f>
                      <c15:dlblFieldTableCache>
                        <c:ptCount val="1"/>
                        <c:pt idx="0">
                          <c:v>-6.7</c:v>
                        </c:pt>
                      </c15:dlblFieldTableCache>
                    </c15:dlblFTEntry>
                  </c15:dlblFieldTable>
                  <c15:showDataLabelsRange val="0"/>
                </c:ext>
                <c:ext xmlns:c16="http://schemas.microsoft.com/office/drawing/2014/chart" uri="{C3380CC4-5D6E-409C-BE32-E72D297353CC}">
                  <c16:uniqueId val="{0000000F-3F5F-42B2-88A0-5ED6AD463AD5}"/>
                </c:ext>
              </c:extLst>
            </c:dLbl>
            <c:dLbl>
              <c:idx val="16"/>
              <c:tx>
                <c:strRef>
                  <c:f>Daten_Diagramme!$D$30</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{8B1E57CC-C16E-4215-8526-448FB9094B19}</c15:txfldGUID>
                      <c15:f>Daten_Diagramme!$D$30</c15:f>
                      <c15:dlblFieldTableCache>
                        <c:ptCount val="1"/>
                        <c:pt idx="0">
                          <c:v>4.8</c:v>
                        </c:pt>
                      </c15:dlblFieldTableCache>
                    </c15:dlblFTEntry>
                  </c15:dlblFieldTable>
                  <c15:showDataLabelsRange val="0"/>
                </c:ext>
                <c:ext xmlns:c16="http://schemas.microsoft.com/office/drawing/2014/chart" uri="{C3380CC4-5D6E-409C-BE32-E72D297353CC}">
                  <c16:uniqueId val="{00000010-3F5F-42B2-88A0-5ED6AD463AD5}"/>
                </c:ext>
              </c:extLst>
            </c:dLbl>
            <c:dLbl>
              <c:idx val="17"/>
              <c:tx>
                <c:strRef>
                  <c:f>Daten_Diagramme!$D$31</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{A6F9345F-9CB4-4F60-B518-5E100E871582}</c15:txfldGUID>
                      <c15:f>Daten_Diagramme!$D$31</c15:f>
                      <c15:dlblFieldTableCache>
                        <c:ptCount val="1"/>
                        <c:pt idx="0">
                          <c:v>-5.8</c:v>
                        </c:pt>
                      </c15:dlblFieldTableCache>
                    </c15:dlblFTEntry>
                  </c15:dlblFieldTable>
                  <c15:showDataLabelsRange val="0"/>
                </c:ext>
                <c:ext xmlns:c16="http://schemas.microsoft.com/office/drawing/2014/chart" uri="{C3380CC4-5D6E-409C-BE32-E72D297353CC}">
                  <c16:uniqueId val="{00000011-3F5F-42B2-88A0-5ED6AD463AD5}"/>
                </c:ext>
              </c:extLst>
            </c:dLbl>
            <c:dLbl>
              <c:idx val="18"/>
              <c:tx>
                <c:strRef>
                  <c:f>Daten_Diagramme!$D$32</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{EACA3DF6-E301-4D94-BA5A-43FF8FFD2270}</c15:txfldGUID>
                      <c15:f>Daten_Diagramme!$D$32</c15:f>
                      <c15:dlblFieldTableCache>
                        <c:ptCount val="1"/>
                        <c:pt idx="0">
                          <c:v>-0.1</c:v>
                        </c:pt>
                      </c15:dlblFieldTableCache>
                    </c15:dlblFTEntry>
                  </c15:dlblFieldTable>
                  <c15:showDataLabelsRange val="0"/>
                </c:ext>
                <c:ext xmlns:c16="http://schemas.microsoft.com/office/drawing/2014/chart" uri="{C3380CC4-5D6E-409C-BE32-E72D297353CC}">
                  <c16:uniqueId val="{00000012-3F5F-42B2-88A0-5ED6AD463AD5}"/>
                </c:ext>
              </c:extLst>
            </c:dLbl>
            <c:dLbl>
              <c:idx val="19"/>
              <c:tx>
                <c:strRef>
                  <c:f>Daten_Diagramme!$D$33</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{3AEE0C8A-0FDC-42BF-94CC-D696AC843F85}</c15:txfldGUID>
                      <c15:f>Daten_Diagramme!$D$33</c15:f>
                      <c15:dlblFieldTableCache>
                        <c:ptCount val="1"/>
                        <c:pt idx="0">
                          <c:v>2.0</c:v>
                        </c:pt>
                      </c15:dlblFieldTableCache>
                    </c15:dlblFTEntry>
                  </c15:dlblFieldTable>
                  <c15:showDataLabelsRange val="0"/>
                </c:ext>
                <c:ext xmlns:c16="http://schemas.microsoft.com/office/drawing/2014/chart" uri="{C3380CC4-5D6E-409C-BE32-E72D297353CC}">
                  <c16:uniqueId val="{00000013-3F5F-42B2-88A0-5ED6AD463AD5}"/>
                </c:ext>
              </c:extLst>
            </c:dLbl>
            <c:dLbl>
              <c:idx val="20"/>
              <c:tx>
                <c:strRef>
                  <c:f>Daten_Diagramme!$D$34</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{4A5C1648-FB63-4C98-8F29-08603BAAB331}</c15:txfldGUID>
                      <c15:f>Daten_Diagramme!$D$34</c15:f>
                      <c15:dlblFieldTableCache>
                        <c:ptCount val="1"/>
                        <c:pt idx="0">
                          <c:v>-3.0</c:v>
                        </c:pt>
                      </c15:dlblFieldTableCache>
                    </c15:dlblFTEntry>
                  </c15:dlblFieldTable>
                  <c15:showDataLabelsRange val="0"/>
                </c:ext>
                <c:ext xmlns:c16="http://schemas.microsoft.com/office/drawing/2014/chart" uri="{C3380CC4-5D6E-409C-BE32-E72D297353CC}">
                  <c16:uniqueId val="{00000014-3F5F-42B2-88A0-5ED6AD463AD5}"/>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{C6A57584-912B-46E2-8262-E91837F16EE9}</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3F5F-42B2-88A0-5ED6AD463AD5}"/>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{99ACF913-7565-4909-B1AA-E975A41C1FD9}</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3F5F-42B2-88A0-5ED6AD463AD5}"/>
                </c:ext>
              </c:extLst>
            </c:dLbl>
            <c:dLbl>
              <c:idx val="23"/>
              <c:tx>
                <c:strRef>
                  <c:f>Daten_Diagramme!$D$37</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{C73F244C-AC03-4E40-9FA1-32B233E84D02}</c15:txfldGUID>
                      <c15:f>Daten_Diagramme!$D$37</c15:f>
                      <c15:dlblFieldTableCache>
                        <c:ptCount val="1"/>
                        <c:pt idx="0">
                          <c:v>-0.2</c:v>
                        </c:pt>
                      </c15:dlblFieldTableCache>
                    </c15:dlblFTEntry>
                  </c15:dlblFieldTable>
                  <c15:showDataLabelsRange val="0"/>
                </c:ext>
                <c:ext xmlns:c16="http://schemas.microsoft.com/office/drawing/2014/chart" uri="{C3380CC4-5D6E-409C-BE32-E72D297353CC}">
                  <c16:uniqueId val="{00000017-3F5F-42B2-88A0-5ED6AD463AD5}"/>
                </c:ext>
              </c:extLst>
            </c:dLbl>
            <c:dLbl>
              <c:idx val="24"/>
              <c:layout>
                <c:manualLayout>
                  <c:x val="4.7769028871392123E-3"/>
                  <c:y val="-4.6876052205785108E-5"/>
                </c:manualLayout>
              </c:layout>
              <c:tx>
                <c:strRef>
                  <c:f>Daten_Diagramme!$D$38</c:f>
                  <c:strCache>
                    <c:ptCount val="1"/>
                    <c:pt idx="0">
                      <c:v>1.3</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{3418E56D-3E73-43BC-9432-97995A0D824A}</c15:txfldGUID>
                      <c15:f>Daten_Diagramme!$D$38</c15:f>
                      <c15:dlblFieldTableCache>
                        <c:ptCount val="1"/>
                        <c:pt idx="0">
                          <c:v>1.3</c:v>
                        </c:pt>
                      </c15:dlblFieldTableCache>
                    </c15:dlblFTEntry>
                  </c15:dlblFieldTable>
                  <c15:showDataLabelsRange val="0"/>
                </c:ext>
                <c:ext xmlns:c16="http://schemas.microsoft.com/office/drawing/2014/chart" uri="{C3380CC4-5D6E-409C-BE32-E72D297353CC}">
                  <c16:uniqueId val="{00000018-3F5F-42B2-88A0-5ED6AD463AD5}"/>
                </c:ext>
              </c:extLst>
            </c:dLbl>
            <c:dLbl>
              <c:idx val="25"/>
              <c:tx>
                <c:strRef>
                  <c:f>Daten_Diagramme!$D$39</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{FEA30D82-6DC2-46D5-900B-A333D981ED59}</c15:txfldGUID>
                      <c15:f>Daten_Diagramme!$D$39</c15:f>
                      <c15:dlblFieldTableCache>
                        <c:ptCount val="1"/>
                        <c:pt idx="0">
                          <c:v>-0.7</c:v>
                        </c:pt>
                      </c15:dlblFieldTableCache>
                    </c15:dlblFTEntry>
                  </c15:dlblFieldTable>
                  <c15:showDataLabelsRange val="0"/>
                </c:ext>
                <c:ext xmlns:c16="http://schemas.microsoft.com/office/drawing/2014/chart" uri="{C3380CC4-5D6E-409C-BE32-E72D297353CC}">
                  <c16:uniqueId val="{00000019-3F5F-42B2-88A0-5ED6AD463AD5}"/>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{A384A090-2714-4EAF-8658-D02BA11F543F}</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3F5F-42B2-88A0-5ED6AD463AD5}"/>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{45CA6693-79F2-4A5C-B3C4-A111B964F124}</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3F5F-42B2-88A0-5ED6AD463AD5}"/>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{D80FAB32-78B2-418D-8334-B200FB1237DA}</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3F5F-42B2-88A0-5ED6AD463AD5}"/>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{E78E0D59-1642-4ABE-8F3C-F2A64D804D43}</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3F5F-42B2-88A0-5ED6AD463AD5}"/>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{80C76B03-9D72-4E92-A5DF-CA652ABF5C62}</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3F5F-42B2-88A0-5ED6AD463AD5}"/>
                </c:ext>
              </c:extLst>
            </c:dLbl>
            <c:dLbl>
              <c:idx val="31"/>
              <c:tx>
                <c:strRef>
                  <c:f>Daten_Diagramme!$D$45</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{EF06F772-D78C-40E9-ABC2-A60B03B65694}</c15:txfldGUID>
                      <c15:f>Daten_Diagramme!$D$45</c15:f>
                      <c15:dlblFieldTableCache>
                        <c:ptCount val="1"/>
                        <c:pt idx="0">
                          <c:v>-0.7</c:v>
                        </c:pt>
                      </c15:dlblFieldTableCache>
                    </c15:dlblFTEntry>
                  </c15:dlblFieldTable>
                  <c15:showDataLabelsRange val="0"/>
                </c:ext>
                <c:ext xmlns:c16="http://schemas.microsoft.com/office/drawing/2014/chart" uri="{C3380CC4-5D6E-409C-BE32-E72D297353CC}">
                  <c16:uniqueId val="{0000001F-3F5F-42B2-88A0-5ED6AD463AD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-8.4047739115817782E-2</c:v>
                </c:pt>
                <c:pt idx="1">
                  <c:v>-0.21929824561403508</c:v>
                </c:pt>
                <c:pt idx="2">
                  <c:v>0.78212290502793291</c:v>
                </c:pt>
                <c:pt idx="3">
                  <c:v>0.64648375906654054</c:v>
                </c:pt>
                <c:pt idx="4">
                  <c:v>9.375</c:v>
                </c:pt>
                <c:pt idx="5">
                  <c:v>-4.743833017077799E-2</c:v>
                </c:pt>
                <c:pt idx="6">
                  <c:v>-0.92226613965744397</c:v>
                </c:pt>
                <c:pt idx="7">
                  <c:v>3.5185185185185186</c:v>
                </c:pt>
                <c:pt idx="8">
                  <c:v>0.16662699357295882</c:v>
                </c:pt>
                <c:pt idx="9">
                  <c:v>-8.4693084693084693</c:v>
                </c:pt>
                <c:pt idx="10">
                  <c:v>-0.17761989342806395</c:v>
                </c:pt>
                <c:pt idx="11">
                  <c:v>0.625</c:v>
                </c:pt>
                <c:pt idx="12">
                  <c:v>-3.5573122529644268</c:v>
                </c:pt>
                <c:pt idx="13">
                  <c:v>3.2769556025369977</c:v>
                </c:pt>
                <c:pt idx="14">
                  <c:v>-0.10799136069114471</c:v>
                </c:pt>
                <c:pt idx="15">
                  <c:v>-6.6528066528066532</c:v>
                </c:pt>
                <c:pt idx="16">
                  <c:v>4.8315321042593773</c:v>
                </c:pt>
                <c:pt idx="17">
                  <c:v>-5.7742782152230969</c:v>
                </c:pt>
                <c:pt idx="18">
                  <c:v>-0.12315270935960591</c:v>
                </c:pt>
                <c:pt idx="19">
                  <c:v>1.9559902200488997</c:v>
                </c:pt>
                <c:pt idx="20">
                  <c:v>-3.0008826125330978</c:v>
                </c:pt>
                <c:pt idx="21">
                  <c:v>0</c:v>
                </c:pt>
                <c:pt idx="23">
                  <c:v>-0.21929824561403508</c:v>
                </c:pt>
                <c:pt idx="24">
                  <c:v>1.3195700755560285</c:v>
                </c:pt>
                <c:pt idx="25">
                  <c:v>-0.74401769555600239</c:v>
                </c:pt>
              </c:numCache>
            </c:numRef>
          </c:val>
          <c:extLst>
            <c:ext xmlns:c16="http://schemas.microsoft.com/office/drawing/2014/chart" uri="{C3380CC4-5D6E-409C-BE32-E72D297353CC}">
              <c16:uniqueId val="{00000020-3F5F-42B2-88A0-5ED6AD463AD5}"/>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{5653E296-B461-4EC3-ACF6-E62112B73267}</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3F5F-42B2-88A0-5ED6AD463AD5}"/>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{127E48C6-E063-459F-8F6B-4E812F91B2D6}</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3F5F-42B2-88A0-5ED6AD463AD5}"/>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{5FEA2781-CEB9-4677-BBD8-FDFA5213B079}</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3F5F-42B2-88A0-5ED6AD463AD5}"/>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{04794159-4844-4455-82F8-97532BFE674A}</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3F5F-42B2-88A0-5ED6AD463AD5}"/>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{0FF1D1CC-408D-4559-A4DC-425DB3909BC4}</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3F5F-42B2-88A0-5ED6AD463AD5}"/>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{28BF0E48-3290-490B-9B79-AC07E188931F}</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3F5F-42B2-88A0-5ED6AD463AD5}"/>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{0729BA30-2985-49DB-B087-F5132F31926B}</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3F5F-42B2-88A0-5ED6AD463AD5}"/>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{60A185EA-6D73-4F68-B384-AD2C5848D7FB}</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3F5F-42B2-88A0-5ED6AD463AD5}"/>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{728B9739-1D09-467D-B8BB-BDFD19C0C8B9}</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3F5F-42B2-88A0-5ED6AD463AD5}"/>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{8020DB44-AA5F-437B-A92F-65067EEF7530}</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3F5F-42B2-88A0-5ED6AD463AD5}"/>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{985806D1-C91D-461B-B266-2714F3C314AA}</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3F5F-42B2-88A0-5ED6AD463AD5}"/>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{D1F4BE44-9B1A-4A7E-9926-3B567A414DE7}</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3F5F-42B2-88A0-5ED6AD463AD5}"/>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{81BB3B27-2686-493E-9BE7-94C2A10E8286}</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3F5F-42B2-88A0-5ED6AD463AD5}"/>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{2DF6A484-7408-4CFE-9AAE-2B85F08FB848}</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3F5F-42B2-88A0-5ED6AD463AD5}"/>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{97B54C7F-8A85-4CBA-9C10-94A9E68586F8}</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3F5F-42B2-88A0-5ED6AD463AD5}"/>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{3D5AE765-7746-4494-96FB-87ED8F00D0D8}</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3F5F-42B2-88A0-5ED6AD463AD5}"/>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{7A6DCB04-00A0-4522-A9F0-BDEEC7DF5BCD}</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3F5F-42B2-88A0-5ED6AD463AD5}"/>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{240DF52E-B095-4F58-AF51-374D10D18025}</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3F5F-42B2-88A0-5ED6AD463AD5}"/>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{2D2C6526-BB1E-4B27-A51F-BFFC31ED535A}</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3F5F-42B2-88A0-5ED6AD463AD5}"/>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{CC6064CD-3F9A-427C-B71E-283E284A4D13}</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3F5F-42B2-88A0-5ED6AD463AD5}"/>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{83127C6B-FC27-4702-A913-A15D567E2732}</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3F5F-42B2-88A0-5ED6AD463AD5}"/>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{D67512A1-8200-4C46-BA32-0A1CE73DF276}</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3F5F-42B2-88A0-5ED6AD463AD5}"/>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{6855BD17-BEA4-4D7F-A4B7-49E6D520FD42}</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3F5F-42B2-88A0-5ED6AD463AD5}"/>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{41506925-FCFD-457F-B4D5-2877CCBD669D}</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3F5F-42B2-88A0-5ED6AD463AD5}"/>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{3D25413E-2D75-48CD-A9F1-F801A4906C2E}</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3F5F-42B2-88A0-5ED6AD463AD5}"/>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{3E8594AD-697E-4A11-837B-20E3AB9F9E68}</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3F5F-42B2-88A0-5ED6AD463AD5}"/>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{BFF8C9E6-7CC2-4E61-AF28-00D4E725AAEB}</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3F5F-42B2-88A0-5ED6AD463AD5}"/>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{6200D67A-5837-426D-9861-A8C3B6F6798A}</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3F5F-42B2-88A0-5ED6AD463AD5}"/>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{A97A589D-D7F9-4BB3-B997-EE4AEFB7DEB9}</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3F5F-42B2-88A0-5ED6AD463AD5}"/>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{71DAA6D2-899C-45DF-B63F-0768EFFE456B}</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3F5F-42B2-88A0-5ED6AD463AD5}"/>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{44433D91-77EF-422A-A9BE-5596B2B42E66}</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3F5F-42B2-88A0-5ED6AD463AD5}"/>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{4711EFF1-3764-49FD-B1B5-6465C5DD05A0}</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3F5F-42B2-88A0-5ED6AD463AD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3F5F-42B2-88A0-5ED6AD463AD5}"/>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3F5F-42B2-88A0-5ED6AD463AD5}"/>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{7434FD22-FB56-4C8B-9F91-1BB753E03E2E}</c15:txfldGUID>
                      <c15:f>Daten_Diagramme!$E$14</c15:f>
                      <c15:dlblFieldTableCache>
                        <c:ptCount val="1"/>
                        <c:pt idx="0">
                          <c:v>-3.0</c:v>
                        </c:pt>
                      </c15:dlblFieldTableCache>
                    </c15:dlblFTEntry>
                  </c15:dlblFieldTable>
                  <c15:showDataLabelsRange val="0"/>
                </c:ext>
                <c:ext xmlns:c16="http://schemas.microsoft.com/office/drawing/2014/chart" uri="{C3380CC4-5D6E-409C-BE32-E72D297353CC}">
                  <c16:uniqueId val="{00000000-FE83-4CB8-93B5-A0EF7D2B0FD5}"/>
                </c:ext>
              </c:extLst>
            </c:dLbl>
            <c:dLbl>
              <c:idx val="1"/>
              <c:tx>
                <c:strRef>
                  <c:f>Daten_Diagramme!$E$15</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{991D397D-37C6-485D-BDD1-BF1B6CABCC9C}</c15:txfldGUID>
                      <c15:f>Daten_Diagramme!$E$15</c15:f>
                      <c15:dlblFieldTableCache>
                        <c:ptCount val="1"/>
                        <c:pt idx="0">
                          <c:v>-1.4</c:v>
                        </c:pt>
                      </c15:dlblFieldTableCache>
                    </c15:dlblFTEntry>
                  </c15:dlblFieldTable>
                  <c15:showDataLabelsRange val="0"/>
                </c:ext>
                <c:ext xmlns:c16="http://schemas.microsoft.com/office/drawing/2014/chart" uri="{C3380CC4-5D6E-409C-BE32-E72D297353CC}">
                  <c16:uniqueId val="{00000001-FE83-4CB8-93B5-A0EF7D2B0FD5}"/>
                </c:ext>
              </c:extLst>
            </c:dLbl>
            <c:dLbl>
              <c:idx val="2"/>
              <c:tx>
                <c:strRef>
                  <c:f>Daten_Diagramme!$E$16</c:f>
                  <c:strCache>
                    <c:ptCount val="1"/>
                    <c:pt idx="0">
                      <c:v>7.3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{0C1B202E-2CCE-4BD4-8FF1-4D7F1B56C966}</c15:txfldGUID>
                      <c15:f>Daten_Diagramme!$E$16</c15:f>
                      <c15:dlblFieldTableCache>
                        <c:ptCount val="1"/>
                        <c:pt idx="0">
                          <c:v>7.3</c:v>
                        </c:pt>
                      </c15:dlblFieldTableCache>
                    </c15:dlblFTEntry>
                  </c15:dlblFieldTable>
                  <c15:showDataLabelsRange val="0"/>
                </c:ext>
                <c:ext xmlns:c16="http://schemas.microsoft.com/office/drawing/2014/chart" uri="{C3380CC4-5D6E-409C-BE32-E72D297353CC}">
                  <c16:uniqueId val="{00000002-FE83-4CB8-93B5-A0EF7D2B0FD5}"/>
                </c:ext>
              </c:extLst>
            </c:dLbl>
            <c:dLbl>
              <c:idx val="3"/>
              <c:tx>
                <c:strRef>
                  <c:f>Daten_Diagramme!$E$17</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{F67E8B2D-ACA7-4F4F-AE4A-708D43CECC29}</c15:txfldGUID>
                      <c15:f>Daten_Diagramme!$E$17</c15:f>
                      <c15:dlblFieldTableCache>
                        <c:ptCount val="1"/>
                        <c:pt idx="0">
                          <c:v>4.9</c:v>
                        </c:pt>
                      </c15:dlblFieldTableCache>
                    </c15:dlblFTEntry>
                  </c15:dlblFieldTable>
                  <c15:showDataLabelsRange val="0"/>
                </c:ext>
                <c:ext xmlns:c16="http://schemas.microsoft.com/office/drawing/2014/chart" uri="{C3380CC4-5D6E-409C-BE32-E72D297353CC}">
                  <c16:uniqueId val="{00000003-FE83-4CB8-93B5-A0EF7D2B0FD5}"/>
                </c:ext>
              </c:extLst>
            </c:dLbl>
            <c:dLbl>
              <c:idx val="4"/>
              <c:tx>
                <c:strRef>
                  <c:f>Daten_Diagramme!$E$18</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{6B5291A8-4902-46AC-A4F9-DAA11A58CCF2}</c15:txfldGUID>
                      <c15:f>Daten_Diagramme!$E$18</c15:f>
                      <c15:dlblFieldTableCache>
                        <c:ptCount val="1"/>
                        <c:pt idx="0">
                          <c:v>5.2</c:v>
                        </c:pt>
                      </c15:dlblFieldTableCache>
                    </c15:dlblFTEntry>
                  </c15:dlblFieldTable>
                  <c15:showDataLabelsRange val="0"/>
                </c:ext>
                <c:ext xmlns:c16="http://schemas.microsoft.com/office/drawing/2014/chart" uri="{C3380CC4-5D6E-409C-BE32-E72D297353CC}">
                  <c16:uniqueId val="{00000004-FE83-4CB8-93B5-A0EF7D2B0FD5}"/>
                </c:ext>
              </c:extLst>
            </c:dLbl>
            <c:dLbl>
              <c:idx val="5"/>
              <c:tx>
                <c:strRef>
                  <c:f>Daten_Diagramme!$E$19</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{59F08EC7-9089-4B8A-8187-FC094F58A27B}</c15:txfldGUID>
                      <c15:f>Daten_Diagramme!$E$19</c15:f>
                      <c15:dlblFieldTableCache>
                        <c:ptCount val="1"/>
                        <c:pt idx="0">
                          <c:v>4.3</c:v>
                        </c:pt>
                      </c15:dlblFieldTableCache>
                    </c15:dlblFTEntry>
                  </c15:dlblFieldTable>
                  <c15:showDataLabelsRange val="0"/>
                </c:ext>
                <c:ext xmlns:c16="http://schemas.microsoft.com/office/drawing/2014/chart" uri="{C3380CC4-5D6E-409C-BE32-E72D297353CC}">
                  <c16:uniqueId val="{00000005-FE83-4CB8-93B5-A0EF7D2B0FD5}"/>
                </c:ext>
              </c:extLst>
            </c:dLbl>
            <c:dLbl>
              <c:idx val="6"/>
              <c:tx>
                <c:strRef>
                  <c:f>Daten_Diagramme!$E$20</c:f>
                  <c:strCache>
                    <c:ptCount val="1"/>
                    <c:pt idx="0">
                      <c:v>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{6FDAFAEE-3350-4093-A235-FC8464180A11}</c15:txfldGUID>
                      <c15:f>Daten_Diagramme!$E$20</c15:f>
                      <c15:dlblFieldTableCache>
                        <c:ptCount val="1"/>
                        <c:pt idx="0">
                          <c:v>6.7</c:v>
                        </c:pt>
                      </c15:dlblFieldTableCache>
                    </c15:dlblFTEntry>
                  </c15:dlblFieldTable>
                  <c15:showDataLabelsRange val="0"/>
                </c:ext>
                <c:ext xmlns:c16="http://schemas.microsoft.com/office/drawing/2014/chart" uri="{C3380CC4-5D6E-409C-BE32-E72D297353CC}">
                  <c16:uniqueId val="{00000006-FE83-4CB8-93B5-A0EF7D2B0FD5}"/>
                </c:ext>
              </c:extLst>
            </c:dLbl>
            <c:dLbl>
              <c:idx val="7"/>
              <c:tx>
                <c:strRef>
                  <c:f>Daten_Diagramme!$E$21</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{FA66F506-D0AC-48BB-AFB2-79372265B653}</c15:txfldGUID>
                      <c15:f>Daten_Diagramme!$E$21</c15:f>
                      <c15:dlblFieldTableCache>
                        <c:ptCount val="1"/>
                        <c:pt idx="0">
                          <c:v>3.4</c:v>
                        </c:pt>
                      </c15:dlblFieldTableCache>
                    </c15:dlblFTEntry>
                  </c15:dlblFieldTable>
                  <c15:showDataLabelsRange val="0"/>
                </c:ext>
                <c:ext xmlns:c16="http://schemas.microsoft.com/office/drawing/2014/chart" uri="{C3380CC4-5D6E-409C-BE32-E72D297353CC}">
                  <c16:uniqueId val="{00000007-FE83-4CB8-93B5-A0EF7D2B0FD5}"/>
                </c:ext>
              </c:extLst>
            </c:dLbl>
            <c:dLbl>
              <c:idx val="8"/>
              <c:tx>
                <c:strRef>
                  <c:f>Daten_Diagramme!$E$22</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{9D5BD037-8C7A-4C91-B00E-FC10E8F587CA}</c15:txfldGUID>
                      <c15:f>Daten_Diagramme!$E$22</c15:f>
                      <c15:dlblFieldTableCache>
                        <c:ptCount val="1"/>
                        <c:pt idx="0">
                          <c:v>1.1</c:v>
                        </c:pt>
                      </c15:dlblFieldTableCache>
                    </c15:dlblFTEntry>
                  </c15:dlblFieldTable>
                  <c15:showDataLabelsRange val="0"/>
                </c:ext>
                <c:ext xmlns:c16="http://schemas.microsoft.com/office/drawing/2014/chart" uri="{C3380CC4-5D6E-409C-BE32-E72D297353CC}">
                  <c16:uniqueId val="{00000008-FE83-4CB8-93B5-A0EF7D2B0FD5}"/>
                </c:ext>
              </c:extLst>
            </c:dLbl>
            <c:dLbl>
              <c:idx val="9"/>
              <c:tx>
                <c:strRef>
                  <c:f>Daten_Diagramme!$E$23</c:f>
                  <c:strCache>
                    <c:ptCount val="1"/>
                    <c:pt idx="0">
                      <c:v>-13.8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{A90BF48F-D5E5-4FB5-AF91-C0F181326CF6}</c15:txfldGUID>
                      <c15:f>Daten_Diagramme!$E$23</c15:f>
                      <c15:dlblFieldTableCache>
                        <c:ptCount val="1"/>
                        <c:pt idx="0">
                          <c:v>-13.8</c:v>
                        </c:pt>
                      </c15:dlblFieldTableCache>
                    </c15:dlblFTEntry>
                  </c15:dlblFieldTable>
                  <c15:showDataLabelsRange val="0"/>
                </c:ext>
                <c:ext xmlns:c16="http://schemas.microsoft.com/office/drawing/2014/chart" uri="{C3380CC4-5D6E-409C-BE32-E72D297353CC}">
                  <c16:uniqueId val="{00000009-FE83-4CB8-93B5-A0EF7D2B0FD5}"/>
                </c:ext>
              </c:extLst>
            </c:dLbl>
            <c:dLbl>
              <c:idx val="10"/>
              <c:tx>
                <c:strRef>
                  <c:f>Daten_Diagramme!$E$24</c:f>
                  <c:strCache>
                    <c:ptCount val="1"/>
                    <c:pt idx="0">
                      <c:v>-7.2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{25750BF5-F60A-462A-829A-536AA37E1335}</c15:txfldGUID>
                      <c15:f>Daten_Diagramme!$E$24</c15:f>
                      <c15:dlblFieldTableCache>
                        <c:ptCount val="1"/>
                        <c:pt idx="0">
                          <c:v>-7.2</c:v>
                        </c:pt>
                      </c15:dlblFieldTableCache>
                    </c15:dlblFTEntry>
                  </c15:dlblFieldTable>
                  <c15:showDataLabelsRange val="0"/>
                </c:ext>
                <c:ext xmlns:c16="http://schemas.microsoft.com/office/drawing/2014/chart" uri="{C3380CC4-5D6E-409C-BE32-E72D297353CC}">
                  <c16:uniqueId val="{0000000A-FE83-4CB8-93B5-A0EF7D2B0FD5}"/>
                </c:ext>
              </c:extLst>
            </c:dLbl>
            <c:dLbl>
              <c:idx val="11"/>
              <c:tx>
                <c:strRef>
                  <c:f>Daten_Diagramme!$E$25</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{6404ED28-9C60-4A5F-A22C-C748F76B36BB}</c15:txfldGUID>
                      <c15:f>Daten_Diagramme!$E$25</c15:f>
                      <c15:dlblFieldTableCache>
                        <c:ptCount val="1"/>
                        <c:pt idx="0">
                          <c:v>-2.1</c:v>
                        </c:pt>
                      </c15:dlblFieldTableCache>
                    </c15:dlblFTEntry>
                  </c15:dlblFieldTable>
                  <c15:showDataLabelsRange val="0"/>
                </c:ext>
                <c:ext xmlns:c16="http://schemas.microsoft.com/office/drawing/2014/chart" uri="{C3380CC4-5D6E-409C-BE32-E72D297353CC}">
                  <c16:uniqueId val="{0000000B-FE83-4CB8-93B5-A0EF7D2B0FD5}"/>
                </c:ext>
              </c:extLst>
            </c:dLbl>
            <c:dLbl>
              <c:idx val="12"/>
              <c:tx>
                <c:strRef>
                  <c:f>Daten_Diagramme!$E$26</c:f>
                  <c:strCache>
                    <c:ptCount val="1"/>
                    <c:pt idx="0">
                      <c:v>37.5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{4168B8AF-7151-4EC1-8934-9646D0769DB4}</c15:txfldGUID>
                      <c15:f>Daten_Diagramme!$E$26</c15:f>
                      <c15:dlblFieldTableCache>
                        <c:ptCount val="1"/>
                        <c:pt idx="0">
                          <c:v>37.5</c:v>
                        </c:pt>
                      </c15:dlblFieldTableCache>
                    </c15:dlblFTEntry>
                  </c15:dlblFieldTable>
                  <c15:showDataLabelsRange val="0"/>
                </c:ext>
                <c:ext xmlns:c16="http://schemas.microsoft.com/office/drawing/2014/chart" uri="{C3380CC4-5D6E-409C-BE32-E72D297353CC}">
                  <c16:uniqueId val="{0000000C-FE83-4CB8-93B5-A0EF7D2B0FD5}"/>
                </c:ext>
              </c:extLst>
            </c:dLbl>
            <c:dLbl>
              <c:idx val="13"/>
              <c:tx>
                <c:strRef>
                  <c:f>Daten_Diagramme!$E$27</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{3593EA45-ACCC-4A33-9805-817836A3DA9D}</c15:txfldGUID>
                      <c15:f>Daten_Diagramme!$E$27</c15:f>
                      <c15:dlblFieldTableCache>
                        <c:ptCount val="1"/>
                        <c:pt idx="0">
                          <c:v>0.4</c:v>
                        </c:pt>
                      </c15:dlblFieldTableCache>
                    </c15:dlblFTEntry>
                  </c15:dlblFieldTable>
                  <c15:showDataLabelsRange val="0"/>
                </c:ext>
                <c:ext xmlns:c16="http://schemas.microsoft.com/office/drawing/2014/chart" uri="{C3380CC4-5D6E-409C-BE32-E72D297353CC}">
                  <c16:uniqueId val="{0000000D-FE83-4CB8-93B5-A0EF7D2B0FD5}"/>
                </c:ext>
              </c:extLst>
            </c:dLbl>
            <c:dLbl>
              <c:idx val="14"/>
              <c:tx>
                <c:strRef>
                  <c:f>Daten_Diagramme!$E$28</c:f>
                  <c:strCache>
                    <c:ptCount val="1"/>
                    <c:pt idx="0">
                      <c:v>-7.2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{1F7C51DD-0E84-4001-88D5-0F29498D7DC3}</c15:txfldGUID>
                      <c15:f>Daten_Diagramme!$E$28</c15:f>
                      <c15:dlblFieldTableCache>
                        <c:ptCount val="1"/>
                        <c:pt idx="0">
                          <c:v>-7.2</c:v>
                        </c:pt>
                      </c15:dlblFieldTableCache>
                    </c15:dlblFTEntry>
                  </c15:dlblFieldTable>
                  <c15:showDataLabelsRange val="0"/>
                </c:ext>
                <c:ext xmlns:c16="http://schemas.microsoft.com/office/drawing/2014/chart" uri="{C3380CC4-5D6E-409C-BE32-E72D297353CC}">
                  <c16:uniqueId val="{0000000E-FE83-4CB8-93B5-A0EF7D2B0FD5}"/>
                </c:ext>
              </c:extLst>
            </c:dLbl>
            <c:dLbl>
              <c:idx val="15"/>
              <c:tx>
                <c:strRef>
                  <c:f>Daten_Diagramme!$E$29</c:f>
                  <c:strCache>
                    <c:ptCount val="1"/>
                    <c:pt idx="0">
                      <c:v>-8.6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{E40EEB2D-B743-459C-B094-E1F20BF7E4FC}</c15:txfldGUID>
                      <c15:f>Daten_Diagramme!$E$29</c15:f>
                      <c15:dlblFieldTableCache>
                        <c:ptCount val="1"/>
                        <c:pt idx="0">
                          <c:v>-8.6</c:v>
                        </c:pt>
                      </c15:dlblFieldTableCache>
                    </c15:dlblFTEntry>
                  </c15:dlblFieldTable>
                  <c15:showDataLabelsRange val="0"/>
                </c:ext>
                <c:ext xmlns:c16="http://schemas.microsoft.com/office/drawing/2014/chart" uri="{C3380CC4-5D6E-409C-BE32-E72D297353CC}">
                  <c16:uniqueId val="{0000000F-FE83-4CB8-93B5-A0EF7D2B0FD5}"/>
                </c:ext>
              </c:extLst>
            </c:dLbl>
            <c:dLbl>
              <c:idx val="16"/>
              <c:tx>
                <c:strRef>
                  <c:f>Daten_Diagramme!$E$30</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{55F1A899-B5FF-4400-AFB2-20CDD1E94D6F}</c15:txfldGUID>
                      <c15:f>Daten_Diagramme!$E$30</c15:f>
                      <c15:dlblFieldTableCache>
                        <c:ptCount val="1"/>
                        <c:pt idx="0">
                          <c:v>1.0</c:v>
                        </c:pt>
                      </c15:dlblFieldTableCache>
                    </c15:dlblFTEntry>
                  </c15:dlblFieldTable>
                  <c15:showDataLabelsRange val="0"/>
                </c:ext>
                <c:ext xmlns:c16="http://schemas.microsoft.com/office/drawing/2014/chart" uri="{C3380CC4-5D6E-409C-BE32-E72D297353CC}">
                  <c16:uniqueId val="{00000010-FE83-4CB8-93B5-A0EF7D2B0FD5}"/>
                </c:ext>
              </c:extLst>
            </c:dLbl>
            <c:dLbl>
              <c:idx val="17"/>
              <c:tx>
                <c:strRef>
                  <c:f>Daten_Diagramme!$E$31</c:f>
                  <c:strCache>
                    <c:ptCount val="1"/>
                    <c:pt idx="0">
                      <c:v>-12.3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{BBC971B7-CDAA-40CA-BDCE-82551EA743A6}</c15:txfldGUID>
                      <c15:f>Daten_Diagramme!$E$31</c15:f>
                      <c15:dlblFieldTableCache>
                        <c:ptCount val="1"/>
                        <c:pt idx="0">
                          <c:v>-12.3</c:v>
                        </c:pt>
                      </c15:dlblFieldTableCache>
                    </c15:dlblFTEntry>
                  </c15:dlblFieldTable>
                  <c15:showDataLabelsRange val="0"/>
                </c:ext>
                <c:ext xmlns:c16="http://schemas.microsoft.com/office/drawing/2014/chart" uri="{C3380CC4-5D6E-409C-BE32-E72D297353CC}">
                  <c16:uniqueId val="{00000011-FE83-4CB8-93B5-A0EF7D2B0FD5}"/>
                </c:ext>
              </c:extLst>
            </c:dLbl>
            <c:dLbl>
              <c:idx val="18"/>
              <c:tx>
                <c:strRef>
                  <c:f>Daten_Diagramme!$E$32</c:f>
                  <c:strCache>
                    <c:ptCount val="1"/>
                    <c:pt idx="0">
                      <c:v>-6.8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{AA8F7941-52AA-4BC1-9D7E-D51EAE602ED0}</c15:txfldGUID>
                      <c15:f>Daten_Diagramme!$E$32</c15:f>
                      <c15:dlblFieldTableCache>
                        <c:ptCount val="1"/>
                        <c:pt idx="0">
                          <c:v>-6.8</c:v>
                        </c:pt>
                      </c15:dlblFieldTableCache>
                    </c15:dlblFTEntry>
                  </c15:dlblFieldTable>
                  <c15:showDataLabelsRange val="0"/>
                </c:ext>
                <c:ext xmlns:c16="http://schemas.microsoft.com/office/drawing/2014/chart" uri="{C3380CC4-5D6E-409C-BE32-E72D297353CC}">
                  <c16:uniqueId val="{00000012-FE83-4CB8-93B5-A0EF7D2B0FD5}"/>
                </c:ext>
              </c:extLst>
            </c:dLbl>
            <c:dLbl>
              <c:idx val="19"/>
              <c:tx>
                <c:strRef>
                  <c:f>Daten_Diagramme!$E$33</c:f>
                  <c:strCache>
                    <c:ptCount val="1"/>
                    <c:pt idx="0">
                      <c:v>-12.7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{A295651B-8CA6-4004-A6EC-4237ED7ED4D5}</c15:txfldGUID>
                      <c15:f>Daten_Diagramme!$E$33</c15:f>
                      <c15:dlblFieldTableCache>
                        <c:ptCount val="1"/>
                        <c:pt idx="0">
                          <c:v>-12.7</c:v>
                        </c:pt>
                      </c15:dlblFieldTableCache>
                    </c15:dlblFTEntry>
                  </c15:dlblFieldTable>
                  <c15:showDataLabelsRange val="0"/>
                </c:ext>
                <c:ext xmlns:c16="http://schemas.microsoft.com/office/drawing/2014/chart" uri="{C3380CC4-5D6E-409C-BE32-E72D297353CC}">
                  <c16:uniqueId val="{00000013-FE83-4CB8-93B5-A0EF7D2B0FD5}"/>
                </c:ext>
              </c:extLst>
            </c:dLbl>
            <c:dLbl>
              <c:idx val="20"/>
              <c:tx>
                <c:strRef>
                  <c:f>Daten_Diagramme!$E$34</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{55DF1EA2-AC88-447E-B2B0-F363FD5B7C02}</c15:txfldGUID>
                      <c15:f>Daten_Diagramme!$E$34</c15:f>
                      <c15:dlblFieldTableCache>
                        <c:ptCount val="1"/>
                        <c:pt idx="0">
                          <c:v>1.0</c:v>
                        </c:pt>
                      </c15:dlblFieldTableCache>
                    </c15:dlblFTEntry>
                  </c15:dlblFieldTable>
                  <c15:showDataLabelsRange val="0"/>
                </c:ext>
                <c:ext xmlns:c16="http://schemas.microsoft.com/office/drawing/2014/chart" uri="{C3380CC4-5D6E-409C-BE32-E72D297353CC}">
                  <c16:uniqueId val="{00000014-FE83-4CB8-93B5-A0EF7D2B0FD5}"/>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{CE4D4BF6-6496-41D2-A125-68200E64B97C}</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FE83-4CB8-93B5-A0EF7D2B0FD5}"/>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{84B364F1-9D2D-4EED-BF2C-DE9925775FF6}</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FE83-4CB8-93B5-A0EF7D2B0FD5}"/>
                </c:ext>
              </c:extLst>
            </c:dLbl>
            <c:dLbl>
              <c:idx val="23"/>
              <c:tx>
                <c:strRef>
                  <c:f>Daten_Diagramme!$E$37</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{4FC4CD2E-7B1D-4881-90D4-CAB8F0A2AB03}</c15:txfldGUID>
                      <c15:f>Daten_Diagramme!$E$37</c15:f>
                      <c15:dlblFieldTableCache>
                        <c:ptCount val="1"/>
                        <c:pt idx="0">
                          <c:v>-1.4</c:v>
                        </c:pt>
                      </c15:dlblFieldTableCache>
                    </c15:dlblFTEntry>
                  </c15:dlblFieldTable>
                  <c15:showDataLabelsRange val="0"/>
                </c:ext>
                <c:ext xmlns:c16="http://schemas.microsoft.com/office/drawing/2014/chart" uri="{C3380CC4-5D6E-409C-BE32-E72D297353CC}">
                  <c16:uniqueId val="{00000017-FE83-4CB8-93B5-A0EF7D2B0FD5}"/>
                </c:ext>
              </c:extLst>
            </c:dLbl>
            <c:dLbl>
              <c:idx val="24"/>
              <c:tx>
                <c:strRef>
                  <c:f>Daten_Diagramme!$E$38</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{AE3A96B9-EFE6-409E-B98D-41C79B24760B}</c15:txfldGUID>
                      <c15:f>Daten_Diagramme!$E$38</c15:f>
                      <c15:dlblFieldTableCache>
                        <c:ptCount val="1"/>
                        <c:pt idx="0">
                          <c:v>4.5</c:v>
                        </c:pt>
                      </c15:dlblFieldTableCache>
                    </c15:dlblFTEntry>
                  </c15:dlblFieldTable>
                  <c15:showDataLabelsRange val="0"/>
                </c:ext>
                <c:ext xmlns:c16="http://schemas.microsoft.com/office/drawing/2014/chart" uri="{C3380CC4-5D6E-409C-BE32-E72D297353CC}">
                  <c16:uniqueId val="{00000018-FE83-4CB8-93B5-A0EF7D2B0FD5}"/>
                </c:ext>
              </c:extLst>
            </c:dLbl>
            <c:dLbl>
              <c:idx val="25"/>
              <c:tx>
                <c:strRef>
                  <c:f>Daten_Diagramme!$E$39</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{7194E788-570A-485F-9378-1BFF5EEB2B22}</c15:txfldGUID>
                      <c15:f>Daten_Diagramme!$E$39</c15:f>
                      <c15:dlblFieldTableCache>
                        <c:ptCount val="1"/>
                        <c:pt idx="0">
                          <c:v>-4.2</c:v>
                        </c:pt>
                      </c15:dlblFieldTableCache>
                    </c15:dlblFTEntry>
                  </c15:dlblFieldTable>
                  <c15:showDataLabelsRange val="0"/>
                </c:ext>
                <c:ext xmlns:c16="http://schemas.microsoft.com/office/drawing/2014/chart" uri="{C3380CC4-5D6E-409C-BE32-E72D297353CC}">
                  <c16:uniqueId val="{00000019-FE83-4CB8-93B5-A0EF7D2B0FD5}"/>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{616B1EEE-FE62-4845-AC59-721196389C9B}</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FE83-4CB8-93B5-A0EF7D2B0FD5}"/>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{52BF9C6F-ACF1-4EFC-9B34-4E30B6836530}</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FE83-4CB8-93B5-A0EF7D2B0FD5}"/>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{5038BE88-FD82-4F35-94AD-AB4688DE4C7F}</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FE83-4CB8-93B5-A0EF7D2B0FD5}"/>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{57A99133-A269-41D2-A53F-566AE1454E70}</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FE83-4CB8-93B5-A0EF7D2B0FD5}"/>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{4741B0C0-974F-4E11-BC67-578CCFE2452F}</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FE83-4CB8-93B5-A0EF7D2B0FD5}"/>
                </c:ext>
              </c:extLst>
            </c:dLbl>
            <c:dLbl>
              <c:idx val="31"/>
              <c:tx>
                <c:strRef>
                  <c:f>Daten_Diagramme!$E$45</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{BD9984F2-FA13-41CB-9C23-60BBAB7B726B}</c15:txfldGUID>
                      <c15:f>Daten_Diagramme!$E$45</c15:f>
                      <c15:dlblFieldTableCache>
                        <c:ptCount val="1"/>
                        <c:pt idx="0">
                          <c:v>-4.2</c:v>
                        </c:pt>
                      </c15:dlblFieldTableCache>
                    </c15:dlblFTEntry>
                  </c15:dlblFieldTable>
                  <c15:showDataLabelsRange val="0"/>
                </c:ext>
                <c:ext xmlns:c16="http://schemas.microsoft.com/office/drawing/2014/chart" uri="{C3380CC4-5D6E-409C-BE32-E72D297353CC}">
                  <c16:uniqueId val="{0000001F-FE83-4CB8-93B5-A0EF7D2B0FD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-2.9702970297029703</c:v>
                </c:pt>
                <c:pt idx="1">
                  <c:v>-1.3698630136986301</c:v>
                </c:pt>
                <c:pt idx="2">
                  <c:v>7.3170731707317076</c:v>
                </c:pt>
                <c:pt idx="3">
                  <c:v>4.9242424242424239</c:v>
                </c:pt>
                <c:pt idx="4">
                  <c:v>5.1724137931034484</c:v>
                </c:pt>
                <c:pt idx="5">
                  <c:v>4.3478260869565215</c:v>
                </c:pt>
                <c:pt idx="6">
                  <c:v>6.666666666666667</c:v>
                </c:pt>
                <c:pt idx="7">
                  <c:v>3.4482758620689653</c:v>
                </c:pt>
                <c:pt idx="8">
                  <c:v>1.1292346298619824</c:v>
                </c:pt>
                <c:pt idx="9">
                  <c:v>-13.80952380952381</c:v>
                </c:pt>
                <c:pt idx="10">
                  <c:v>-7.2192513368983962</c:v>
                </c:pt>
                <c:pt idx="11">
                  <c:v>-2.0833333333333335</c:v>
                </c:pt>
                <c:pt idx="12">
                  <c:v>37.5</c:v>
                </c:pt>
                <c:pt idx="13">
                  <c:v>0.44247787610619471</c:v>
                </c:pt>
                <c:pt idx="14">
                  <c:v>-7.2254335260115603</c:v>
                </c:pt>
                <c:pt idx="15">
                  <c:v>-8.5714285714285712</c:v>
                </c:pt>
                <c:pt idx="16">
                  <c:v>0.95238095238095233</c:v>
                </c:pt>
                <c:pt idx="17">
                  <c:v>-12.307692307692308</c:v>
                </c:pt>
                <c:pt idx="18">
                  <c:v>-6.8181818181818183</c:v>
                </c:pt>
                <c:pt idx="19">
                  <c:v>-12.67605633802817</c:v>
                </c:pt>
                <c:pt idx="20">
                  <c:v>1.0256410256410255</c:v>
                </c:pt>
                <c:pt idx="21">
                  <c:v>0</c:v>
                </c:pt>
                <c:pt idx="23">
                  <c:v>-1.3698630136986301</c:v>
                </c:pt>
                <c:pt idx="24">
                  <c:v>4.4692737430167595</c:v>
                </c:pt>
                <c:pt idx="25">
                  <c:v>-4.2441140024783151</c:v>
                </c:pt>
              </c:numCache>
            </c:numRef>
          </c:val>
          <c:extLst>
            <c:ext xmlns:c16="http://schemas.microsoft.com/office/drawing/2014/chart" uri="{C3380CC4-5D6E-409C-BE32-E72D297353CC}">
              <c16:uniqueId val="{00000020-FE83-4CB8-93B5-A0EF7D2B0FD5}"/>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{F5AB3FA8-365B-48B5-8C06-B23DA9DF196B}</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FE83-4CB8-93B5-A0EF7D2B0FD5}"/>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{6B464E38-480D-4C80-AD95-D42D6DC47EC8}</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FE83-4CB8-93B5-A0EF7D2B0FD5}"/>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{A2C4F34B-0BA5-433D-A5C8-06736EE9D522}</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FE83-4CB8-93B5-A0EF7D2B0FD5}"/>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{E62EC03E-CAF4-4897-951C-A424699570F7}</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FE83-4CB8-93B5-A0EF7D2B0FD5}"/>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{8E84B4DE-0966-4348-87BF-857D382A3327}</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FE83-4CB8-93B5-A0EF7D2B0FD5}"/>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{43179214-5E3C-4E9B-96B5-1ACE25BEC694}</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FE83-4CB8-93B5-A0EF7D2B0FD5}"/>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{977DA6A5-BF64-4EB6-BC4B-96C1032A9050}</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FE83-4CB8-93B5-A0EF7D2B0FD5}"/>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{7DB4663D-6D58-4853-B9DE-36443E393141}</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FE83-4CB8-93B5-A0EF7D2B0FD5}"/>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{2D6B5832-CBA9-4885-90FA-F634190998AD}</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FE83-4CB8-93B5-A0EF7D2B0FD5}"/>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{759D5356-8757-47C8-8B30-85915CA5CE03}</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FE83-4CB8-93B5-A0EF7D2B0FD5}"/>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{920731D4-3C83-45F0-AB96-7ED0BCE4CD2E}</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FE83-4CB8-93B5-A0EF7D2B0FD5}"/>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{61B860B5-300E-445C-BEE5-B0793B1AA0D3}</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FE83-4CB8-93B5-A0EF7D2B0FD5}"/>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{192484F3-F96D-4A4C-869C-A94D743A84E1}</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FE83-4CB8-93B5-A0EF7D2B0FD5}"/>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{D117ECA7-39FF-4E41-9783-3CA8C3A14F27}</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FE83-4CB8-93B5-A0EF7D2B0FD5}"/>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{89E683D0-D825-42CC-8FB4-FF53ABA18F45}</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FE83-4CB8-93B5-A0EF7D2B0FD5}"/>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{C88EC8A5-D6A0-44F3-931F-E1EB52E3D6C9}</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FE83-4CB8-93B5-A0EF7D2B0FD5}"/>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{3068074E-138E-4AA1-8515-70C864618240}</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FE83-4CB8-93B5-A0EF7D2B0FD5}"/>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{5C83F95F-FC80-40C4-B6D2-0A7910CD28E9}</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FE83-4CB8-93B5-A0EF7D2B0FD5}"/>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{DAC73A4B-AEED-4BB6-B510-EC8E406FBDC9}</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FE83-4CB8-93B5-A0EF7D2B0FD5}"/>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{C11EB96A-1353-4A86-973B-D53838F63C88}</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FE83-4CB8-93B5-A0EF7D2B0FD5}"/>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{58DE73D3-2480-4AA8-9BFB-66E4217D156A}</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FE83-4CB8-93B5-A0EF7D2B0FD5}"/>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{415C679B-13AF-47FF-9657-1D6B0AE4B71B}</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FE83-4CB8-93B5-A0EF7D2B0FD5}"/>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{3AA5982E-B3C9-45F5-AAB0-6DF5C20CEB66}</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FE83-4CB8-93B5-A0EF7D2B0FD5}"/>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{536038FC-A26C-471D-A5D0-F7DB3B344827}</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FE83-4CB8-93B5-A0EF7D2B0FD5}"/>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{13E1EFBB-6BAE-4FB4-8389-A48C13FB78D5}</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FE83-4CB8-93B5-A0EF7D2B0FD5}"/>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{8E752182-2BDB-4E49-B3A5-A446A42C04DA}</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FE83-4CB8-93B5-A0EF7D2B0FD5}"/>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{067D80A4-4270-41AF-A5BC-4576A04A4D75}</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FE83-4CB8-93B5-A0EF7D2B0FD5}"/>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{D8E25C07-171B-493E-8076-795C7A789427}</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FE83-4CB8-93B5-A0EF7D2B0FD5}"/>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{A3D10702-AD55-41DE-B598-AEA6EB55FDBD}</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FE83-4CB8-93B5-A0EF7D2B0FD5}"/>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{1CF7836F-C2AC-4C2C-8110-EE0366D24431}</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FE83-4CB8-93B5-A0EF7D2B0FD5}"/>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{DA6CB05D-E088-4F4C-BD1B-356634FD352D}</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FE83-4CB8-93B5-A0EF7D2B0FD5}"/>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{7583635C-4FFD-439A-8081-7A0A169F7585}</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FE83-4CB8-93B5-A0EF7D2B0FD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FE83-4CB8-93B5-A0EF7D2B0FD5}"/>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FE83-4CB8-93B5-A0EF7D2B0FD5}"/>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{D096F72C-8516-4C8F-B7C0-59B1738E5C0D}</c15:txfldGUID>
                      <c15:f>Diagramm!$I$46</c15:f>
                      <c15:dlblFieldTableCache>
                        <c:ptCount val="1"/>
                      </c15:dlblFieldTableCache>
                    </c15:dlblFTEntry>
                  </c15:dlblFieldTable>
                  <c15:showDataLabelsRange val="0"/>
                </c:ext>
                <c:ext xmlns:c16="http://schemas.microsoft.com/office/drawing/2014/chart" uri="{C3380CC4-5D6E-409C-BE32-E72D297353CC}">
                  <c16:uniqueId val="{00000000-1E9C-44B1-81BF-726C721D63BA}"/>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{BD61B682-930B-41B7-A3F4-0FF7271D9F52}</c15:txfldGUID>
                      <c15:f>Diagramm!$I$47</c15:f>
                      <c15:dlblFieldTableCache>
                        <c:ptCount val="1"/>
                      </c15:dlblFieldTableCache>
                    </c15:dlblFTEntry>
                  </c15:dlblFieldTable>
                  <c15:showDataLabelsRange val="0"/>
                </c:ext>
                <c:ext xmlns:c16="http://schemas.microsoft.com/office/drawing/2014/chart" uri="{C3380CC4-5D6E-409C-BE32-E72D297353CC}">
                  <c16:uniqueId val="{00000001-1E9C-44B1-81BF-726C721D63BA}"/>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{7342F4F0-86A4-4032-99DB-313F5EE9EA86}</c15:txfldGUID>
                      <c15:f>Diagramm!$I$48</c15:f>
                      <c15:dlblFieldTableCache>
                        <c:ptCount val="1"/>
                      </c15:dlblFieldTableCache>
                    </c15:dlblFTEntry>
                  </c15:dlblFieldTable>
                  <c15:showDataLabelsRange val="0"/>
                </c:ext>
                <c:ext xmlns:c16="http://schemas.microsoft.com/office/drawing/2014/chart" uri="{C3380CC4-5D6E-409C-BE32-E72D297353CC}">
                  <c16:uniqueId val="{00000002-1E9C-44B1-81BF-726C721D63BA}"/>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{FEEA478D-AB6D-4AD9-9EB0-C75FB04BE0F1}</c15:txfldGUID>
                      <c15:f>Diagramm!$I$49</c15:f>
                      <c15:dlblFieldTableCache>
                        <c:ptCount val="1"/>
                      </c15:dlblFieldTableCache>
                    </c15:dlblFTEntry>
                  </c15:dlblFieldTable>
                  <c15:showDataLabelsRange val="0"/>
                </c:ext>
                <c:ext xmlns:c16="http://schemas.microsoft.com/office/drawing/2014/chart" uri="{C3380CC4-5D6E-409C-BE32-E72D297353CC}">
                  <c16:uniqueId val="{00000003-1E9C-44B1-81BF-726C721D63BA}"/>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{B5BB8786-5808-4EA9-8FDA-A9C8A00CC608}</c15:txfldGUID>
                      <c15:f>Diagramm!$I$50</c15:f>
                      <c15:dlblFieldTableCache>
                        <c:ptCount val="1"/>
                      </c15:dlblFieldTableCache>
                    </c15:dlblFTEntry>
                  </c15:dlblFieldTable>
                  <c15:showDataLabelsRange val="0"/>
                </c:ext>
                <c:ext xmlns:c16="http://schemas.microsoft.com/office/drawing/2014/chart" uri="{C3380CC4-5D6E-409C-BE32-E72D297353CC}">
                  <c16:uniqueId val="{00000004-1E9C-44B1-81BF-726C721D63BA}"/>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{49B40427-8BEF-430D-9D25-8AF0B6604A7E}</c15:txfldGUID>
                      <c15:f>Diagramm!$I$51</c15:f>
                      <c15:dlblFieldTableCache>
                        <c:ptCount val="1"/>
                      </c15:dlblFieldTableCache>
                    </c15:dlblFTEntry>
                  </c15:dlblFieldTable>
                  <c15:showDataLabelsRange val="0"/>
                </c:ext>
                <c:ext xmlns:c16="http://schemas.microsoft.com/office/drawing/2014/chart" uri="{C3380CC4-5D6E-409C-BE32-E72D297353CC}">
                  <c16:uniqueId val="{00000005-1E9C-44B1-81BF-726C721D63BA}"/>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{311199AE-2CEA-498C-83E8-CFCD4FF59A45}</c15:txfldGUID>
                      <c15:f>Diagramm!$I$52</c15:f>
                      <c15:dlblFieldTableCache>
                        <c:ptCount val="1"/>
                      </c15:dlblFieldTableCache>
                    </c15:dlblFTEntry>
                  </c15:dlblFieldTable>
                  <c15:showDataLabelsRange val="0"/>
                </c:ext>
                <c:ext xmlns:c16="http://schemas.microsoft.com/office/drawing/2014/chart" uri="{C3380CC4-5D6E-409C-BE32-E72D297353CC}">
                  <c16:uniqueId val="{00000006-1E9C-44B1-81BF-726C721D63BA}"/>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{1F2740D4-6CAB-4943-A171-E07D0D4EA135}</c15:txfldGUID>
                      <c15:f>Diagramm!$I$53</c15:f>
                      <c15:dlblFieldTableCache>
                        <c:ptCount val="1"/>
                      </c15:dlblFieldTableCache>
                    </c15:dlblFTEntry>
                  </c15:dlblFieldTable>
                  <c15:showDataLabelsRange val="0"/>
                </c:ext>
                <c:ext xmlns:c16="http://schemas.microsoft.com/office/drawing/2014/chart" uri="{C3380CC4-5D6E-409C-BE32-E72D297353CC}">
                  <c16:uniqueId val="{00000007-1E9C-44B1-81BF-726C721D63BA}"/>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{BDB0B119-D74D-4FD6-B728-7129A937B9D1}</c15:txfldGUID>
                      <c15:f>Diagramm!$I$54</c15:f>
                      <c15:dlblFieldTableCache>
                        <c:ptCount val="1"/>
                      </c15:dlblFieldTableCache>
                    </c15:dlblFTEntry>
                  </c15:dlblFieldTable>
                  <c15:showDataLabelsRange val="0"/>
                </c:ext>
                <c:ext xmlns:c16="http://schemas.microsoft.com/office/drawing/2014/chart" uri="{C3380CC4-5D6E-409C-BE32-E72D297353CC}">
                  <c16:uniqueId val="{00000008-1E9C-44B1-81BF-726C721D63BA}"/>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{2396F3C8-19B4-4DCA-A430-44432A37818B}</c15:txfldGUID>
                      <c15:f>Diagramm!$I$55</c15:f>
                      <c15:dlblFieldTableCache>
                        <c:ptCount val="1"/>
                      </c15:dlblFieldTableCache>
                    </c15:dlblFTEntry>
                  </c15:dlblFieldTable>
                  <c15:showDataLabelsRange val="0"/>
                </c:ext>
                <c:ext xmlns:c16="http://schemas.microsoft.com/office/drawing/2014/chart" uri="{C3380CC4-5D6E-409C-BE32-E72D297353CC}">
                  <c16:uniqueId val="{00000009-1E9C-44B1-81BF-726C721D63BA}"/>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{1A8DA876-AC06-46A6-9B9F-5DF825701556}</c15:txfldGUID>
                      <c15:f>Diagramm!$I$56</c15:f>
                      <c15:dlblFieldTableCache>
                        <c:ptCount val="1"/>
                      </c15:dlblFieldTableCache>
                    </c15:dlblFTEntry>
                  </c15:dlblFieldTable>
                  <c15:showDataLabelsRange val="0"/>
                </c:ext>
                <c:ext xmlns:c16="http://schemas.microsoft.com/office/drawing/2014/chart" uri="{C3380CC4-5D6E-409C-BE32-E72D297353CC}">
                  <c16:uniqueId val="{0000000A-1E9C-44B1-81BF-726C721D63BA}"/>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{58BB0B7B-AB57-4F9C-AEC3-8BF161BE2CBB}</c15:txfldGUID>
                      <c15:f>Diagramm!$I$57</c15:f>
                      <c15:dlblFieldTableCache>
                        <c:ptCount val="1"/>
                      </c15:dlblFieldTableCache>
                    </c15:dlblFTEntry>
                  </c15:dlblFieldTable>
                  <c15:showDataLabelsRange val="0"/>
                </c:ext>
                <c:ext xmlns:c16="http://schemas.microsoft.com/office/drawing/2014/chart" uri="{C3380CC4-5D6E-409C-BE32-E72D297353CC}">
                  <c16:uniqueId val="{0000000B-1E9C-44B1-81BF-726C721D63BA}"/>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{A8BDAB6B-805E-4ECB-AF9C-28C534919BAF}</c15:txfldGUID>
                      <c15:f>Diagramm!$I$58</c15:f>
                      <c15:dlblFieldTableCache>
                        <c:ptCount val="1"/>
                      </c15:dlblFieldTableCache>
                    </c15:dlblFTEntry>
                  </c15:dlblFieldTable>
                  <c15:showDataLabelsRange val="0"/>
                </c:ext>
                <c:ext xmlns:c16="http://schemas.microsoft.com/office/drawing/2014/chart" uri="{C3380CC4-5D6E-409C-BE32-E72D297353CC}">
                  <c16:uniqueId val="{0000000C-1E9C-44B1-81BF-726C721D63BA}"/>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{E00C7307-0DB1-4C19-8804-45DA39DAA528}</c15:txfldGUID>
                      <c15:f>Diagramm!$I$59</c15:f>
                      <c15:dlblFieldTableCache>
                        <c:ptCount val="1"/>
                      </c15:dlblFieldTableCache>
                    </c15:dlblFTEntry>
                  </c15:dlblFieldTable>
                  <c15:showDataLabelsRange val="0"/>
                </c:ext>
                <c:ext xmlns:c16="http://schemas.microsoft.com/office/drawing/2014/chart" uri="{C3380CC4-5D6E-409C-BE32-E72D297353CC}">
                  <c16:uniqueId val="{0000000D-1E9C-44B1-81BF-726C721D63BA}"/>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{BBDECB7E-1384-4BB5-9747-7063170ABA3B}</c15:txfldGUID>
                      <c15:f>Diagramm!$I$60</c15:f>
                      <c15:dlblFieldTableCache>
                        <c:ptCount val="1"/>
                      </c15:dlblFieldTableCache>
                    </c15:dlblFTEntry>
                  </c15:dlblFieldTable>
                  <c15:showDataLabelsRange val="0"/>
                </c:ext>
                <c:ext xmlns:c16="http://schemas.microsoft.com/office/drawing/2014/chart" uri="{C3380CC4-5D6E-409C-BE32-E72D297353CC}">
                  <c16:uniqueId val="{0000000E-1E9C-44B1-81BF-726C721D63BA}"/>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{CEA6A603-DECA-4BA1-BAEA-E32E5890CD51}</c15:txfldGUID>
                      <c15:f>Diagramm!$I$61</c15:f>
                      <c15:dlblFieldTableCache>
                        <c:ptCount val="1"/>
                      </c15:dlblFieldTableCache>
                    </c15:dlblFTEntry>
                  </c15:dlblFieldTable>
                  <c15:showDataLabelsRange val="0"/>
                </c:ext>
                <c:ext xmlns:c16="http://schemas.microsoft.com/office/drawing/2014/chart" uri="{C3380CC4-5D6E-409C-BE32-E72D297353CC}">
                  <c16:uniqueId val="{0000000F-1E9C-44B1-81BF-726C721D63BA}"/>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{A40E750B-4748-47AE-9329-66348E21A024}</c15:txfldGUID>
                      <c15:f>Diagramm!$I$62</c15:f>
                      <c15:dlblFieldTableCache>
                        <c:ptCount val="1"/>
                      </c15:dlblFieldTableCache>
                    </c15:dlblFTEntry>
                  </c15:dlblFieldTable>
                  <c15:showDataLabelsRange val="0"/>
                </c:ext>
                <c:ext xmlns:c16="http://schemas.microsoft.com/office/drawing/2014/chart" uri="{C3380CC4-5D6E-409C-BE32-E72D297353CC}">
                  <c16:uniqueId val="{00000010-1E9C-44B1-81BF-726C721D63BA}"/>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{BB067517-83F8-41D8-93AE-475AA666B5C6}</c15:txfldGUID>
                      <c15:f>Diagramm!$I$63</c15:f>
                      <c15:dlblFieldTableCache>
                        <c:ptCount val="1"/>
                      </c15:dlblFieldTableCache>
                    </c15:dlblFTEntry>
                  </c15:dlblFieldTable>
                  <c15:showDataLabelsRange val="0"/>
                </c:ext>
                <c:ext xmlns:c16="http://schemas.microsoft.com/office/drawing/2014/chart" uri="{C3380CC4-5D6E-409C-BE32-E72D297353CC}">
                  <c16:uniqueId val="{00000011-1E9C-44B1-81BF-726C721D63BA}"/>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{6EE5EDA7-DFC2-4C4F-925D-2DD0D448F665}</c15:txfldGUID>
                      <c15:f>Diagramm!$I$64</c15:f>
                      <c15:dlblFieldTableCache>
                        <c:ptCount val="1"/>
                      </c15:dlblFieldTableCache>
                    </c15:dlblFTEntry>
                  </c15:dlblFieldTable>
                  <c15:showDataLabelsRange val="0"/>
                </c:ext>
                <c:ext xmlns:c16="http://schemas.microsoft.com/office/drawing/2014/chart" uri="{C3380CC4-5D6E-409C-BE32-E72D297353CC}">
                  <c16:uniqueId val="{00000012-1E9C-44B1-81BF-726C721D63BA}"/>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{9ED750B3-6129-4B31-872F-B788A2F9D1BF}</c15:txfldGUID>
                      <c15:f>Diagramm!$I$65</c15:f>
                      <c15:dlblFieldTableCache>
                        <c:ptCount val="1"/>
                      </c15:dlblFieldTableCache>
                    </c15:dlblFTEntry>
                  </c15:dlblFieldTable>
                  <c15:showDataLabelsRange val="0"/>
                </c:ext>
                <c:ext xmlns:c16="http://schemas.microsoft.com/office/drawing/2014/chart" uri="{C3380CC4-5D6E-409C-BE32-E72D297353CC}">
                  <c16:uniqueId val="{00000013-1E9C-44B1-81BF-726C721D63BA}"/>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{021C04DB-6FBC-4F90-B670-0522C2FFFE9E}</c15:txfldGUID>
                      <c15:f>Diagramm!$I$66</c15:f>
                      <c15:dlblFieldTableCache>
                        <c:ptCount val="1"/>
                      </c15:dlblFieldTableCache>
                    </c15:dlblFTEntry>
                  </c15:dlblFieldTable>
                  <c15:showDataLabelsRange val="0"/>
                </c:ext>
                <c:ext xmlns:c16="http://schemas.microsoft.com/office/drawing/2014/chart" uri="{C3380CC4-5D6E-409C-BE32-E72D297353CC}">
                  <c16:uniqueId val="{00000014-1E9C-44B1-81BF-726C721D63BA}"/>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{46E5315D-29BB-4B3E-B6D0-55CAEC8A976E}</c15:txfldGUID>
                      <c15:f>Diagramm!$I$67</c15:f>
                      <c15:dlblFieldTableCache>
                        <c:ptCount val="1"/>
                      </c15:dlblFieldTableCache>
                    </c15:dlblFTEntry>
                  </c15:dlblFieldTable>
                  <c15:showDataLabelsRange val="0"/>
                </c:ext>
                <c:ext xmlns:c16="http://schemas.microsoft.com/office/drawing/2014/chart" uri="{C3380CC4-5D6E-409C-BE32-E72D297353CC}">
                  <c16:uniqueId val="{00000015-1E9C-44B1-81BF-726C721D63B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1E9C-44B1-81BF-726C721D63BA}"/>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{B83E15A7-6E88-4185-BADA-84ED390F3416}</c15:txfldGUID>
                      <c15:f>Diagramm!$K$46</c15:f>
                      <c15:dlblFieldTableCache>
                        <c:ptCount val="1"/>
                      </c15:dlblFieldTableCache>
                    </c15:dlblFTEntry>
                  </c15:dlblFieldTable>
                  <c15:showDataLabelsRange val="0"/>
                </c:ext>
                <c:ext xmlns:c16="http://schemas.microsoft.com/office/drawing/2014/chart" uri="{C3380CC4-5D6E-409C-BE32-E72D297353CC}">
                  <c16:uniqueId val="{00000017-1E9C-44B1-81BF-726C721D63BA}"/>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{48965794-F7B7-4CF6-B789-3A2C8C4EA703}</c15:txfldGUID>
                      <c15:f>Diagramm!$K$47</c15:f>
                      <c15:dlblFieldTableCache>
                        <c:ptCount val="1"/>
                      </c15:dlblFieldTableCache>
                    </c15:dlblFTEntry>
                  </c15:dlblFieldTable>
                  <c15:showDataLabelsRange val="0"/>
                </c:ext>
                <c:ext xmlns:c16="http://schemas.microsoft.com/office/drawing/2014/chart" uri="{C3380CC4-5D6E-409C-BE32-E72D297353CC}">
                  <c16:uniqueId val="{00000018-1E9C-44B1-81BF-726C721D63BA}"/>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{53165F8D-54B2-40BA-A80A-3164774424C0}</c15:txfldGUID>
                      <c15:f>Diagramm!$K$48</c15:f>
                      <c15:dlblFieldTableCache>
                        <c:ptCount val="1"/>
                      </c15:dlblFieldTableCache>
                    </c15:dlblFTEntry>
                  </c15:dlblFieldTable>
                  <c15:showDataLabelsRange val="0"/>
                </c:ext>
                <c:ext xmlns:c16="http://schemas.microsoft.com/office/drawing/2014/chart" uri="{C3380CC4-5D6E-409C-BE32-E72D297353CC}">
                  <c16:uniqueId val="{00000019-1E9C-44B1-81BF-726C721D63BA}"/>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{149E63E4-0843-4BC0-A192-0B2A9836AEEE}</c15:txfldGUID>
                      <c15:f>Diagramm!$K$49</c15:f>
                      <c15:dlblFieldTableCache>
                        <c:ptCount val="1"/>
                      </c15:dlblFieldTableCache>
                    </c15:dlblFTEntry>
                  </c15:dlblFieldTable>
                  <c15:showDataLabelsRange val="0"/>
                </c:ext>
                <c:ext xmlns:c16="http://schemas.microsoft.com/office/drawing/2014/chart" uri="{C3380CC4-5D6E-409C-BE32-E72D297353CC}">
                  <c16:uniqueId val="{0000001A-1E9C-44B1-81BF-726C721D63BA}"/>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{9DC68DC0-ACE3-4110-B331-AD8182888B06}</c15:txfldGUID>
                      <c15:f>Diagramm!$K$50</c15:f>
                      <c15:dlblFieldTableCache>
                        <c:ptCount val="1"/>
                      </c15:dlblFieldTableCache>
                    </c15:dlblFTEntry>
                  </c15:dlblFieldTable>
                  <c15:showDataLabelsRange val="0"/>
                </c:ext>
                <c:ext xmlns:c16="http://schemas.microsoft.com/office/drawing/2014/chart" uri="{C3380CC4-5D6E-409C-BE32-E72D297353CC}">
                  <c16:uniqueId val="{0000001B-1E9C-44B1-81BF-726C721D63BA}"/>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{E15FE8B4-F14A-48B3-9886-778CC27BEF92}</c15:txfldGUID>
                      <c15:f>Diagramm!$K$51</c15:f>
                      <c15:dlblFieldTableCache>
                        <c:ptCount val="1"/>
                      </c15:dlblFieldTableCache>
                    </c15:dlblFTEntry>
                  </c15:dlblFieldTable>
                  <c15:showDataLabelsRange val="0"/>
                </c:ext>
                <c:ext xmlns:c16="http://schemas.microsoft.com/office/drawing/2014/chart" uri="{C3380CC4-5D6E-409C-BE32-E72D297353CC}">
                  <c16:uniqueId val="{0000001C-1E9C-44B1-81BF-726C721D63BA}"/>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{EB5BD41C-EDC2-44F6-9D07-FF3CEFEF3C0C}</c15:txfldGUID>
                      <c15:f>Diagramm!$K$52</c15:f>
                      <c15:dlblFieldTableCache>
                        <c:ptCount val="1"/>
                      </c15:dlblFieldTableCache>
                    </c15:dlblFTEntry>
                  </c15:dlblFieldTable>
                  <c15:showDataLabelsRange val="0"/>
                </c:ext>
                <c:ext xmlns:c16="http://schemas.microsoft.com/office/drawing/2014/chart" uri="{C3380CC4-5D6E-409C-BE32-E72D297353CC}">
                  <c16:uniqueId val="{0000001D-1E9C-44B1-81BF-726C721D63BA}"/>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{48372424-3A6F-460F-8D0F-939775550318}</c15:txfldGUID>
                      <c15:f>Diagramm!$K$53</c15:f>
                      <c15:dlblFieldTableCache>
                        <c:ptCount val="1"/>
                      </c15:dlblFieldTableCache>
                    </c15:dlblFTEntry>
                  </c15:dlblFieldTable>
                  <c15:showDataLabelsRange val="0"/>
                </c:ext>
                <c:ext xmlns:c16="http://schemas.microsoft.com/office/drawing/2014/chart" uri="{C3380CC4-5D6E-409C-BE32-E72D297353CC}">
                  <c16:uniqueId val="{0000001E-1E9C-44B1-81BF-726C721D63BA}"/>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{D78EDE81-3497-4297-8524-0398BBE54553}</c15:txfldGUID>
                      <c15:f>Diagramm!$K$54</c15:f>
                      <c15:dlblFieldTableCache>
                        <c:ptCount val="1"/>
                      </c15:dlblFieldTableCache>
                    </c15:dlblFTEntry>
                  </c15:dlblFieldTable>
                  <c15:showDataLabelsRange val="0"/>
                </c:ext>
                <c:ext xmlns:c16="http://schemas.microsoft.com/office/drawing/2014/chart" uri="{C3380CC4-5D6E-409C-BE32-E72D297353CC}">
                  <c16:uniqueId val="{0000001F-1E9C-44B1-81BF-726C721D63BA}"/>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{EA2FCA83-503E-4EBF-BDE8-20893C15A1FA}</c15:txfldGUID>
                      <c15:f>Diagramm!$K$55</c15:f>
                      <c15:dlblFieldTableCache>
                        <c:ptCount val="1"/>
                      </c15:dlblFieldTableCache>
                    </c15:dlblFTEntry>
                  </c15:dlblFieldTable>
                  <c15:showDataLabelsRange val="0"/>
                </c:ext>
                <c:ext xmlns:c16="http://schemas.microsoft.com/office/drawing/2014/chart" uri="{C3380CC4-5D6E-409C-BE32-E72D297353CC}">
                  <c16:uniqueId val="{00000020-1E9C-44B1-81BF-726C721D63BA}"/>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{9AFADBB6-4B6C-403D-8067-FF25A2BB320A}</c15:txfldGUID>
                      <c15:f>Diagramm!$K$56</c15:f>
                      <c15:dlblFieldTableCache>
                        <c:ptCount val="1"/>
                      </c15:dlblFieldTableCache>
                    </c15:dlblFTEntry>
                  </c15:dlblFieldTable>
                  <c15:showDataLabelsRange val="0"/>
                </c:ext>
                <c:ext xmlns:c16="http://schemas.microsoft.com/office/drawing/2014/chart" uri="{C3380CC4-5D6E-409C-BE32-E72D297353CC}">
                  <c16:uniqueId val="{00000021-1E9C-44B1-81BF-726C721D63BA}"/>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{7A175D03-3B54-4CC1-A1FB-15F838CA78CB}</c15:txfldGUID>
                      <c15:f>Diagramm!$K$57</c15:f>
                      <c15:dlblFieldTableCache>
                        <c:ptCount val="1"/>
                      </c15:dlblFieldTableCache>
                    </c15:dlblFTEntry>
                  </c15:dlblFieldTable>
                  <c15:showDataLabelsRange val="0"/>
                </c:ext>
                <c:ext xmlns:c16="http://schemas.microsoft.com/office/drawing/2014/chart" uri="{C3380CC4-5D6E-409C-BE32-E72D297353CC}">
                  <c16:uniqueId val="{00000022-1E9C-44B1-81BF-726C721D63BA}"/>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{D44EA0B5-421A-45C2-B13D-28E950A1CE49}</c15:txfldGUID>
                      <c15:f>Diagramm!$K$58</c15:f>
                      <c15:dlblFieldTableCache>
                        <c:ptCount val="1"/>
                      </c15:dlblFieldTableCache>
                    </c15:dlblFTEntry>
                  </c15:dlblFieldTable>
                  <c15:showDataLabelsRange val="0"/>
                </c:ext>
                <c:ext xmlns:c16="http://schemas.microsoft.com/office/drawing/2014/chart" uri="{C3380CC4-5D6E-409C-BE32-E72D297353CC}">
                  <c16:uniqueId val="{00000023-1E9C-44B1-81BF-726C721D63BA}"/>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{C4A371B3-386F-4E72-B8EA-0EAC857F0A15}</c15:txfldGUID>
                      <c15:f>Diagramm!$K$59</c15:f>
                      <c15:dlblFieldTableCache>
                        <c:ptCount val="1"/>
                      </c15:dlblFieldTableCache>
                    </c15:dlblFTEntry>
                  </c15:dlblFieldTable>
                  <c15:showDataLabelsRange val="0"/>
                </c:ext>
                <c:ext xmlns:c16="http://schemas.microsoft.com/office/drawing/2014/chart" uri="{C3380CC4-5D6E-409C-BE32-E72D297353CC}">
                  <c16:uniqueId val="{00000024-1E9C-44B1-81BF-726C721D63BA}"/>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{4EF4E863-F101-4BB2-B9CE-EC82F707E836}</c15:txfldGUID>
                      <c15:f>Diagramm!$K$60</c15:f>
                      <c15:dlblFieldTableCache>
                        <c:ptCount val="1"/>
                      </c15:dlblFieldTableCache>
                    </c15:dlblFTEntry>
                  </c15:dlblFieldTable>
                  <c15:showDataLabelsRange val="0"/>
                </c:ext>
                <c:ext xmlns:c16="http://schemas.microsoft.com/office/drawing/2014/chart" uri="{C3380CC4-5D6E-409C-BE32-E72D297353CC}">
                  <c16:uniqueId val="{00000025-1E9C-44B1-81BF-726C721D63BA}"/>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{1299EBF1-D3F2-4C8C-ADB8-1FA4BEB316E9}</c15:txfldGUID>
                      <c15:f>Diagramm!$K$61</c15:f>
                      <c15:dlblFieldTableCache>
                        <c:ptCount val="1"/>
                      </c15:dlblFieldTableCache>
                    </c15:dlblFTEntry>
                  </c15:dlblFieldTable>
                  <c15:showDataLabelsRange val="0"/>
                </c:ext>
                <c:ext xmlns:c16="http://schemas.microsoft.com/office/drawing/2014/chart" uri="{C3380CC4-5D6E-409C-BE32-E72D297353CC}">
                  <c16:uniqueId val="{00000026-1E9C-44B1-81BF-726C721D63BA}"/>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{01C236C9-1B0E-43F6-AB3D-C46F33716647}</c15:txfldGUID>
                      <c15:f>Diagramm!$K$62</c15:f>
                      <c15:dlblFieldTableCache>
                        <c:ptCount val="1"/>
                      </c15:dlblFieldTableCache>
                    </c15:dlblFTEntry>
                  </c15:dlblFieldTable>
                  <c15:showDataLabelsRange val="0"/>
                </c:ext>
                <c:ext xmlns:c16="http://schemas.microsoft.com/office/drawing/2014/chart" uri="{C3380CC4-5D6E-409C-BE32-E72D297353CC}">
                  <c16:uniqueId val="{00000027-1E9C-44B1-81BF-726C721D63BA}"/>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{84838FF1-2CF1-4BE6-B841-8F8CE915EA2C}</c15:txfldGUID>
                      <c15:f>Diagramm!$K$63</c15:f>
                      <c15:dlblFieldTableCache>
                        <c:ptCount val="1"/>
                      </c15:dlblFieldTableCache>
                    </c15:dlblFTEntry>
                  </c15:dlblFieldTable>
                  <c15:showDataLabelsRange val="0"/>
                </c:ext>
                <c:ext xmlns:c16="http://schemas.microsoft.com/office/drawing/2014/chart" uri="{C3380CC4-5D6E-409C-BE32-E72D297353CC}">
                  <c16:uniqueId val="{00000028-1E9C-44B1-81BF-726C721D63BA}"/>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{6B19FDAB-EA56-4061-8B2E-CE8CB24CD446}</c15:txfldGUID>
                      <c15:f>Diagramm!$K$64</c15:f>
                      <c15:dlblFieldTableCache>
                        <c:ptCount val="1"/>
                      </c15:dlblFieldTableCache>
                    </c15:dlblFTEntry>
                  </c15:dlblFieldTable>
                  <c15:showDataLabelsRange val="0"/>
                </c:ext>
                <c:ext xmlns:c16="http://schemas.microsoft.com/office/drawing/2014/chart" uri="{C3380CC4-5D6E-409C-BE32-E72D297353CC}">
                  <c16:uniqueId val="{00000029-1E9C-44B1-81BF-726C721D63BA}"/>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{B2948A21-4195-4B13-97F5-C004DCEDDBDB}</c15:txfldGUID>
                      <c15:f>Diagramm!$K$65</c15:f>
                      <c15:dlblFieldTableCache>
                        <c:ptCount val="1"/>
                      </c15:dlblFieldTableCache>
                    </c15:dlblFTEntry>
                  </c15:dlblFieldTable>
                  <c15:showDataLabelsRange val="0"/>
                </c:ext>
                <c:ext xmlns:c16="http://schemas.microsoft.com/office/drawing/2014/chart" uri="{C3380CC4-5D6E-409C-BE32-E72D297353CC}">
                  <c16:uniqueId val="{0000002A-1E9C-44B1-81BF-726C721D63BA}"/>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{7D7796CF-E95E-4A83-BE0A-384ABFA2CD41}</c15:txfldGUID>
                      <c15:f>Diagramm!$K$66</c15:f>
                      <c15:dlblFieldTableCache>
                        <c:ptCount val="1"/>
                      </c15:dlblFieldTableCache>
                    </c15:dlblFTEntry>
                  </c15:dlblFieldTable>
                  <c15:showDataLabelsRange val="0"/>
                </c:ext>
                <c:ext xmlns:c16="http://schemas.microsoft.com/office/drawing/2014/chart" uri="{C3380CC4-5D6E-409C-BE32-E72D297353CC}">
                  <c16:uniqueId val="{0000002B-1E9C-44B1-81BF-726C721D63BA}"/>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{0105D4E5-6B94-4EA2-98B8-025655513B3E}</c15:txfldGUID>
                      <c15:f>Diagramm!$K$67</c15:f>
                      <c15:dlblFieldTableCache>
                        <c:ptCount val="1"/>
                      </c15:dlblFieldTableCache>
                    </c15:dlblFTEntry>
                  </c15:dlblFieldTable>
                  <c15:showDataLabelsRange val="0"/>
                </c:ext>
                <c:ext xmlns:c16="http://schemas.microsoft.com/office/drawing/2014/chart" uri="{C3380CC4-5D6E-409C-BE32-E72D297353CC}">
                  <c16:uniqueId val="{0000002C-1E9C-44B1-81BF-726C721D63BA}"/>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1E9C-44B1-81BF-726C721D63BA}"/>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{CA2B5E39-7440-4FE0-8057-3D8A841DDADA}</c15:txfldGUID>
                      <c15:f>Diagramm!$J$46</c15:f>
                      <c15:dlblFieldTableCache>
                        <c:ptCount val="1"/>
                      </c15:dlblFieldTableCache>
                    </c15:dlblFTEntry>
                  </c15:dlblFieldTable>
                  <c15:showDataLabelsRange val="0"/>
                </c:ext>
                <c:ext xmlns:c16="http://schemas.microsoft.com/office/drawing/2014/chart" uri="{C3380CC4-5D6E-409C-BE32-E72D297353CC}">
                  <c16:uniqueId val="{0000002E-1E9C-44B1-81BF-726C721D63BA}"/>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{7CD861C8-AF7A-4EB9-B09E-7398FFB15D47}</c15:txfldGUID>
                      <c15:f>Diagramm!$J$47</c15:f>
                      <c15:dlblFieldTableCache>
                        <c:ptCount val="1"/>
                      </c15:dlblFieldTableCache>
                    </c15:dlblFTEntry>
                  </c15:dlblFieldTable>
                  <c15:showDataLabelsRange val="0"/>
                </c:ext>
                <c:ext xmlns:c16="http://schemas.microsoft.com/office/drawing/2014/chart" uri="{C3380CC4-5D6E-409C-BE32-E72D297353CC}">
                  <c16:uniqueId val="{0000002F-1E9C-44B1-81BF-726C721D63BA}"/>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{664355D9-AC1C-47AB-BCEA-8B574DC7401B}</c15:txfldGUID>
                      <c15:f>Diagramm!$J$48</c15:f>
                      <c15:dlblFieldTableCache>
                        <c:ptCount val="1"/>
                      </c15:dlblFieldTableCache>
                    </c15:dlblFTEntry>
                  </c15:dlblFieldTable>
                  <c15:showDataLabelsRange val="0"/>
                </c:ext>
                <c:ext xmlns:c16="http://schemas.microsoft.com/office/drawing/2014/chart" uri="{C3380CC4-5D6E-409C-BE32-E72D297353CC}">
                  <c16:uniqueId val="{00000030-1E9C-44B1-81BF-726C721D63BA}"/>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{26AC14A5-2967-4063-AC33-BDBCF0A39705}</c15:txfldGUID>
                      <c15:f>Diagramm!$J$49</c15:f>
                      <c15:dlblFieldTableCache>
                        <c:ptCount val="1"/>
                      </c15:dlblFieldTableCache>
                    </c15:dlblFTEntry>
                  </c15:dlblFieldTable>
                  <c15:showDataLabelsRange val="0"/>
                </c:ext>
                <c:ext xmlns:c16="http://schemas.microsoft.com/office/drawing/2014/chart" uri="{C3380CC4-5D6E-409C-BE32-E72D297353CC}">
                  <c16:uniqueId val="{00000031-1E9C-44B1-81BF-726C721D63BA}"/>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{E501C544-CFF5-4D4B-A14E-FF9098A98ACE}</c15:txfldGUID>
                      <c15:f>Diagramm!$J$50</c15:f>
                      <c15:dlblFieldTableCache>
                        <c:ptCount val="1"/>
                      </c15:dlblFieldTableCache>
                    </c15:dlblFTEntry>
                  </c15:dlblFieldTable>
                  <c15:showDataLabelsRange val="0"/>
                </c:ext>
                <c:ext xmlns:c16="http://schemas.microsoft.com/office/drawing/2014/chart" uri="{C3380CC4-5D6E-409C-BE32-E72D297353CC}">
                  <c16:uniqueId val="{00000032-1E9C-44B1-81BF-726C721D63BA}"/>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{BC0B2B1F-68B0-4370-85A2-6D50A2042761}</c15:txfldGUID>
                      <c15:f>Diagramm!$J$51</c15:f>
                      <c15:dlblFieldTableCache>
                        <c:ptCount val="1"/>
                      </c15:dlblFieldTableCache>
                    </c15:dlblFTEntry>
                  </c15:dlblFieldTable>
                  <c15:showDataLabelsRange val="0"/>
                </c:ext>
                <c:ext xmlns:c16="http://schemas.microsoft.com/office/drawing/2014/chart" uri="{C3380CC4-5D6E-409C-BE32-E72D297353CC}">
                  <c16:uniqueId val="{00000033-1E9C-44B1-81BF-726C721D63BA}"/>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{25BCA820-416E-4268-944D-B4185B2D7F9D}</c15:txfldGUID>
                      <c15:f>Diagramm!$J$52</c15:f>
                      <c15:dlblFieldTableCache>
                        <c:ptCount val="1"/>
                      </c15:dlblFieldTableCache>
                    </c15:dlblFTEntry>
                  </c15:dlblFieldTable>
                  <c15:showDataLabelsRange val="0"/>
                </c:ext>
                <c:ext xmlns:c16="http://schemas.microsoft.com/office/drawing/2014/chart" uri="{C3380CC4-5D6E-409C-BE32-E72D297353CC}">
                  <c16:uniqueId val="{00000034-1E9C-44B1-81BF-726C721D63BA}"/>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{314F9414-1505-4110-B136-B9AE74761827}</c15:txfldGUID>
                      <c15:f>Diagramm!$J$53</c15:f>
                      <c15:dlblFieldTableCache>
                        <c:ptCount val="1"/>
                      </c15:dlblFieldTableCache>
                    </c15:dlblFTEntry>
                  </c15:dlblFieldTable>
                  <c15:showDataLabelsRange val="0"/>
                </c:ext>
                <c:ext xmlns:c16="http://schemas.microsoft.com/office/drawing/2014/chart" uri="{C3380CC4-5D6E-409C-BE32-E72D297353CC}">
                  <c16:uniqueId val="{00000035-1E9C-44B1-81BF-726C721D63BA}"/>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{E5C09D4F-9924-4D38-BF11-5A00211223EB}</c15:txfldGUID>
                      <c15:f>Diagramm!$J$54</c15:f>
                      <c15:dlblFieldTableCache>
                        <c:ptCount val="1"/>
                      </c15:dlblFieldTableCache>
                    </c15:dlblFTEntry>
                  </c15:dlblFieldTable>
                  <c15:showDataLabelsRange val="0"/>
                </c:ext>
                <c:ext xmlns:c16="http://schemas.microsoft.com/office/drawing/2014/chart" uri="{C3380CC4-5D6E-409C-BE32-E72D297353CC}">
                  <c16:uniqueId val="{00000036-1E9C-44B1-81BF-726C721D63BA}"/>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{1AE0DFD5-56DC-4732-A74F-B5BEAFCEA772}</c15:txfldGUID>
                      <c15:f>Diagramm!$J$55</c15:f>
                      <c15:dlblFieldTableCache>
                        <c:ptCount val="1"/>
                      </c15:dlblFieldTableCache>
                    </c15:dlblFTEntry>
                  </c15:dlblFieldTable>
                  <c15:showDataLabelsRange val="0"/>
                </c:ext>
                <c:ext xmlns:c16="http://schemas.microsoft.com/office/drawing/2014/chart" uri="{C3380CC4-5D6E-409C-BE32-E72D297353CC}">
                  <c16:uniqueId val="{00000037-1E9C-44B1-81BF-726C721D63BA}"/>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{66F7F45A-01A7-425A-8A0A-13F6687F3126}</c15:txfldGUID>
                      <c15:f>Diagramm!$J$56</c15:f>
                      <c15:dlblFieldTableCache>
                        <c:ptCount val="1"/>
                      </c15:dlblFieldTableCache>
                    </c15:dlblFTEntry>
                  </c15:dlblFieldTable>
                  <c15:showDataLabelsRange val="0"/>
                </c:ext>
                <c:ext xmlns:c16="http://schemas.microsoft.com/office/drawing/2014/chart" uri="{C3380CC4-5D6E-409C-BE32-E72D297353CC}">
                  <c16:uniqueId val="{00000038-1E9C-44B1-81BF-726C721D63BA}"/>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{1F0C8D0C-EB61-4D86-A4AF-6C5DD538FC98}</c15:txfldGUID>
                      <c15:f>Diagramm!$J$57</c15:f>
                      <c15:dlblFieldTableCache>
                        <c:ptCount val="1"/>
                      </c15:dlblFieldTableCache>
                    </c15:dlblFTEntry>
                  </c15:dlblFieldTable>
                  <c15:showDataLabelsRange val="0"/>
                </c:ext>
                <c:ext xmlns:c16="http://schemas.microsoft.com/office/drawing/2014/chart" uri="{C3380CC4-5D6E-409C-BE32-E72D297353CC}">
                  <c16:uniqueId val="{00000039-1E9C-44B1-81BF-726C721D63BA}"/>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{8A851266-C515-4C55-8207-45DB32105033}</c15:txfldGUID>
                      <c15:f>Diagramm!$J$58</c15:f>
                      <c15:dlblFieldTableCache>
                        <c:ptCount val="1"/>
                      </c15:dlblFieldTableCache>
                    </c15:dlblFTEntry>
                  </c15:dlblFieldTable>
                  <c15:showDataLabelsRange val="0"/>
                </c:ext>
                <c:ext xmlns:c16="http://schemas.microsoft.com/office/drawing/2014/chart" uri="{C3380CC4-5D6E-409C-BE32-E72D297353CC}">
                  <c16:uniqueId val="{0000003A-1E9C-44B1-81BF-726C721D63BA}"/>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{12CE1A2B-4321-4D07-BCBB-F260E14DF2B0}</c15:txfldGUID>
                      <c15:f>Diagramm!$J$59</c15:f>
                      <c15:dlblFieldTableCache>
                        <c:ptCount val="1"/>
                      </c15:dlblFieldTableCache>
                    </c15:dlblFTEntry>
                  </c15:dlblFieldTable>
                  <c15:showDataLabelsRange val="0"/>
                </c:ext>
                <c:ext xmlns:c16="http://schemas.microsoft.com/office/drawing/2014/chart" uri="{C3380CC4-5D6E-409C-BE32-E72D297353CC}">
                  <c16:uniqueId val="{0000003B-1E9C-44B1-81BF-726C721D63BA}"/>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{63409623-E887-4788-886D-00C1CACF0C99}</c15:txfldGUID>
                      <c15:f>Diagramm!$J$60</c15:f>
                      <c15:dlblFieldTableCache>
                        <c:ptCount val="1"/>
                      </c15:dlblFieldTableCache>
                    </c15:dlblFTEntry>
                  </c15:dlblFieldTable>
                  <c15:showDataLabelsRange val="0"/>
                </c:ext>
                <c:ext xmlns:c16="http://schemas.microsoft.com/office/drawing/2014/chart" uri="{C3380CC4-5D6E-409C-BE32-E72D297353CC}">
                  <c16:uniqueId val="{0000003C-1E9C-44B1-81BF-726C721D63BA}"/>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{E3B565BF-7CFC-4EB7-A2D4-BBD05744D457}</c15:txfldGUID>
                      <c15:f>Diagramm!$J$61</c15:f>
                      <c15:dlblFieldTableCache>
                        <c:ptCount val="1"/>
                      </c15:dlblFieldTableCache>
                    </c15:dlblFTEntry>
                  </c15:dlblFieldTable>
                  <c15:showDataLabelsRange val="0"/>
                </c:ext>
                <c:ext xmlns:c16="http://schemas.microsoft.com/office/drawing/2014/chart" uri="{C3380CC4-5D6E-409C-BE32-E72D297353CC}">
                  <c16:uniqueId val="{0000003D-1E9C-44B1-81BF-726C721D63BA}"/>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{900175CA-F1EE-4746-AC47-7C0770CE11C7}</c15:txfldGUID>
                      <c15:f>Diagramm!$J$62</c15:f>
                      <c15:dlblFieldTableCache>
                        <c:ptCount val="1"/>
                      </c15:dlblFieldTableCache>
                    </c15:dlblFTEntry>
                  </c15:dlblFieldTable>
                  <c15:showDataLabelsRange val="0"/>
                </c:ext>
                <c:ext xmlns:c16="http://schemas.microsoft.com/office/drawing/2014/chart" uri="{C3380CC4-5D6E-409C-BE32-E72D297353CC}">
                  <c16:uniqueId val="{0000003E-1E9C-44B1-81BF-726C721D63BA}"/>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{8A09E9F8-B0B4-48FD-8E55-D21B65A1CD1F}</c15:txfldGUID>
                      <c15:f>Diagramm!$J$63</c15:f>
                      <c15:dlblFieldTableCache>
                        <c:ptCount val="1"/>
                      </c15:dlblFieldTableCache>
                    </c15:dlblFTEntry>
                  </c15:dlblFieldTable>
                  <c15:showDataLabelsRange val="0"/>
                </c:ext>
                <c:ext xmlns:c16="http://schemas.microsoft.com/office/drawing/2014/chart" uri="{C3380CC4-5D6E-409C-BE32-E72D297353CC}">
                  <c16:uniqueId val="{0000003F-1E9C-44B1-81BF-726C721D63BA}"/>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{82524F2F-48EA-4D59-81CD-1CC2EA5043AD}</c15:txfldGUID>
                      <c15:f>Diagramm!$J$64</c15:f>
                      <c15:dlblFieldTableCache>
                        <c:ptCount val="1"/>
                      </c15:dlblFieldTableCache>
                    </c15:dlblFTEntry>
                  </c15:dlblFieldTable>
                  <c15:showDataLabelsRange val="0"/>
                </c:ext>
                <c:ext xmlns:c16="http://schemas.microsoft.com/office/drawing/2014/chart" uri="{C3380CC4-5D6E-409C-BE32-E72D297353CC}">
                  <c16:uniqueId val="{00000040-1E9C-44B1-81BF-726C721D63BA}"/>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{37F5E40D-47D8-46B9-B026-B96222FD0F94}</c15:txfldGUID>
                      <c15:f>Diagramm!$J$65</c15:f>
                      <c15:dlblFieldTableCache>
                        <c:ptCount val="1"/>
                      </c15:dlblFieldTableCache>
                    </c15:dlblFTEntry>
                  </c15:dlblFieldTable>
                  <c15:showDataLabelsRange val="0"/>
                </c:ext>
                <c:ext xmlns:c16="http://schemas.microsoft.com/office/drawing/2014/chart" uri="{C3380CC4-5D6E-409C-BE32-E72D297353CC}">
                  <c16:uniqueId val="{00000041-1E9C-44B1-81BF-726C721D63BA}"/>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{479F64ED-6123-4820-95C6-6BCF207F1737}</c15:txfldGUID>
                      <c15:f>Diagramm!$J$66</c15:f>
                      <c15:dlblFieldTableCache>
                        <c:ptCount val="1"/>
                      </c15:dlblFieldTableCache>
                    </c15:dlblFTEntry>
                  </c15:dlblFieldTable>
                  <c15:showDataLabelsRange val="0"/>
                </c:ext>
                <c:ext xmlns:c16="http://schemas.microsoft.com/office/drawing/2014/chart" uri="{C3380CC4-5D6E-409C-BE32-E72D297353CC}">
                  <c16:uniqueId val="{00000042-1E9C-44B1-81BF-726C721D63BA}"/>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{7EEE69DB-8B6C-44A8-BD4C-71937295E57C}</c15:txfldGUID>
                      <c15:f>Diagramm!$J$67</c15:f>
                      <c15:dlblFieldTableCache>
                        <c:ptCount val="1"/>
                      </c15:dlblFieldTableCache>
                    </c15:dlblFTEntry>
                  </c15:dlblFieldTable>
                  <c15:showDataLabelsRange val="0"/>
                </c:ext>
                <c:ext xmlns:c16="http://schemas.microsoft.com/office/drawing/2014/chart" uri="{C3380CC4-5D6E-409C-BE32-E72D297353CC}">
                  <c16:uniqueId val="{00000043-1E9C-44B1-81BF-726C721D63B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1E9C-44B1-81BF-726C721D63BA}"/>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373-4DCB-A5CF-D239CB76D9A0}"/>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373-4DCB-A5CF-D239CB76D9A0}"/>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373-4DCB-A5CF-D239CB76D9A0}"/>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373-4DCB-A5CF-D239CB76D9A0}"/>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373-4DCB-A5CF-D239CB76D9A0}"/>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373-4DCB-A5CF-D239CB76D9A0}"/>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373-4DCB-A5CF-D239CB76D9A0}"/>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373-4DCB-A5CF-D239CB76D9A0}"/>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6373-4DCB-A5CF-D239CB76D9A0}"/>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373-4DCB-A5CF-D239CB76D9A0}"/>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6373-4DCB-A5CF-D239CB76D9A0}"/>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6373-4DCB-A5CF-D239CB76D9A0}"/>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6373-4DCB-A5CF-D239CB76D9A0}"/>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6373-4DCB-A5CF-D239CB76D9A0}"/>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6373-4DCB-A5CF-D239CB76D9A0}"/>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6373-4DCB-A5CF-D239CB76D9A0}"/>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6373-4DCB-A5CF-D239CB76D9A0}"/>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6373-4DCB-A5CF-D239CB76D9A0}"/>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6373-4DCB-A5CF-D239CB76D9A0}"/>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6373-4DCB-A5CF-D239CB76D9A0}"/>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6373-4DCB-A5CF-D239CB76D9A0}"/>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6373-4DCB-A5CF-D239CB76D9A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6373-4DCB-A5CF-D239CB76D9A0}"/>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6373-4DCB-A5CF-D239CB76D9A0}"/>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6373-4DCB-A5CF-D239CB76D9A0}"/>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6373-4DCB-A5CF-D239CB76D9A0}"/>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6373-4DCB-A5CF-D239CB76D9A0}"/>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6373-4DCB-A5CF-D239CB76D9A0}"/>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6373-4DCB-A5CF-D239CB76D9A0}"/>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6373-4DCB-A5CF-D239CB76D9A0}"/>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6373-4DCB-A5CF-D239CB76D9A0}"/>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6373-4DCB-A5CF-D239CB76D9A0}"/>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6373-4DCB-A5CF-D239CB76D9A0}"/>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6373-4DCB-A5CF-D239CB76D9A0}"/>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6373-4DCB-A5CF-D239CB76D9A0}"/>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6373-4DCB-A5CF-D239CB76D9A0}"/>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6373-4DCB-A5CF-D239CB76D9A0}"/>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6373-4DCB-A5CF-D239CB76D9A0}"/>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6373-4DCB-A5CF-D239CB76D9A0}"/>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6373-4DCB-A5CF-D239CB76D9A0}"/>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6373-4DCB-A5CF-D239CB76D9A0}"/>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6373-4DCB-A5CF-D239CB76D9A0}"/>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6373-4DCB-A5CF-D239CB76D9A0}"/>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6373-4DCB-A5CF-D239CB76D9A0}"/>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6373-4DCB-A5CF-D239CB76D9A0}"/>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6373-4DCB-A5CF-D239CB76D9A0}"/>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6373-4DCB-A5CF-D239CB76D9A0}"/>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6373-4DCB-A5CF-D239CB76D9A0}"/>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6373-4DCB-A5CF-D239CB76D9A0}"/>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6373-4DCB-A5CF-D239CB76D9A0}"/>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6373-4DCB-A5CF-D239CB76D9A0}"/>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6373-4DCB-A5CF-D239CB76D9A0}"/>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6373-4DCB-A5CF-D239CB76D9A0}"/>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6373-4DCB-A5CF-D239CB76D9A0}"/>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6373-4DCB-A5CF-D239CB76D9A0}"/>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6373-4DCB-A5CF-D239CB76D9A0}"/>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6373-4DCB-A5CF-D239CB76D9A0}"/>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6373-4DCB-A5CF-D239CB76D9A0}"/>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6373-4DCB-A5CF-D239CB76D9A0}"/>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6373-4DCB-A5CF-D239CB76D9A0}"/>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6373-4DCB-A5CF-D239CB76D9A0}"/>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6373-4DCB-A5CF-D239CB76D9A0}"/>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6373-4DCB-A5CF-D239CB76D9A0}"/>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6373-4DCB-A5CF-D239CB76D9A0}"/>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6373-4DCB-A5CF-D239CB76D9A0}"/>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6373-4DCB-A5CF-D239CB76D9A0}"/>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6373-4DCB-A5CF-D239CB76D9A0}"/>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6373-4DCB-A5CF-D239CB76D9A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6373-4DCB-A5CF-D239CB76D9A0}"/>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101.05237899355546</c:v>
                </c:pt>
                <c:pt idx="2">
                  <c:v>102.14932126696831</c:v>
                </c:pt>
                <c:pt idx="3">
                  <c:v>100.4284930755519</c:v>
                </c:pt>
                <c:pt idx="4">
                  <c:v>100.75414781297134</c:v>
                </c:pt>
                <c:pt idx="5">
                  <c:v>102.16988893459482</c:v>
                </c:pt>
                <c:pt idx="6">
                  <c:v>103.6336212806801</c:v>
                </c:pt>
                <c:pt idx="7">
                  <c:v>102.83833813245577</c:v>
                </c:pt>
                <c:pt idx="8">
                  <c:v>103.39709310297545</c:v>
                </c:pt>
                <c:pt idx="9">
                  <c:v>103.68846839435075</c:v>
                </c:pt>
                <c:pt idx="10">
                  <c:v>105.33388180447002</c:v>
                </c:pt>
                <c:pt idx="11">
                  <c:v>103.87357740298917</c:v>
                </c:pt>
                <c:pt idx="12">
                  <c:v>103.89414507061565</c:v>
                </c:pt>
                <c:pt idx="13">
                  <c:v>104.35348964760729</c:v>
                </c:pt>
                <c:pt idx="14">
                  <c:v>104.95680789798436</c:v>
                </c:pt>
                <c:pt idx="15">
                  <c:v>103.91814068284657</c:v>
                </c:pt>
                <c:pt idx="16">
                  <c:v>103.71246400658165</c:v>
                </c:pt>
                <c:pt idx="17">
                  <c:v>103.71931989579049</c:v>
                </c:pt>
                <c:pt idx="18">
                  <c:v>104.20608802961743</c:v>
                </c:pt>
                <c:pt idx="19">
                  <c:v>102.45783628136569</c:v>
                </c:pt>
                <c:pt idx="20">
                  <c:v>101.96421225832989</c:v>
                </c:pt>
                <c:pt idx="21">
                  <c:v>102.39956122309064</c:v>
                </c:pt>
                <c:pt idx="22">
                  <c:v>103.41423282599753</c:v>
                </c:pt>
                <c:pt idx="23">
                  <c:v>102.45440833676128</c:v>
                </c:pt>
                <c:pt idx="24">
                  <c:v>101.87851364321952</c:v>
                </c:pt>
              </c:numCache>
            </c:numRef>
          </c:val>
          <c:smooth val="0"/>
          <c:extLst>
            <c:ext xmlns:c16="http://schemas.microsoft.com/office/drawing/2014/chart" uri="{C3380CC4-5D6E-409C-BE32-E72D297353CC}">
              <c16:uniqueId val="{00000000-D2BE-4F7E-B7E4-9C552C0E12B9}"/>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102.42616033755274</c:v>
                </c:pt>
                <c:pt idx="2">
                  <c:v>102.32067510548524</c:v>
                </c:pt>
                <c:pt idx="3">
                  <c:v>97.995780590717303</c:v>
                </c:pt>
                <c:pt idx="4">
                  <c:v>97.679324894514764</c:v>
                </c:pt>
                <c:pt idx="5">
                  <c:v>98.312236286919827</c:v>
                </c:pt>
                <c:pt idx="6">
                  <c:v>103.79746835443038</c:v>
                </c:pt>
                <c:pt idx="7">
                  <c:v>106.64556962025316</c:v>
                </c:pt>
                <c:pt idx="8">
                  <c:v>103.58649789029535</c:v>
                </c:pt>
                <c:pt idx="9">
                  <c:v>105.80168776371308</c:v>
                </c:pt>
                <c:pt idx="10">
                  <c:v>105.80168776371308</c:v>
                </c:pt>
                <c:pt idx="11">
                  <c:v>107.91139240506328</c:v>
                </c:pt>
                <c:pt idx="12">
                  <c:v>102.53164556962024</c:v>
                </c:pt>
                <c:pt idx="13">
                  <c:v>106.54008438818565</c:v>
                </c:pt>
                <c:pt idx="14">
                  <c:v>107.27848101265822</c:v>
                </c:pt>
                <c:pt idx="15">
                  <c:v>110.54852320675106</c:v>
                </c:pt>
                <c:pt idx="16">
                  <c:v>108.33333333333333</c:v>
                </c:pt>
                <c:pt idx="17">
                  <c:v>108.96624472573839</c:v>
                </c:pt>
                <c:pt idx="18">
                  <c:v>111.81434599156117</c:v>
                </c:pt>
                <c:pt idx="19">
                  <c:v>112.23628691983123</c:v>
                </c:pt>
                <c:pt idx="20">
                  <c:v>110.44303797468353</c:v>
                </c:pt>
                <c:pt idx="21">
                  <c:v>115.29535864978904</c:v>
                </c:pt>
                <c:pt idx="22">
                  <c:v>119.40928270042195</c:v>
                </c:pt>
                <c:pt idx="23">
                  <c:v>119.83122362869199</c:v>
                </c:pt>
                <c:pt idx="24">
                  <c:v>113.9240506329114</c:v>
                </c:pt>
              </c:numCache>
            </c:numRef>
          </c:val>
          <c:smooth val="0"/>
          <c:extLst>
            <c:ext xmlns:c16="http://schemas.microsoft.com/office/drawing/2014/chart" uri="{C3380CC4-5D6E-409C-BE32-E72D297353CC}">
              <c16:uniqueId val="{00000001-D2BE-4F7E-B7E4-9C552C0E12B9}"/>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98.766574159728648</c:v>
                </c:pt>
                <c:pt idx="2">
                  <c:v>92.229417206290478</c:v>
                </c:pt>
                <c:pt idx="3">
                  <c:v>94.449583718778911</c:v>
                </c:pt>
                <c:pt idx="4">
                  <c:v>89.51588035769349</c:v>
                </c:pt>
                <c:pt idx="5">
                  <c:v>89.700894233734203</c:v>
                </c:pt>
                <c:pt idx="6">
                  <c:v>88.960838729571392</c:v>
                </c:pt>
                <c:pt idx="7">
                  <c:v>90.780141843971634</c:v>
                </c:pt>
                <c:pt idx="8">
                  <c:v>89.145852605612092</c:v>
                </c:pt>
                <c:pt idx="9">
                  <c:v>88.960838729571392</c:v>
                </c:pt>
                <c:pt idx="10">
                  <c:v>87.850755473327169</c:v>
                </c:pt>
                <c:pt idx="11">
                  <c:v>88.34412580943571</c:v>
                </c:pt>
                <c:pt idx="12">
                  <c:v>87.357385137218628</c:v>
                </c:pt>
                <c:pt idx="13">
                  <c:v>89.731729879740982</c:v>
                </c:pt>
                <c:pt idx="14">
                  <c:v>87.141535615171136</c:v>
                </c:pt>
                <c:pt idx="15">
                  <c:v>88.128276287388218</c:v>
                </c:pt>
                <c:pt idx="16">
                  <c:v>86.463151403021897</c:v>
                </c:pt>
                <c:pt idx="17">
                  <c:v>88.467468393462838</c:v>
                </c:pt>
                <c:pt idx="18">
                  <c:v>86.000616712920134</c:v>
                </c:pt>
                <c:pt idx="19">
                  <c:v>85.938945420906563</c:v>
                </c:pt>
                <c:pt idx="20">
                  <c:v>86.062288004933706</c:v>
                </c:pt>
                <c:pt idx="21">
                  <c:v>86.185630588960834</c:v>
                </c:pt>
                <c:pt idx="22">
                  <c:v>83.56460067838421</c:v>
                </c:pt>
                <c:pt idx="23">
                  <c:v>84.181313598519893</c:v>
                </c:pt>
                <c:pt idx="24">
                  <c:v>81.529448041936476</c:v>
                </c:pt>
              </c:numCache>
            </c:numRef>
          </c:val>
          <c:smooth val="0"/>
          <c:extLst>
            <c:ext xmlns:c16="http://schemas.microsoft.com/office/drawing/2014/chart" uri="{C3380CC4-5D6E-409C-BE32-E72D297353CC}">
              <c16:uniqueId val="{00000002-D2BE-4F7E-B7E4-9C552C0E12B9}"/>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D2BE-4F7E-B7E4-9C552C0E12B9}"/>
                </c:ext>
              </c:extLst>
            </c:dLbl>
            <c:dLbl>
              <c:idx val="1"/>
              <c:delete val="1"/>
              <c:extLst>
                <c:ext xmlns:c15="http://schemas.microsoft.com/office/drawing/2012/chart" uri="{CE6537A1-D6FC-4f65-9D91-7224C49458BB}"/>
                <c:ext xmlns:c16="http://schemas.microsoft.com/office/drawing/2014/chart" uri="{C3380CC4-5D6E-409C-BE32-E72D297353CC}">
                  <c16:uniqueId val="{00000004-D2BE-4F7E-B7E4-9C552C0E12B9}"/>
                </c:ext>
              </c:extLst>
            </c:dLbl>
            <c:dLbl>
              <c:idx val="2"/>
              <c:delete val="1"/>
              <c:extLst>
                <c:ext xmlns:c15="http://schemas.microsoft.com/office/drawing/2012/chart" uri="{CE6537A1-D6FC-4f65-9D91-7224C49458BB}"/>
                <c:ext xmlns:c16="http://schemas.microsoft.com/office/drawing/2014/chart" uri="{C3380CC4-5D6E-409C-BE32-E72D297353CC}">
                  <c16:uniqueId val="{00000005-D2BE-4F7E-B7E4-9C552C0E12B9}"/>
                </c:ext>
              </c:extLst>
            </c:dLbl>
            <c:dLbl>
              <c:idx val="3"/>
              <c:delete val="1"/>
              <c:extLst>
                <c:ext xmlns:c15="http://schemas.microsoft.com/office/drawing/2012/chart" uri="{CE6537A1-D6FC-4f65-9D91-7224C49458BB}"/>
                <c:ext xmlns:c16="http://schemas.microsoft.com/office/drawing/2014/chart" uri="{C3380CC4-5D6E-409C-BE32-E72D297353CC}">
                  <c16:uniqueId val="{00000006-D2BE-4F7E-B7E4-9C552C0E12B9}"/>
                </c:ext>
              </c:extLst>
            </c:dLbl>
            <c:dLbl>
              <c:idx val="4"/>
              <c:delete val="1"/>
              <c:extLst>
                <c:ext xmlns:c15="http://schemas.microsoft.com/office/drawing/2012/chart" uri="{CE6537A1-D6FC-4f65-9D91-7224C49458BB}"/>
                <c:ext xmlns:c16="http://schemas.microsoft.com/office/drawing/2014/chart" uri="{C3380CC4-5D6E-409C-BE32-E72D297353CC}">
                  <c16:uniqueId val="{00000007-D2BE-4F7E-B7E4-9C552C0E12B9}"/>
                </c:ext>
              </c:extLst>
            </c:dLbl>
            <c:dLbl>
              <c:idx val="5"/>
              <c:delete val="1"/>
              <c:extLst>
                <c:ext xmlns:c15="http://schemas.microsoft.com/office/drawing/2012/chart" uri="{CE6537A1-D6FC-4f65-9D91-7224C49458BB}"/>
                <c:ext xmlns:c16="http://schemas.microsoft.com/office/drawing/2014/chart" uri="{C3380CC4-5D6E-409C-BE32-E72D297353CC}">
                  <c16:uniqueId val="{00000008-D2BE-4F7E-B7E4-9C552C0E12B9}"/>
                </c:ext>
              </c:extLst>
            </c:dLbl>
            <c:dLbl>
              <c:idx val="6"/>
              <c:delete val="1"/>
              <c:extLst>
                <c:ext xmlns:c15="http://schemas.microsoft.com/office/drawing/2012/chart" uri="{CE6537A1-D6FC-4f65-9D91-7224C49458BB}"/>
                <c:ext xmlns:c16="http://schemas.microsoft.com/office/drawing/2014/chart" uri="{C3380CC4-5D6E-409C-BE32-E72D297353CC}">
                  <c16:uniqueId val="{00000009-D2BE-4F7E-B7E4-9C552C0E12B9}"/>
                </c:ext>
              </c:extLst>
            </c:dLbl>
            <c:dLbl>
              <c:idx val="7"/>
              <c:delete val="1"/>
              <c:extLst>
                <c:ext xmlns:c15="http://schemas.microsoft.com/office/drawing/2012/chart" uri="{CE6537A1-D6FC-4f65-9D91-7224C49458BB}"/>
                <c:ext xmlns:c16="http://schemas.microsoft.com/office/drawing/2014/chart" uri="{C3380CC4-5D6E-409C-BE32-E72D297353CC}">
                  <c16:uniqueId val="{0000000A-D2BE-4F7E-B7E4-9C552C0E12B9}"/>
                </c:ext>
              </c:extLst>
            </c:dLbl>
            <c:dLbl>
              <c:idx val="8"/>
              <c:delete val="1"/>
              <c:extLst>
                <c:ext xmlns:c15="http://schemas.microsoft.com/office/drawing/2012/chart" uri="{CE6537A1-D6FC-4f65-9D91-7224C49458BB}"/>
                <c:ext xmlns:c16="http://schemas.microsoft.com/office/drawing/2014/chart" uri="{C3380CC4-5D6E-409C-BE32-E72D297353CC}">
                  <c16:uniqueId val="{0000000B-D2BE-4F7E-B7E4-9C552C0E12B9}"/>
                </c:ext>
              </c:extLst>
            </c:dLbl>
            <c:dLbl>
              <c:idx val="9"/>
              <c:delete val="1"/>
              <c:extLst>
                <c:ext xmlns:c15="http://schemas.microsoft.com/office/drawing/2012/chart" uri="{CE6537A1-D6FC-4f65-9D91-7224C49458BB}"/>
                <c:ext xmlns:c16="http://schemas.microsoft.com/office/drawing/2014/chart" uri="{C3380CC4-5D6E-409C-BE32-E72D297353CC}">
                  <c16:uniqueId val="{0000000C-D2BE-4F7E-B7E4-9C552C0E12B9}"/>
                </c:ext>
              </c:extLst>
            </c:dLbl>
            <c:dLbl>
              <c:idx val="10"/>
              <c:delete val="1"/>
              <c:extLst>
                <c:ext xmlns:c15="http://schemas.microsoft.com/office/drawing/2012/chart" uri="{CE6537A1-D6FC-4f65-9D91-7224C49458BB}"/>
                <c:ext xmlns:c16="http://schemas.microsoft.com/office/drawing/2014/chart" uri="{C3380CC4-5D6E-409C-BE32-E72D297353CC}">
                  <c16:uniqueId val="{0000000D-D2BE-4F7E-B7E4-9C552C0E12B9}"/>
                </c:ext>
              </c:extLst>
            </c:dLbl>
            <c:dLbl>
              <c:idx val="11"/>
              <c:delete val="1"/>
              <c:extLst>
                <c:ext xmlns:c15="http://schemas.microsoft.com/office/drawing/2012/chart" uri="{CE6537A1-D6FC-4f65-9D91-7224C49458BB}"/>
                <c:ext xmlns:c16="http://schemas.microsoft.com/office/drawing/2014/chart" uri="{C3380CC4-5D6E-409C-BE32-E72D297353CC}">
                  <c16:uniqueId val="{0000000E-D2BE-4F7E-B7E4-9C552C0E12B9}"/>
                </c:ext>
              </c:extLst>
            </c:dLbl>
            <c:dLbl>
              <c:idx val="12"/>
              <c:delete val="1"/>
              <c:extLst>
                <c:ext xmlns:c15="http://schemas.microsoft.com/office/drawing/2012/chart" uri="{CE6537A1-D6FC-4f65-9D91-7224C49458BB}"/>
                <c:ext xmlns:c16="http://schemas.microsoft.com/office/drawing/2014/chart" uri="{C3380CC4-5D6E-409C-BE32-E72D297353CC}">
                  <c16:uniqueId val="{0000000F-D2BE-4F7E-B7E4-9C552C0E12B9}"/>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D2BE-4F7E-B7E4-9C552C0E12B9}"/>
                </c:ext>
              </c:extLst>
            </c:dLbl>
            <c:dLbl>
              <c:idx val="14"/>
              <c:delete val="1"/>
              <c:extLst>
                <c:ext xmlns:c15="http://schemas.microsoft.com/office/drawing/2012/chart" uri="{CE6537A1-D6FC-4f65-9D91-7224C49458BB}"/>
                <c:ext xmlns:c16="http://schemas.microsoft.com/office/drawing/2014/chart" uri="{C3380CC4-5D6E-409C-BE32-E72D297353CC}">
                  <c16:uniqueId val="{00000011-D2BE-4F7E-B7E4-9C552C0E12B9}"/>
                </c:ext>
              </c:extLst>
            </c:dLbl>
            <c:dLbl>
              <c:idx val="15"/>
              <c:delete val="1"/>
              <c:extLst>
                <c:ext xmlns:c15="http://schemas.microsoft.com/office/drawing/2012/chart" uri="{CE6537A1-D6FC-4f65-9D91-7224C49458BB}"/>
                <c:ext xmlns:c16="http://schemas.microsoft.com/office/drawing/2014/chart" uri="{C3380CC4-5D6E-409C-BE32-E72D297353CC}">
                  <c16:uniqueId val="{00000012-D2BE-4F7E-B7E4-9C552C0E12B9}"/>
                </c:ext>
              </c:extLst>
            </c:dLbl>
            <c:dLbl>
              <c:idx val="16"/>
              <c:delete val="1"/>
              <c:extLst>
                <c:ext xmlns:c15="http://schemas.microsoft.com/office/drawing/2012/chart" uri="{CE6537A1-D6FC-4f65-9D91-7224C49458BB}"/>
                <c:ext xmlns:c16="http://schemas.microsoft.com/office/drawing/2014/chart" uri="{C3380CC4-5D6E-409C-BE32-E72D297353CC}">
                  <c16:uniqueId val="{00000013-D2BE-4F7E-B7E4-9C552C0E12B9}"/>
                </c:ext>
              </c:extLst>
            </c:dLbl>
            <c:dLbl>
              <c:idx val="17"/>
              <c:delete val="1"/>
              <c:extLst>
                <c:ext xmlns:c15="http://schemas.microsoft.com/office/drawing/2012/chart" uri="{CE6537A1-D6FC-4f65-9D91-7224C49458BB}"/>
                <c:ext xmlns:c16="http://schemas.microsoft.com/office/drawing/2014/chart" uri="{C3380CC4-5D6E-409C-BE32-E72D297353CC}">
                  <c16:uniqueId val="{00000014-D2BE-4F7E-B7E4-9C552C0E12B9}"/>
                </c:ext>
              </c:extLst>
            </c:dLbl>
            <c:dLbl>
              <c:idx val="18"/>
              <c:delete val="1"/>
              <c:extLst>
                <c:ext xmlns:c15="http://schemas.microsoft.com/office/drawing/2012/chart" uri="{CE6537A1-D6FC-4f65-9D91-7224C49458BB}"/>
                <c:ext xmlns:c16="http://schemas.microsoft.com/office/drawing/2014/chart" uri="{C3380CC4-5D6E-409C-BE32-E72D297353CC}">
                  <c16:uniqueId val="{00000015-D2BE-4F7E-B7E4-9C552C0E12B9}"/>
                </c:ext>
              </c:extLst>
            </c:dLbl>
            <c:dLbl>
              <c:idx val="19"/>
              <c:delete val="1"/>
              <c:extLst>
                <c:ext xmlns:c15="http://schemas.microsoft.com/office/drawing/2012/chart" uri="{CE6537A1-D6FC-4f65-9D91-7224C49458BB}"/>
                <c:ext xmlns:c16="http://schemas.microsoft.com/office/drawing/2014/chart" uri="{C3380CC4-5D6E-409C-BE32-E72D297353CC}">
                  <c16:uniqueId val="{00000016-D2BE-4F7E-B7E4-9C552C0E12B9}"/>
                </c:ext>
              </c:extLst>
            </c:dLbl>
            <c:dLbl>
              <c:idx val="20"/>
              <c:delete val="1"/>
              <c:extLst>
                <c:ext xmlns:c15="http://schemas.microsoft.com/office/drawing/2012/chart" uri="{CE6537A1-D6FC-4f65-9D91-7224C49458BB}"/>
                <c:ext xmlns:c16="http://schemas.microsoft.com/office/drawing/2014/chart" uri="{C3380CC4-5D6E-409C-BE32-E72D297353CC}">
                  <c16:uniqueId val="{00000017-D2BE-4F7E-B7E4-9C552C0E12B9}"/>
                </c:ext>
              </c:extLst>
            </c:dLbl>
            <c:dLbl>
              <c:idx val="21"/>
              <c:delete val="1"/>
              <c:extLst>
                <c:ext xmlns:c15="http://schemas.microsoft.com/office/drawing/2012/chart" uri="{CE6537A1-D6FC-4f65-9D91-7224C49458BB}"/>
                <c:ext xmlns:c16="http://schemas.microsoft.com/office/drawing/2014/chart" uri="{C3380CC4-5D6E-409C-BE32-E72D297353CC}">
                  <c16:uniqueId val="{00000018-D2BE-4F7E-B7E4-9C552C0E12B9}"/>
                </c:ext>
              </c:extLst>
            </c:dLbl>
            <c:dLbl>
              <c:idx val="22"/>
              <c:delete val="1"/>
              <c:extLst>
                <c:ext xmlns:c15="http://schemas.microsoft.com/office/drawing/2012/chart" uri="{CE6537A1-D6FC-4f65-9D91-7224C49458BB}"/>
                <c:ext xmlns:c16="http://schemas.microsoft.com/office/drawing/2014/chart" uri="{C3380CC4-5D6E-409C-BE32-E72D297353CC}">
                  <c16:uniqueId val="{00000019-D2BE-4F7E-B7E4-9C552C0E12B9}"/>
                </c:ext>
              </c:extLst>
            </c:dLbl>
            <c:dLbl>
              <c:idx val="23"/>
              <c:delete val="1"/>
              <c:extLst>
                <c:ext xmlns:c15="http://schemas.microsoft.com/office/drawing/2012/chart" uri="{CE6537A1-D6FC-4f65-9D91-7224C49458BB}"/>
                <c:ext xmlns:c16="http://schemas.microsoft.com/office/drawing/2014/chart" uri="{C3380CC4-5D6E-409C-BE32-E72D297353CC}">
                  <c16:uniqueId val="{0000001A-D2BE-4F7E-B7E4-9C552C0E12B9}"/>
                </c:ext>
              </c:extLst>
            </c:dLbl>
            <c:dLbl>
              <c:idx val="24"/>
              <c:delete val="1"/>
              <c:extLst>
                <c:ext xmlns:c15="http://schemas.microsoft.com/office/drawing/2012/chart" uri="{CE6537A1-D6FC-4f65-9D91-7224C49458BB}"/>
                <c:ext xmlns:c16="http://schemas.microsoft.com/office/drawing/2014/chart" uri="{C3380CC4-5D6E-409C-BE32-E72D297353CC}">
                  <c16:uniqueId val="{0000001B-D2BE-4F7E-B7E4-9C552C0E12B9}"/>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D2BE-4F7E-B7E4-9C552C0E12B9}"/>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Nordhausen (16062)</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29720</v>
      </c>
      <c r="F11" s="238">
        <v>29888</v>
      </c>
      <c r="G11" s="238">
        <v>30168</v>
      </c>
      <c r="H11" s="238">
        <v>29872</v>
      </c>
      <c r="I11" s="265">
        <v>29745</v>
      </c>
      <c r="J11" s="263">
        <v>-25</v>
      </c>
      <c r="K11" s="266">
        <v>-8.4047739115817782E-2</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13.909825033647376</v>
      </c>
      <c r="E13" s="115">
        <v>4134</v>
      </c>
      <c r="F13" s="114">
        <v>4142</v>
      </c>
      <c r="G13" s="114">
        <v>4254</v>
      </c>
      <c r="H13" s="114">
        <v>4220</v>
      </c>
      <c r="I13" s="140">
        <v>4132</v>
      </c>
      <c r="J13" s="115">
        <v>2</v>
      </c>
      <c r="K13" s="116">
        <v>4.8402710551790899E-2</v>
      </c>
    </row>
    <row r="14" spans="1:255" ht="14.1" customHeight="1" x14ac:dyDescent="0.2">
      <c r="A14" s="306" t="s">
        <v>230</v>
      </c>
      <c r="B14" s="307"/>
      <c r="C14" s="308"/>
      <c r="D14" s="113">
        <v>64.771197846567972</v>
      </c>
      <c r="E14" s="115">
        <v>19250</v>
      </c>
      <c r="F14" s="114">
        <v>19354</v>
      </c>
      <c r="G14" s="114">
        <v>19514</v>
      </c>
      <c r="H14" s="114">
        <v>19260</v>
      </c>
      <c r="I14" s="140">
        <v>19233</v>
      </c>
      <c r="J14" s="115">
        <v>17</v>
      </c>
      <c r="K14" s="116">
        <v>8.8389746789372434E-2</v>
      </c>
    </row>
    <row r="15" spans="1:255" ht="14.1" customHeight="1" x14ac:dyDescent="0.2">
      <c r="A15" s="306" t="s">
        <v>231</v>
      </c>
      <c r="B15" s="307"/>
      <c r="C15" s="308"/>
      <c r="D15" s="113">
        <v>10.817631224764469</v>
      </c>
      <c r="E15" s="115">
        <v>3215</v>
      </c>
      <c r="F15" s="114">
        <v>3264</v>
      </c>
      <c r="G15" s="114">
        <v>3275</v>
      </c>
      <c r="H15" s="114">
        <v>3245</v>
      </c>
      <c r="I15" s="140">
        <v>3234</v>
      </c>
      <c r="J15" s="115">
        <v>-19</v>
      </c>
      <c r="K15" s="116">
        <v>-0.58750773036487325</v>
      </c>
    </row>
    <row r="16" spans="1:255" ht="14.1" customHeight="1" x14ac:dyDescent="0.2">
      <c r="A16" s="306" t="s">
        <v>232</v>
      </c>
      <c r="B16" s="307"/>
      <c r="C16" s="308"/>
      <c r="D16" s="113">
        <v>8.6204576043068641</v>
      </c>
      <c r="E16" s="115">
        <v>2562</v>
      </c>
      <c r="F16" s="114">
        <v>2563</v>
      </c>
      <c r="G16" s="114">
        <v>2557</v>
      </c>
      <c r="H16" s="114">
        <v>2578</v>
      </c>
      <c r="I16" s="140">
        <v>2575</v>
      </c>
      <c r="J16" s="115">
        <v>-13</v>
      </c>
      <c r="K16" s="116">
        <v>-0.50485436893203883</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1.4232839838492597</v>
      </c>
      <c r="E18" s="115">
        <v>423</v>
      </c>
      <c r="F18" s="114">
        <v>408</v>
      </c>
      <c r="G18" s="114">
        <v>442</v>
      </c>
      <c r="H18" s="114">
        <v>430</v>
      </c>
      <c r="I18" s="140">
        <v>412</v>
      </c>
      <c r="J18" s="115">
        <v>11</v>
      </c>
      <c r="K18" s="116">
        <v>2.6699029126213594</v>
      </c>
    </row>
    <row r="19" spans="1:255" ht="14.1" customHeight="1" x14ac:dyDescent="0.2">
      <c r="A19" s="306" t="s">
        <v>235</v>
      </c>
      <c r="B19" s="307" t="s">
        <v>236</v>
      </c>
      <c r="C19" s="308"/>
      <c r="D19" s="113">
        <v>0.74697173620457602</v>
      </c>
      <c r="E19" s="115">
        <v>222</v>
      </c>
      <c r="F19" s="114">
        <v>206</v>
      </c>
      <c r="G19" s="114">
        <v>232</v>
      </c>
      <c r="H19" s="114">
        <v>214</v>
      </c>
      <c r="I19" s="140">
        <v>214</v>
      </c>
      <c r="J19" s="115">
        <v>8</v>
      </c>
      <c r="K19" s="116">
        <v>3.7383177570093458</v>
      </c>
    </row>
    <row r="20" spans="1:255" ht="14.1" customHeight="1" x14ac:dyDescent="0.2">
      <c r="A20" s="306">
        <v>12</v>
      </c>
      <c r="B20" s="307" t="s">
        <v>237</v>
      </c>
      <c r="C20" s="308"/>
      <c r="D20" s="113">
        <v>0.6359353970390309</v>
      </c>
      <c r="E20" s="115">
        <v>189</v>
      </c>
      <c r="F20" s="114">
        <v>188</v>
      </c>
      <c r="G20" s="114">
        <v>215</v>
      </c>
      <c r="H20" s="114">
        <v>213</v>
      </c>
      <c r="I20" s="140">
        <v>190</v>
      </c>
      <c r="J20" s="115">
        <v>-1</v>
      </c>
      <c r="K20" s="116">
        <v>-0.52631578947368418</v>
      </c>
    </row>
    <row r="21" spans="1:255" ht="14.1" customHeight="1" x14ac:dyDescent="0.2">
      <c r="A21" s="306">
        <v>21</v>
      </c>
      <c r="B21" s="307" t="s">
        <v>238</v>
      </c>
      <c r="C21" s="308"/>
      <c r="D21" s="113">
        <v>0.92530282637954242</v>
      </c>
      <c r="E21" s="115">
        <v>275</v>
      </c>
      <c r="F21" s="114">
        <v>275</v>
      </c>
      <c r="G21" s="114">
        <v>274</v>
      </c>
      <c r="H21" s="114">
        <v>272</v>
      </c>
      <c r="I21" s="140">
        <v>269</v>
      </c>
      <c r="J21" s="115">
        <v>6</v>
      </c>
      <c r="K21" s="116">
        <v>2.2304832713754648</v>
      </c>
    </row>
    <row r="22" spans="1:255" ht="14.1" customHeight="1" x14ac:dyDescent="0.2">
      <c r="A22" s="306">
        <v>22</v>
      </c>
      <c r="B22" s="307" t="s">
        <v>239</v>
      </c>
      <c r="C22" s="308"/>
      <c r="D22" s="113">
        <v>1.8741588156123823</v>
      </c>
      <c r="E22" s="115">
        <v>557</v>
      </c>
      <c r="F22" s="114">
        <v>524</v>
      </c>
      <c r="G22" s="114">
        <v>535</v>
      </c>
      <c r="H22" s="114">
        <v>506</v>
      </c>
      <c r="I22" s="140">
        <v>501</v>
      </c>
      <c r="J22" s="115">
        <v>56</v>
      </c>
      <c r="K22" s="116">
        <v>11.177644710578843</v>
      </c>
    </row>
    <row r="23" spans="1:255" ht="14.1" customHeight="1" x14ac:dyDescent="0.2">
      <c r="A23" s="306">
        <v>23</v>
      </c>
      <c r="B23" s="307" t="s">
        <v>240</v>
      </c>
      <c r="C23" s="308"/>
      <c r="D23" s="113">
        <v>0.48788694481830419</v>
      </c>
      <c r="E23" s="115">
        <v>145</v>
      </c>
      <c r="F23" s="114">
        <v>147</v>
      </c>
      <c r="G23" s="114">
        <v>146</v>
      </c>
      <c r="H23" s="114">
        <v>150</v>
      </c>
      <c r="I23" s="140">
        <v>151</v>
      </c>
      <c r="J23" s="115">
        <v>-6</v>
      </c>
      <c r="K23" s="116">
        <v>-3.9735099337748343</v>
      </c>
    </row>
    <row r="24" spans="1:255" ht="14.1" customHeight="1" x14ac:dyDescent="0.2">
      <c r="A24" s="306">
        <v>24</v>
      </c>
      <c r="B24" s="307" t="s">
        <v>241</v>
      </c>
      <c r="C24" s="308"/>
      <c r="D24" s="113">
        <v>4.7880215343203227</v>
      </c>
      <c r="E24" s="115">
        <v>1423</v>
      </c>
      <c r="F24" s="114">
        <v>1448</v>
      </c>
      <c r="G24" s="114">
        <v>1501</v>
      </c>
      <c r="H24" s="114">
        <v>1487</v>
      </c>
      <c r="I24" s="140">
        <v>1488</v>
      </c>
      <c r="J24" s="115">
        <v>-65</v>
      </c>
      <c r="K24" s="116">
        <v>-4.368279569892473</v>
      </c>
    </row>
    <row r="25" spans="1:255" ht="14.1" customHeight="1" x14ac:dyDescent="0.2">
      <c r="A25" s="306">
        <v>25</v>
      </c>
      <c r="B25" s="307" t="s">
        <v>242</v>
      </c>
      <c r="C25" s="308"/>
      <c r="D25" s="113">
        <v>8.1460296096904443</v>
      </c>
      <c r="E25" s="115">
        <v>2421</v>
      </c>
      <c r="F25" s="114">
        <v>2445</v>
      </c>
      <c r="G25" s="114">
        <v>2471</v>
      </c>
      <c r="H25" s="114">
        <v>2436</v>
      </c>
      <c r="I25" s="140">
        <v>2427</v>
      </c>
      <c r="J25" s="115">
        <v>-6</v>
      </c>
      <c r="K25" s="116">
        <v>-0.24721878862793573</v>
      </c>
    </row>
    <row r="26" spans="1:255" ht="14.1" customHeight="1" x14ac:dyDescent="0.2">
      <c r="A26" s="306">
        <v>26</v>
      </c>
      <c r="B26" s="307" t="s">
        <v>243</v>
      </c>
      <c r="C26" s="308"/>
      <c r="D26" s="113">
        <v>2.671601615074024</v>
      </c>
      <c r="E26" s="115">
        <v>794</v>
      </c>
      <c r="F26" s="114">
        <v>785</v>
      </c>
      <c r="G26" s="114">
        <v>791</v>
      </c>
      <c r="H26" s="114">
        <v>780</v>
      </c>
      <c r="I26" s="140">
        <v>779</v>
      </c>
      <c r="J26" s="115">
        <v>15</v>
      </c>
      <c r="K26" s="116">
        <v>1.9255455712451861</v>
      </c>
    </row>
    <row r="27" spans="1:255" ht="14.1" customHeight="1" x14ac:dyDescent="0.2">
      <c r="A27" s="306">
        <v>27</v>
      </c>
      <c r="B27" s="307" t="s">
        <v>244</v>
      </c>
      <c r="C27" s="308"/>
      <c r="D27" s="113">
        <v>2.8499327052489907</v>
      </c>
      <c r="E27" s="115">
        <v>847</v>
      </c>
      <c r="F27" s="114">
        <v>846</v>
      </c>
      <c r="G27" s="114">
        <v>850</v>
      </c>
      <c r="H27" s="114">
        <v>852</v>
      </c>
      <c r="I27" s="140">
        <v>842</v>
      </c>
      <c r="J27" s="115">
        <v>5</v>
      </c>
      <c r="K27" s="116">
        <v>0.59382422802850354</v>
      </c>
    </row>
    <row r="28" spans="1:255" ht="14.1" customHeight="1" x14ac:dyDescent="0.2">
      <c r="A28" s="306">
        <v>28</v>
      </c>
      <c r="B28" s="307" t="s">
        <v>245</v>
      </c>
      <c r="C28" s="308"/>
      <c r="D28" s="113">
        <v>0.18506056527590847</v>
      </c>
      <c r="E28" s="115">
        <v>55</v>
      </c>
      <c r="F28" s="114">
        <v>54</v>
      </c>
      <c r="G28" s="114">
        <v>54</v>
      </c>
      <c r="H28" s="114">
        <v>58</v>
      </c>
      <c r="I28" s="140">
        <v>57</v>
      </c>
      <c r="J28" s="115">
        <v>-2</v>
      </c>
      <c r="K28" s="116">
        <v>-3.5087719298245612</v>
      </c>
    </row>
    <row r="29" spans="1:255" ht="14.1" customHeight="1" x14ac:dyDescent="0.2">
      <c r="A29" s="306">
        <v>29</v>
      </c>
      <c r="B29" s="307" t="s">
        <v>246</v>
      </c>
      <c r="C29" s="308"/>
      <c r="D29" s="113">
        <v>2.5168236877523551</v>
      </c>
      <c r="E29" s="115">
        <v>748</v>
      </c>
      <c r="F29" s="114">
        <v>769</v>
      </c>
      <c r="G29" s="114">
        <v>735</v>
      </c>
      <c r="H29" s="114">
        <v>716</v>
      </c>
      <c r="I29" s="140">
        <v>715</v>
      </c>
      <c r="J29" s="115">
        <v>33</v>
      </c>
      <c r="K29" s="116">
        <v>4.615384615384615</v>
      </c>
    </row>
    <row r="30" spans="1:255" ht="14.1" customHeight="1" x14ac:dyDescent="0.2">
      <c r="A30" s="306" t="s">
        <v>247</v>
      </c>
      <c r="B30" s="307" t="s">
        <v>248</v>
      </c>
      <c r="C30" s="308"/>
      <c r="D30" s="113">
        <v>0.9084791386271871</v>
      </c>
      <c r="E30" s="115">
        <v>270</v>
      </c>
      <c r="F30" s="114">
        <v>281</v>
      </c>
      <c r="G30" s="114">
        <v>257</v>
      </c>
      <c r="H30" s="114">
        <v>231</v>
      </c>
      <c r="I30" s="140">
        <v>229</v>
      </c>
      <c r="J30" s="115">
        <v>41</v>
      </c>
      <c r="K30" s="116">
        <v>17.903930131004365</v>
      </c>
    </row>
    <row r="31" spans="1:255" ht="14.1" customHeight="1" x14ac:dyDescent="0.2">
      <c r="A31" s="306" t="s">
        <v>249</v>
      </c>
      <c r="B31" s="307" t="s">
        <v>250</v>
      </c>
      <c r="C31" s="308"/>
      <c r="D31" s="113">
        <v>1.440107671601615</v>
      </c>
      <c r="E31" s="115">
        <v>428</v>
      </c>
      <c r="F31" s="114">
        <v>437</v>
      </c>
      <c r="G31" s="114">
        <v>426</v>
      </c>
      <c r="H31" s="114">
        <v>433</v>
      </c>
      <c r="I31" s="140">
        <v>434</v>
      </c>
      <c r="J31" s="115">
        <v>-6</v>
      </c>
      <c r="K31" s="116">
        <v>-1.3824884792626728</v>
      </c>
    </row>
    <row r="32" spans="1:255" ht="14.1" customHeight="1" x14ac:dyDescent="0.2">
      <c r="A32" s="306">
        <v>31</v>
      </c>
      <c r="B32" s="307" t="s">
        <v>251</v>
      </c>
      <c r="C32" s="308"/>
      <c r="D32" s="113">
        <v>0.63257065948855984</v>
      </c>
      <c r="E32" s="115">
        <v>188</v>
      </c>
      <c r="F32" s="114">
        <v>184</v>
      </c>
      <c r="G32" s="114">
        <v>187</v>
      </c>
      <c r="H32" s="114">
        <v>180</v>
      </c>
      <c r="I32" s="140">
        <v>178</v>
      </c>
      <c r="J32" s="115">
        <v>10</v>
      </c>
      <c r="K32" s="116">
        <v>5.617977528089888</v>
      </c>
    </row>
    <row r="33" spans="1:11" ht="14.1" customHeight="1" x14ac:dyDescent="0.2">
      <c r="A33" s="306">
        <v>32</v>
      </c>
      <c r="B33" s="307" t="s">
        <v>252</v>
      </c>
      <c r="C33" s="308"/>
      <c r="D33" s="113">
        <v>3.3647375504710633</v>
      </c>
      <c r="E33" s="115">
        <v>1000</v>
      </c>
      <c r="F33" s="114">
        <v>980</v>
      </c>
      <c r="G33" s="114">
        <v>1016</v>
      </c>
      <c r="H33" s="114">
        <v>1006</v>
      </c>
      <c r="I33" s="140">
        <v>954</v>
      </c>
      <c r="J33" s="115">
        <v>46</v>
      </c>
      <c r="K33" s="116">
        <v>4.8218029350104823</v>
      </c>
    </row>
    <row r="34" spans="1:11" ht="14.1" customHeight="1" x14ac:dyDescent="0.2">
      <c r="A34" s="306">
        <v>33</v>
      </c>
      <c r="B34" s="307" t="s">
        <v>253</v>
      </c>
      <c r="C34" s="308"/>
      <c r="D34" s="113">
        <v>1.2079407806191118</v>
      </c>
      <c r="E34" s="115">
        <v>359</v>
      </c>
      <c r="F34" s="114">
        <v>362</v>
      </c>
      <c r="G34" s="114">
        <v>378</v>
      </c>
      <c r="H34" s="114">
        <v>376</v>
      </c>
      <c r="I34" s="140">
        <v>370</v>
      </c>
      <c r="J34" s="115">
        <v>-11</v>
      </c>
      <c r="K34" s="116">
        <v>-2.9729729729729728</v>
      </c>
    </row>
    <row r="35" spans="1:11" ht="14.1" customHeight="1" x14ac:dyDescent="0.2">
      <c r="A35" s="306">
        <v>34</v>
      </c>
      <c r="B35" s="307" t="s">
        <v>254</v>
      </c>
      <c r="C35" s="308"/>
      <c r="D35" s="113">
        <v>2.7759084791386273</v>
      </c>
      <c r="E35" s="115">
        <v>825</v>
      </c>
      <c r="F35" s="114">
        <v>838</v>
      </c>
      <c r="G35" s="114">
        <v>843</v>
      </c>
      <c r="H35" s="114">
        <v>836</v>
      </c>
      <c r="I35" s="140">
        <v>797</v>
      </c>
      <c r="J35" s="115">
        <v>28</v>
      </c>
      <c r="K35" s="116">
        <v>3.5131744040150563</v>
      </c>
    </row>
    <row r="36" spans="1:11" ht="14.1" customHeight="1" x14ac:dyDescent="0.2">
      <c r="A36" s="306">
        <v>41</v>
      </c>
      <c r="B36" s="307" t="s">
        <v>255</v>
      </c>
      <c r="C36" s="308"/>
      <c r="D36" s="113">
        <v>0.51144010767160164</v>
      </c>
      <c r="E36" s="115">
        <v>152</v>
      </c>
      <c r="F36" s="114">
        <v>161</v>
      </c>
      <c r="G36" s="114">
        <v>169</v>
      </c>
      <c r="H36" s="114">
        <v>165</v>
      </c>
      <c r="I36" s="140">
        <v>169</v>
      </c>
      <c r="J36" s="115">
        <v>-17</v>
      </c>
      <c r="K36" s="116">
        <v>-10.059171597633137</v>
      </c>
    </row>
    <row r="37" spans="1:11" ht="14.1" customHeight="1" x14ac:dyDescent="0.2">
      <c r="A37" s="306">
        <v>42</v>
      </c>
      <c r="B37" s="307" t="s">
        <v>256</v>
      </c>
      <c r="C37" s="308"/>
      <c r="D37" s="113">
        <v>0.18842530282637954</v>
      </c>
      <c r="E37" s="115">
        <v>56</v>
      </c>
      <c r="F37" s="114">
        <v>55</v>
      </c>
      <c r="G37" s="114">
        <v>57</v>
      </c>
      <c r="H37" s="114">
        <v>56</v>
      </c>
      <c r="I37" s="140">
        <v>55</v>
      </c>
      <c r="J37" s="115">
        <v>1</v>
      </c>
      <c r="K37" s="116">
        <v>1.8181818181818181</v>
      </c>
    </row>
    <row r="38" spans="1:11" ht="14.1" customHeight="1" x14ac:dyDescent="0.2">
      <c r="A38" s="306">
        <v>43</v>
      </c>
      <c r="B38" s="307" t="s">
        <v>257</v>
      </c>
      <c r="C38" s="308"/>
      <c r="D38" s="113">
        <v>0.54508748317631228</v>
      </c>
      <c r="E38" s="115">
        <v>162</v>
      </c>
      <c r="F38" s="114">
        <v>161</v>
      </c>
      <c r="G38" s="114">
        <v>153</v>
      </c>
      <c r="H38" s="114">
        <v>147</v>
      </c>
      <c r="I38" s="140">
        <v>142</v>
      </c>
      <c r="J38" s="115">
        <v>20</v>
      </c>
      <c r="K38" s="116">
        <v>14.084507042253522</v>
      </c>
    </row>
    <row r="39" spans="1:11" ht="14.1" customHeight="1" x14ac:dyDescent="0.2">
      <c r="A39" s="306">
        <v>51</v>
      </c>
      <c r="B39" s="307" t="s">
        <v>258</v>
      </c>
      <c r="C39" s="308"/>
      <c r="D39" s="113">
        <v>5.3499327052489907</v>
      </c>
      <c r="E39" s="115">
        <v>1590</v>
      </c>
      <c r="F39" s="114">
        <v>1618</v>
      </c>
      <c r="G39" s="114">
        <v>1641</v>
      </c>
      <c r="H39" s="114">
        <v>1694</v>
      </c>
      <c r="I39" s="140">
        <v>1718</v>
      </c>
      <c r="J39" s="115">
        <v>-128</v>
      </c>
      <c r="K39" s="116">
        <v>-7.4505238649592549</v>
      </c>
    </row>
    <row r="40" spans="1:11" ht="14.1" customHeight="1" x14ac:dyDescent="0.2">
      <c r="A40" s="306" t="s">
        <v>259</v>
      </c>
      <c r="B40" s="307" t="s">
        <v>260</v>
      </c>
      <c r="C40" s="308"/>
      <c r="D40" s="113">
        <v>4.5323014804845219</v>
      </c>
      <c r="E40" s="115">
        <v>1347</v>
      </c>
      <c r="F40" s="114">
        <v>1369</v>
      </c>
      <c r="G40" s="114">
        <v>1397</v>
      </c>
      <c r="H40" s="114">
        <v>1452</v>
      </c>
      <c r="I40" s="140">
        <v>1476</v>
      </c>
      <c r="J40" s="115">
        <v>-129</v>
      </c>
      <c r="K40" s="116">
        <v>-8.7398373983739841</v>
      </c>
    </row>
    <row r="41" spans="1:11" ht="14.1" customHeight="1" x14ac:dyDescent="0.2">
      <c r="A41" s="306"/>
      <c r="B41" s="307" t="s">
        <v>261</v>
      </c>
      <c r="C41" s="308"/>
      <c r="D41" s="113">
        <v>3.3041722745625841</v>
      </c>
      <c r="E41" s="115">
        <v>982</v>
      </c>
      <c r="F41" s="114">
        <v>986</v>
      </c>
      <c r="G41" s="114">
        <v>1017</v>
      </c>
      <c r="H41" s="114">
        <v>1054</v>
      </c>
      <c r="I41" s="140">
        <v>1064</v>
      </c>
      <c r="J41" s="115">
        <v>-82</v>
      </c>
      <c r="K41" s="116">
        <v>-7.7067669172932334</v>
      </c>
    </row>
    <row r="42" spans="1:11" ht="14.1" customHeight="1" x14ac:dyDescent="0.2">
      <c r="A42" s="306">
        <v>52</v>
      </c>
      <c r="B42" s="307" t="s">
        <v>262</v>
      </c>
      <c r="C42" s="308"/>
      <c r="D42" s="113">
        <v>3.8627187079407808</v>
      </c>
      <c r="E42" s="115">
        <v>1148</v>
      </c>
      <c r="F42" s="114">
        <v>1147</v>
      </c>
      <c r="G42" s="114">
        <v>1198</v>
      </c>
      <c r="H42" s="114">
        <v>1185</v>
      </c>
      <c r="I42" s="140">
        <v>1189</v>
      </c>
      <c r="J42" s="115">
        <v>-41</v>
      </c>
      <c r="K42" s="116">
        <v>-3.4482758620689653</v>
      </c>
    </row>
    <row r="43" spans="1:11" ht="14.1" customHeight="1" x14ac:dyDescent="0.2">
      <c r="A43" s="306" t="s">
        <v>263</v>
      </c>
      <c r="B43" s="307" t="s">
        <v>264</v>
      </c>
      <c r="C43" s="308"/>
      <c r="D43" s="113">
        <v>2.7119784656796768</v>
      </c>
      <c r="E43" s="115">
        <v>806</v>
      </c>
      <c r="F43" s="114">
        <v>809</v>
      </c>
      <c r="G43" s="114">
        <v>844</v>
      </c>
      <c r="H43" s="114">
        <v>848</v>
      </c>
      <c r="I43" s="140">
        <v>857</v>
      </c>
      <c r="J43" s="115">
        <v>-51</v>
      </c>
      <c r="K43" s="116">
        <v>-5.9509918319719954</v>
      </c>
    </row>
    <row r="44" spans="1:11" ht="14.1" customHeight="1" x14ac:dyDescent="0.2">
      <c r="A44" s="306">
        <v>53</v>
      </c>
      <c r="B44" s="307" t="s">
        <v>265</v>
      </c>
      <c r="C44" s="308"/>
      <c r="D44" s="113">
        <v>0.58882907133243612</v>
      </c>
      <c r="E44" s="115">
        <v>175</v>
      </c>
      <c r="F44" s="114">
        <v>164</v>
      </c>
      <c r="G44" s="114">
        <v>169</v>
      </c>
      <c r="H44" s="114">
        <v>173</v>
      </c>
      <c r="I44" s="140">
        <v>168</v>
      </c>
      <c r="J44" s="115">
        <v>7</v>
      </c>
      <c r="K44" s="116">
        <v>4.166666666666667</v>
      </c>
    </row>
    <row r="45" spans="1:11" ht="14.1" customHeight="1" x14ac:dyDescent="0.2">
      <c r="A45" s="306" t="s">
        <v>266</v>
      </c>
      <c r="B45" s="307" t="s">
        <v>267</v>
      </c>
      <c r="C45" s="308"/>
      <c r="D45" s="113">
        <v>0.53162853297442803</v>
      </c>
      <c r="E45" s="115">
        <v>158</v>
      </c>
      <c r="F45" s="114">
        <v>148</v>
      </c>
      <c r="G45" s="114">
        <v>153</v>
      </c>
      <c r="H45" s="114">
        <v>157</v>
      </c>
      <c r="I45" s="140">
        <v>152</v>
      </c>
      <c r="J45" s="115">
        <v>6</v>
      </c>
      <c r="K45" s="116">
        <v>3.9473684210526314</v>
      </c>
    </row>
    <row r="46" spans="1:11" ht="14.1" customHeight="1" x14ac:dyDescent="0.2">
      <c r="A46" s="306">
        <v>54</v>
      </c>
      <c r="B46" s="307" t="s">
        <v>268</v>
      </c>
      <c r="C46" s="308"/>
      <c r="D46" s="113">
        <v>2.6985195154777926</v>
      </c>
      <c r="E46" s="115">
        <v>802</v>
      </c>
      <c r="F46" s="114">
        <v>817</v>
      </c>
      <c r="G46" s="114">
        <v>833</v>
      </c>
      <c r="H46" s="114">
        <v>814</v>
      </c>
      <c r="I46" s="140">
        <v>794</v>
      </c>
      <c r="J46" s="115">
        <v>8</v>
      </c>
      <c r="K46" s="116">
        <v>1.0075566750629723</v>
      </c>
    </row>
    <row r="47" spans="1:11" ht="14.1" customHeight="1" x14ac:dyDescent="0.2">
      <c r="A47" s="306">
        <v>61</v>
      </c>
      <c r="B47" s="307" t="s">
        <v>269</v>
      </c>
      <c r="C47" s="308"/>
      <c r="D47" s="113">
        <v>2.0457604306864066</v>
      </c>
      <c r="E47" s="115">
        <v>608</v>
      </c>
      <c r="F47" s="114">
        <v>608</v>
      </c>
      <c r="G47" s="114">
        <v>616</v>
      </c>
      <c r="H47" s="114">
        <v>612</v>
      </c>
      <c r="I47" s="140">
        <v>608</v>
      </c>
      <c r="J47" s="115">
        <v>0</v>
      </c>
      <c r="K47" s="116">
        <v>0</v>
      </c>
    </row>
    <row r="48" spans="1:11" ht="14.1" customHeight="1" x14ac:dyDescent="0.2">
      <c r="A48" s="306">
        <v>62</v>
      </c>
      <c r="B48" s="307" t="s">
        <v>270</v>
      </c>
      <c r="C48" s="308"/>
      <c r="D48" s="113">
        <v>7.2240915208613732</v>
      </c>
      <c r="E48" s="115">
        <v>2147</v>
      </c>
      <c r="F48" s="114">
        <v>2174</v>
      </c>
      <c r="G48" s="114">
        <v>2181</v>
      </c>
      <c r="H48" s="114">
        <v>2134</v>
      </c>
      <c r="I48" s="140">
        <v>2150</v>
      </c>
      <c r="J48" s="115">
        <v>-3</v>
      </c>
      <c r="K48" s="116">
        <v>-0.13953488372093023</v>
      </c>
    </row>
    <row r="49" spans="1:11" ht="14.1" customHeight="1" x14ac:dyDescent="0.2">
      <c r="A49" s="306">
        <v>63</v>
      </c>
      <c r="B49" s="307" t="s">
        <v>271</v>
      </c>
      <c r="C49" s="308"/>
      <c r="D49" s="113">
        <v>1.544414535666218</v>
      </c>
      <c r="E49" s="115">
        <v>459</v>
      </c>
      <c r="F49" s="114">
        <v>482</v>
      </c>
      <c r="G49" s="114">
        <v>474</v>
      </c>
      <c r="H49" s="114">
        <v>472</v>
      </c>
      <c r="I49" s="140">
        <v>459</v>
      </c>
      <c r="J49" s="115">
        <v>0</v>
      </c>
      <c r="K49" s="116">
        <v>0</v>
      </c>
    </row>
    <row r="50" spans="1:11" ht="14.1" customHeight="1" x14ac:dyDescent="0.2">
      <c r="A50" s="306" t="s">
        <v>272</v>
      </c>
      <c r="B50" s="307" t="s">
        <v>273</v>
      </c>
      <c r="C50" s="308"/>
      <c r="D50" s="113">
        <v>0.20861372812920592</v>
      </c>
      <c r="E50" s="115">
        <v>62</v>
      </c>
      <c r="F50" s="114">
        <v>60</v>
      </c>
      <c r="G50" s="114">
        <v>59</v>
      </c>
      <c r="H50" s="114">
        <v>62</v>
      </c>
      <c r="I50" s="140">
        <v>55</v>
      </c>
      <c r="J50" s="115">
        <v>7</v>
      </c>
      <c r="K50" s="116">
        <v>12.727272727272727</v>
      </c>
    </row>
    <row r="51" spans="1:11" ht="14.1" customHeight="1" x14ac:dyDescent="0.2">
      <c r="A51" s="306" t="s">
        <v>274</v>
      </c>
      <c r="B51" s="307" t="s">
        <v>275</v>
      </c>
      <c r="C51" s="308"/>
      <c r="D51" s="113">
        <v>1.1608344549125169</v>
      </c>
      <c r="E51" s="115">
        <v>345</v>
      </c>
      <c r="F51" s="114">
        <v>365</v>
      </c>
      <c r="G51" s="114">
        <v>359</v>
      </c>
      <c r="H51" s="114">
        <v>358</v>
      </c>
      <c r="I51" s="140">
        <v>353</v>
      </c>
      <c r="J51" s="115">
        <v>-8</v>
      </c>
      <c r="K51" s="116">
        <v>-2.2662889518413598</v>
      </c>
    </row>
    <row r="52" spans="1:11" ht="14.1" customHeight="1" x14ac:dyDescent="0.2">
      <c r="A52" s="306">
        <v>71</v>
      </c>
      <c r="B52" s="307" t="s">
        <v>276</v>
      </c>
      <c r="C52" s="308"/>
      <c r="D52" s="113">
        <v>9.1722745625841178</v>
      </c>
      <c r="E52" s="115">
        <v>2726</v>
      </c>
      <c r="F52" s="114">
        <v>2759</v>
      </c>
      <c r="G52" s="114">
        <v>2750</v>
      </c>
      <c r="H52" s="114">
        <v>2705</v>
      </c>
      <c r="I52" s="140">
        <v>2713</v>
      </c>
      <c r="J52" s="115">
        <v>13</v>
      </c>
      <c r="K52" s="116">
        <v>0.47917434574272022</v>
      </c>
    </row>
    <row r="53" spans="1:11" ht="14.1" customHeight="1" x14ac:dyDescent="0.2">
      <c r="A53" s="306" t="s">
        <v>277</v>
      </c>
      <c r="B53" s="307" t="s">
        <v>278</v>
      </c>
      <c r="C53" s="308"/>
      <c r="D53" s="113">
        <v>4.2900403768506052</v>
      </c>
      <c r="E53" s="115">
        <v>1275</v>
      </c>
      <c r="F53" s="114">
        <v>1281</v>
      </c>
      <c r="G53" s="114">
        <v>1276</v>
      </c>
      <c r="H53" s="114">
        <v>1246</v>
      </c>
      <c r="I53" s="140">
        <v>1244</v>
      </c>
      <c r="J53" s="115">
        <v>31</v>
      </c>
      <c r="K53" s="116">
        <v>2.491961414790997</v>
      </c>
    </row>
    <row r="54" spans="1:11" ht="14.1" customHeight="1" x14ac:dyDescent="0.2">
      <c r="A54" s="306" t="s">
        <v>279</v>
      </c>
      <c r="B54" s="307" t="s">
        <v>280</v>
      </c>
      <c r="C54" s="308"/>
      <c r="D54" s="113">
        <v>3.7819650067294752</v>
      </c>
      <c r="E54" s="115">
        <v>1124</v>
      </c>
      <c r="F54" s="114">
        <v>1138</v>
      </c>
      <c r="G54" s="114">
        <v>1132</v>
      </c>
      <c r="H54" s="114">
        <v>1137</v>
      </c>
      <c r="I54" s="140">
        <v>1142</v>
      </c>
      <c r="J54" s="115">
        <v>-18</v>
      </c>
      <c r="K54" s="116">
        <v>-1.5761821366024518</v>
      </c>
    </row>
    <row r="55" spans="1:11" ht="14.1" customHeight="1" x14ac:dyDescent="0.2">
      <c r="A55" s="306">
        <v>72</v>
      </c>
      <c r="B55" s="307" t="s">
        <v>281</v>
      </c>
      <c r="C55" s="308"/>
      <c r="D55" s="113">
        <v>2.9306864064602962</v>
      </c>
      <c r="E55" s="115">
        <v>871</v>
      </c>
      <c r="F55" s="114">
        <v>871</v>
      </c>
      <c r="G55" s="114">
        <v>881</v>
      </c>
      <c r="H55" s="114">
        <v>878</v>
      </c>
      <c r="I55" s="140">
        <v>888</v>
      </c>
      <c r="J55" s="115">
        <v>-17</v>
      </c>
      <c r="K55" s="116">
        <v>-1.9144144144144144</v>
      </c>
    </row>
    <row r="56" spans="1:11" ht="14.1" customHeight="1" x14ac:dyDescent="0.2">
      <c r="A56" s="306" t="s">
        <v>282</v>
      </c>
      <c r="B56" s="307" t="s">
        <v>283</v>
      </c>
      <c r="C56" s="308"/>
      <c r="D56" s="113">
        <v>1.4333781965006729</v>
      </c>
      <c r="E56" s="115">
        <v>426</v>
      </c>
      <c r="F56" s="114">
        <v>431</v>
      </c>
      <c r="G56" s="114">
        <v>436</v>
      </c>
      <c r="H56" s="114">
        <v>429</v>
      </c>
      <c r="I56" s="140">
        <v>433</v>
      </c>
      <c r="J56" s="115">
        <v>-7</v>
      </c>
      <c r="K56" s="116">
        <v>-1.6166281755196306</v>
      </c>
    </row>
    <row r="57" spans="1:11" ht="14.1" customHeight="1" x14ac:dyDescent="0.2">
      <c r="A57" s="306" t="s">
        <v>284</v>
      </c>
      <c r="B57" s="307" t="s">
        <v>285</v>
      </c>
      <c r="C57" s="308"/>
      <c r="D57" s="113">
        <v>1.1574697173620458</v>
      </c>
      <c r="E57" s="115">
        <v>344</v>
      </c>
      <c r="F57" s="114">
        <v>340</v>
      </c>
      <c r="G57" s="114">
        <v>344</v>
      </c>
      <c r="H57" s="114">
        <v>346</v>
      </c>
      <c r="I57" s="140">
        <v>350</v>
      </c>
      <c r="J57" s="115">
        <v>-6</v>
      </c>
      <c r="K57" s="116">
        <v>-1.7142857142857142</v>
      </c>
    </row>
    <row r="58" spans="1:11" ht="14.1" customHeight="1" x14ac:dyDescent="0.2">
      <c r="A58" s="306">
        <v>73</v>
      </c>
      <c r="B58" s="307" t="s">
        <v>286</v>
      </c>
      <c r="C58" s="308"/>
      <c r="D58" s="113">
        <v>2.4495289367429343</v>
      </c>
      <c r="E58" s="115">
        <v>728</v>
      </c>
      <c r="F58" s="114">
        <v>738</v>
      </c>
      <c r="G58" s="114">
        <v>746</v>
      </c>
      <c r="H58" s="114">
        <v>728</v>
      </c>
      <c r="I58" s="140">
        <v>733</v>
      </c>
      <c r="J58" s="115">
        <v>-5</v>
      </c>
      <c r="K58" s="116">
        <v>-0.68212824010914053</v>
      </c>
    </row>
    <row r="59" spans="1:11" ht="14.1" customHeight="1" x14ac:dyDescent="0.2">
      <c r="A59" s="306" t="s">
        <v>287</v>
      </c>
      <c r="B59" s="307" t="s">
        <v>288</v>
      </c>
      <c r="C59" s="308"/>
      <c r="D59" s="113">
        <v>2.0625841184387617</v>
      </c>
      <c r="E59" s="115">
        <v>613</v>
      </c>
      <c r="F59" s="114">
        <v>622</v>
      </c>
      <c r="G59" s="114">
        <v>626</v>
      </c>
      <c r="H59" s="114">
        <v>611</v>
      </c>
      <c r="I59" s="140">
        <v>616</v>
      </c>
      <c r="J59" s="115">
        <v>-3</v>
      </c>
      <c r="K59" s="116">
        <v>-0.48701298701298701</v>
      </c>
    </row>
    <row r="60" spans="1:11" ht="14.1" customHeight="1" x14ac:dyDescent="0.2">
      <c r="A60" s="306">
        <v>81</v>
      </c>
      <c r="B60" s="307" t="s">
        <v>289</v>
      </c>
      <c r="C60" s="308"/>
      <c r="D60" s="113">
        <v>10.346567967698519</v>
      </c>
      <c r="E60" s="115">
        <v>3075</v>
      </c>
      <c r="F60" s="114">
        <v>3103</v>
      </c>
      <c r="G60" s="114">
        <v>3114</v>
      </c>
      <c r="H60" s="114">
        <v>3067</v>
      </c>
      <c r="I60" s="140">
        <v>3083</v>
      </c>
      <c r="J60" s="115">
        <v>-8</v>
      </c>
      <c r="K60" s="116">
        <v>-0.25948751216347715</v>
      </c>
    </row>
    <row r="61" spans="1:11" ht="14.1" customHeight="1" x14ac:dyDescent="0.2">
      <c r="A61" s="306" t="s">
        <v>290</v>
      </c>
      <c r="B61" s="307" t="s">
        <v>291</v>
      </c>
      <c r="C61" s="308"/>
      <c r="D61" s="113">
        <v>1.9010767160161508</v>
      </c>
      <c r="E61" s="115">
        <v>565</v>
      </c>
      <c r="F61" s="114">
        <v>559</v>
      </c>
      <c r="G61" s="114">
        <v>566</v>
      </c>
      <c r="H61" s="114">
        <v>565</v>
      </c>
      <c r="I61" s="140">
        <v>574</v>
      </c>
      <c r="J61" s="115">
        <v>-9</v>
      </c>
      <c r="K61" s="116">
        <v>-1.5679442508710801</v>
      </c>
    </row>
    <row r="62" spans="1:11" ht="14.1" customHeight="1" x14ac:dyDescent="0.2">
      <c r="A62" s="306" t="s">
        <v>292</v>
      </c>
      <c r="B62" s="307" t="s">
        <v>293</v>
      </c>
      <c r="C62" s="308"/>
      <c r="D62" s="113">
        <v>5.2759084791386268</v>
      </c>
      <c r="E62" s="115">
        <v>1568</v>
      </c>
      <c r="F62" s="114">
        <v>1597</v>
      </c>
      <c r="G62" s="114">
        <v>1600</v>
      </c>
      <c r="H62" s="114">
        <v>1561</v>
      </c>
      <c r="I62" s="140">
        <v>1570</v>
      </c>
      <c r="J62" s="115">
        <v>-2</v>
      </c>
      <c r="K62" s="116">
        <v>-0.12738853503184713</v>
      </c>
    </row>
    <row r="63" spans="1:11" ht="14.1" customHeight="1" x14ac:dyDescent="0.2">
      <c r="A63" s="306"/>
      <c r="B63" s="307" t="s">
        <v>294</v>
      </c>
      <c r="C63" s="308"/>
      <c r="D63" s="113">
        <v>4.5356662180349936</v>
      </c>
      <c r="E63" s="115">
        <v>1348</v>
      </c>
      <c r="F63" s="114">
        <v>1379</v>
      </c>
      <c r="G63" s="114">
        <v>1379</v>
      </c>
      <c r="H63" s="114">
        <v>1347</v>
      </c>
      <c r="I63" s="140">
        <v>1359</v>
      </c>
      <c r="J63" s="115">
        <v>-11</v>
      </c>
      <c r="K63" s="116">
        <v>-0.80941869021339219</v>
      </c>
    </row>
    <row r="64" spans="1:11" ht="14.1" customHeight="1" x14ac:dyDescent="0.2">
      <c r="A64" s="306" t="s">
        <v>295</v>
      </c>
      <c r="B64" s="307" t="s">
        <v>296</v>
      </c>
      <c r="C64" s="308"/>
      <c r="D64" s="113">
        <v>1.059892328398385</v>
      </c>
      <c r="E64" s="115">
        <v>315</v>
      </c>
      <c r="F64" s="114">
        <v>314</v>
      </c>
      <c r="G64" s="114">
        <v>317</v>
      </c>
      <c r="H64" s="114">
        <v>315</v>
      </c>
      <c r="I64" s="140">
        <v>310</v>
      </c>
      <c r="J64" s="115">
        <v>5</v>
      </c>
      <c r="K64" s="116">
        <v>1.6129032258064515</v>
      </c>
    </row>
    <row r="65" spans="1:11" ht="14.1" customHeight="1" x14ac:dyDescent="0.2">
      <c r="A65" s="306" t="s">
        <v>297</v>
      </c>
      <c r="B65" s="307" t="s">
        <v>298</v>
      </c>
      <c r="C65" s="308"/>
      <c r="D65" s="113">
        <v>1.0632570659488561</v>
      </c>
      <c r="E65" s="115">
        <v>316</v>
      </c>
      <c r="F65" s="114">
        <v>319</v>
      </c>
      <c r="G65" s="114">
        <v>323</v>
      </c>
      <c r="H65" s="114">
        <v>320</v>
      </c>
      <c r="I65" s="140">
        <v>323</v>
      </c>
      <c r="J65" s="115">
        <v>-7</v>
      </c>
      <c r="K65" s="116">
        <v>-2.1671826625386998</v>
      </c>
    </row>
    <row r="66" spans="1:11" ht="14.1" customHeight="1" x14ac:dyDescent="0.2">
      <c r="A66" s="306">
        <v>82</v>
      </c>
      <c r="B66" s="307" t="s">
        <v>299</v>
      </c>
      <c r="C66" s="308"/>
      <c r="D66" s="113">
        <v>4.8620457604306866</v>
      </c>
      <c r="E66" s="115">
        <v>1445</v>
      </c>
      <c r="F66" s="114">
        <v>1438</v>
      </c>
      <c r="G66" s="114">
        <v>1447</v>
      </c>
      <c r="H66" s="114">
        <v>1389</v>
      </c>
      <c r="I66" s="140">
        <v>1382</v>
      </c>
      <c r="J66" s="115">
        <v>63</v>
      </c>
      <c r="K66" s="116">
        <v>4.5586107091172217</v>
      </c>
    </row>
    <row r="67" spans="1:11" ht="14.1" customHeight="1" x14ac:dyDescent="0.2">
      <c r="A67" s="306" t="s">
        <v>300</v>
      </c>
      <c r="B67" s="307" t="s">
        <v>301</v>
      </c>
      <c r="C67" s="308"/>
      <c r="D67" s="113">
        <v>3.3950201884253026</v>
      </c>
      <c r="E67" s="115">
        <v>1009</v>
      </c>
      <c r="F67" s="114">
        <v>1005</v>
      </c>
      <c r="G67" s="114">
        <v>1010</v>
      </c>
      <c r="H67" s="114">
        <v>963</v>
      </c>
      <c r="I67" s="140">
        <v>954</v>
      </c>
      <c r="J67" s="115">
        <v>55</v>
      </c>
      <c r="K67" s="116">
        <v>5.7651991614255769</v>
      </c>
    </row>
    <row r="68" spans="1:11" ht="14.1" customHeight="1" x14ac:dyDescent="0.2">
      <c r="A68" s="306" t="s">
        <v>302</v>
      </c>
      <c r="B68" s="307" t="s">
        <v>303</v>
      </c>
      <c r="C68" s="308"/>
      <c r="D68" s="113">
        <v>0.85800807537012114</v>
      </c>
      <c r="E68" s="115">
        <v>255</v>
      </c>
      <c r="F68" s="114">
        <v>255</v>
      </c>
      <c r="G68" s="114">
        <v>255</v>
      </c>
      <c r="H68" s="114">
        <v>249</v>
      </c>
      <c r="I68" s="140">
        <v>253</v>
      </c>
      <c r="J68" s="115">
        <v>2</v>
      </c>
      <c r="K68" s="116">
        <v>0.79051383399209485</v>
      </c>
    </row>
    <row r="69" spans="1:11" ht="14.1" customHeight="1" x14ac:dyDescent="0.2">
      <c r="A69" s="306">
        <v>83</v>
      </c>
      <c r="B69" s="307" t="s">
        <v>304</v>
      </c>
      <c r="C69" s="308"/>
      <c r="D69" s="113">
        <v>6.6318977119784659</v>
      </c>
      <c r="E69" s="115">
        <v>1971</v>
      </c>
      <c r="F69" s="114">
        <v>1941</v>
      </c>
      <c r="G69" s="114">
        <v>1913</v>
      </c>
      <c r="H69" s="114">
        <v>1947</v>
      </c>
      <c r="I69" s="140">
        <v>1937</v>
      </c>
      <c r="J69" s="115">
        <v>34</v>
      </c>
      <c r="K69" s="116">
        <v>1.7552916881775942</v>
      </c>
    </row>
    <row r="70" spans="1:11" ht="14.1" customHeight="1" x14ac:dyDescent="0.2">
      <c r="A70" s="306" t="s">
        <v>305</v>
      </c>
      <c r="B70" s="307" t="s">
        <v>306</v>
      </c>
      <c r="C70" s="308"/>
      <c r="D70" s="113">
        <v>5.5585464333781962</v>
      </c>
      <c r="E70" s="115">
        <v>1652</v>
      </c>
      <c r="F70" s="114">
        <v>1622</v>
      </c>
      <c r="G70" s="114">
        <v>1604</v>
      </c>
      <c r="H70" s="114">
        <v>1648</v>
      </c>
      <c r="I70" s="140">
        <v>1647</v>
      </c>
      <c r="J70" s="115">
        <v>5</v>
      </c>
      <c r="K70" s="116">
        <v>0.30358227079538552</v>
      </c>
    </row>
    <row r="71" spans="1:11" ht="14.1" customHeight="1" x14ac:dyDescent="0.2">
      <c r="A71" s="306"/>
      <c r="B71" s="307" t="s">
        <v>307</v>
      </c>
      <c r="C71" s="308"/>
      <c r="D71" s="113">
        <v>3.7987886944818303</v>
      </c>
      <c r="E71" s="115">
        <v>1129</v>
      </c>
      <c r="F71" s="114">
        <v>1107</v>
      </c>
      <c r="G71" s="114">
        <v>1101</v>
      </c>
      <c r="H71" s="114">
        <v>1130</v>
      </c>
      <c r="I71" s="140">
        <v>1139</v>
      </c>
      <c r="J71" s="115">
        <v>-10</v>
      </c>
      <c r="K71" s="116">
        <v>-0.87796312554872691</v>
      </c>
    </row>
    <row r="72" spans="1:11" ht="14.1" customHeight="1" x14ac:dyDescent="0.2">
      <c r="A72" s="306">
        <v>84</v>
      </c>
      <c r="B72" s="307" t="s">
        <v>308</v>
      </c>
      <c r="C72" s="308"/>
      <c r="D72" s="113">
        <v>1.4838492597577388</v>
      </c>
      <c r="E72" s="115">
        <v>441</v>
      </c>
      <c r="F72" s="114">
        <v>441</v>
      </c>
      <c r="G72" s="114">
        <v>432</v>
      </c>
      <c r="H72" s="114">
        <v>448</v>
      </c>
      <c r="I72" s="140">
        <v>459</v>
      </c>
      <c r="J72" s="115">
        <v>-18</v>
      </c>
      <c r="K72" s="116">
        <v>-3.9215686274509802</v>
      </c>
    </row>
    <row r="73" spans="1:11" ht="14.1" customHeight="1" x14ac:dyDescent="0.2">
      <c r="A73" s="306" t="s">
        <v>309</v>
      </c>
      <c r="B73" s="307" t="s">
        <v>310</v>
      </c>
      <c r="C73" s="308"/>
      <c r="D73" s="113">
        <v>0.35329744279946163</v>
      </c>
      <c r="E73" s="115">
        <v>105</v>
      </c>
      <c r="F73" s="114">
        <v>105</v>
      </c>
      <c r="G73" s="114">
        <v>105</v>
      </c>
      <c r="H73" s="114">
        <v>119</v>
      </c>
      <c r="I73" s="140">
        <v>126</v>
      </c>
      <c r="J73" s="115">
        <v>-21</v>
      </c>
      <c r="K73" s="116">
        <v>-16.666666666666668</v>
      </c>
    </row>
    <row r="74" spans="1:11" ht="14.1" customHeight="1" x14ac:dyDescent="0.2">
      <c r="A74" s="306" t="s">
        <v>311</v>
      </c>
      <c r="B74" s="307" t="s">
        <v>312</v>
      </c>
      <c r="C74" s="308"/>
      <c r="D74" s="113">
        <v>0.47106325706594887</v>
      </c>
      <c r="E74" s="115">
        <v>140</v>
      </c>
      <c r="F74" s="114">
        <v>139</v>
      </c>
      <c r="G74" s="114">
        <v>142</v>
      </c>
      <c r="H74" s="114">
        <v>144</v>
      </c>
      <c r="I74" s="140">
        <v>147</v>
      </c>
      <c r="J74" s="115">
        <v>-7</v>
      </c>
      <c r="K74" s="116">
        <v>-4.7619047619047619</v>
      </c>
    </row>
    <row r="75" spans="1:11" ht="14.1" customHeight="1" x14ac:dyDescent="0.2">
      <c r="A75" s="306" t="s">
        <v>313</v>
      </c>
      <c r="B75" s="307" t="s">
        <v>314</v>
      </c>
      <c r="C75" s="308"/>
      <c r="D75" s="113">
        <v>0.30955585464333785</v>
      </c>
      <c r="E75" s="115">
        <v>92</v>
      </c>
      <c r="F75" s="114">
        <v>93</v>
      </c>
      <c r="G75" s="114">
        <v>86</v>
      </c>
      <c r="H75" s="114">
        <v>86</v>
      </c>
      <c r="I75" s="140">
        <v>86</v>
      </c>
      <c r="J75" s="115">
        <v>6</v>
      </c>
      <c r="K75" s="116">
        <v>6.9767441860465116</v>
      </c>
    </row>
    <row r="76" spans="1:11" ht="14.1" customHeight="1" x14ac:dyDescent="0.2">
      <c r="A76" s="306">
        <v>91</v>
      </c>
      <c r="B76" s="307" t="s">
        <v>315</v>
      </c>
      <c r="C76" s="308"/>
      <c r="D76" s="113">
        <v>9.7577388963660833E-2</v>
      </c>
      <c r="E76" s="115">
        <v>29</v>
      </c>
      <c r="F76" s="114">
        <v>29</v>
      </c>
      <c r="G76" s="114">
        <v>26</v>
      </c>
      <c r="H76" s="114">
        <v>28</v>
      </c>
      <c r="I76" s="140">
        <v>29</v>
      </c>
      <c r="J76" s="115">
        <v>0</v>
      </c>
      <c r="K76" s="116">
        <v>0</v>
      </c>
    </row>
    <row r="77" spans="1:11" ht="14.1" customHeight="1" x14ac:dyDescent="0.2">
      <c r="A77" s="306">
        <v>92</v>
      </c>
      <c r="B77" s="307" t="s">
        <v>316</v>
      </c>
      <c r="C77" s="308"/>
      <c r="D77" s="113">
        <v>0.41386271870794078</v>
      </c>
      <c r="E77" s="115">
        <v>123</v>
      </c>
      <c r="F77" s="114">
        <v>127</v>
      </c>
      <c r="G77" s="114">
        <v>131</v>
      </c>
      <c r="H77" s="114">
        <v>123</v>
      </c>
      <c r="I77" s="140">
        <v>131</v>
      </c>
      <c r="J77" s="115">
        <v>-8</v>
      </c>
      <c r="K77" s="116">
        <v>-6.106870229007634</v>
      </c>
    </row>
    <row r="78" spans="1:11" ht="14.1" customHeight="1" x14ac:dyDescent="0.2">
      <c r="A78" s="306">
        <v>93</v>
      </c>
      <c r="B78" s="307" t="s">
        <v>317</v>
      </c>
      <c r="C78" s="308"/>
      <c r="D78" s="113">
        <v>6.7294751009421269E-2</v>
      </c>
      <c r="E78" s="115">
        <v>20</v>
      </c>
      <c r="F78" s="114" t="s">
        <v>513</v>
      </c>
      <c r="G78" s="114" t="s">
        <v>513</v>
      </c>
      <c r="H78" s="114" t="s">
        <v>513</v>
      </c>
      <c r="I78" s="140" t="s">
        <v>513</v>
      </c>
      <c r="J78" s="115" t="s">
        <v>513</v>
      </c>
      <c r="K78" s="116" t="s">
        <v>513</v>
      </c>
    </row>
    <row r="79" spans="1:11" ht="14.1" customHeight="1" x14ac:dyDescent="0.2">
      <c r="A79" s="306">
        <v>94</v>
      </c>
      <c r="B79" s="307" t="s">
        <v>318</v>
      </c>
      <c r="C79" s="308"/>
      <c r="D79" s="113">
        <v>0.6090174966352625</v>
      </c>
      <c r="E79" s="115">
        <v>181</v>
      </c>
      <c r="F79" s="114">
        <v>213</v>
      </c>
      <c r="G79" s="114">
        <v>209</v>
      </c>
      <c r="H79" s="114">
        <v>219</v>
      </c>
      <c r="I79" s="140">
        <v>216</v>
      </c>
      <c r="J79" s="115">
        <v>-35</v>
      </c>
      <c r="K79" s="116">
        <v>-16.203703703703702</v>
      </c>
    </row>
    <row r="80" spans="1:11" ht="14.1" customHeight="1" x14ac:dyDescent="0.2">
      <c r="A80" s="306" t="s">
        <v>319</v>
      </c>
      <c r="B80" s="307" t="s">
        <v>320</v>
      </c>
      <c r="C80" s="308"/>
      <c r="D80" s="113">
        <v>1.0094212651413189E-2</v>
      </c>
      <c r="E80" s="115">
        <v>3</v>
      </c>
      <c r="F80" s="114" t="s">
        <v>513</v>
      </c>
      <c r="G80" s="114" t="s">
        <v>513</v>
      </c>
      <c r="H80" s="114" t="s">
        <v>513</v>
      </c>
      <c r="I80" s="140" t="s">
        <v>513</v>
      </c>
      <c r="J80" s="115" t="s">
        <v>513</v>
      </c>
      <c r="K80" s="116" t="s">
        <v>513</v>
      </c>
    </row>
    <row r="81" spans="1:11" ht="14.1" customHeight="1" x14ac:dyDescent="0.2">
      <c r="A81" s="310" t="s">
        <v>321</v>
      </c>
      <c r="B81" s="311" t="s">
        <v>224</v>
      </c>
      <c r="C81" s="312"/>
      <c r="D81" s="125">
        <v>1.8808882907133244</v>
      </c>
      <c r="E81" s="143">
        <v>559</v>
      </c>
      <c r="F81" s="144">
        <v>565</v>
      </c>
      <c r="G81" s="144">
        <v>568</v>
      </c>
      <c r="H81" s="144">
        <v>569</v>
      </c>
      <c r="I81" s="145">
        <v>571</v>
      </c>
      <c r="J81" s="143">
        <v>-12</v>
      </c>
      <c r="K81" s="146">
        <v>-2.1015761821366024</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3724</v>
      </c>
      <c r="E12" s="114">
        <v>3866</v>
      </c>
      <c r="F12" s="114">
        <v>3842</v>
      </c>
      <c r="G12" s="114">
        <v>3888</v>
      </c>
      <c r="H12" s="140">
        <v>3838</v>
      </c>
      <c r="I12" s="115">
        <v>-114</v>
      </c>
      <c r="J12" s="116">
        <v>-2.9702970297029703</v>
      </c>
      <c r="K12"/>
      <c r="L12"/>
      <c r="M12"/>
      <c r="N12"/>
      <c r="O12"/>
      <c r="P12"/>
    </row>
    <row r="13" spans="1:16" s="110" customFormat="1" ht="14.45" customHeight="1" x14ac:dyDescent="0.2">
      <c r="A13" s="120" t="s">
        <v>105</v>
      </c>
      <c r="B13" s="119" t="s">
        <v>106</v>
      </c>
      <c r="C13" s="113">
        <v>44.817400644468314</v>
      </c>
      <c r="D13" s="115">
        <v>1669</v>
      </c>
      <c r="E13" s="114">
        <v>1711</v>
      </c>
      <c r="F13" s="114">
        <v>1698</v>
      </c>
      <c r="G13" s="114">
        <v>1691</v>
      </c>
      <c r="H13" s="140">
        <v>1656</v>
      </c>
      <c r="I13" s="115">
        <v>13</v>
      </c>
      <c r="J13" s="116">
        <v>0.78502415458937203</v>
      </c>
      <c r="K13"/>
      <c r="L13"/>
      <c r="M13"/>
      <c r="N13"/>
      <c r="O13"/>
      <c r="P13"/>
    </row>
    <row r="14" spans="1:16" s="110" customFormat="1" ht="14.45" customHeight="1" x14ac:dyDescent="0.2">
      <c r="A14" s="120"/>
      <c r="B14" s="119" t="s">
        <v>107</v>
      </c>
      <c r="C14" s="113">
        <v>55.182599355531686</v>
      </c>
      <c r="D14" s="115">
        <v>2055</v>
      </c>
      <c r="E14" s="114">
        <v>2155</v>
      </c>
      <c r="F14" s="114">
        <v>2144</v>
      </c>
      <c r="G14" s="114">
        <v>2197</v>
      </c>
      <c r="H14" s="140">
        <v>2182</v>
      </c>
      <c r="I14" s="115">
        <v>-127</v>
      </c>
      <c r="J14" s="116">
        <v>-5.8203483043079745</v>
      </c>
      <c r="K14"/>
      <c r="L14"/>
      <c r="M14"/>
      <c r="N14"/>
      <c r="O14"/>
      <c r="P14"/>
    </row>
    <row r="15" spans="1:16" s="110" customFormat="1" ht="14.45" customHeight="1" x14ac:dyDescent="0.2">
      <c r="A15" s="118" t="s">
        <v>105</v>
      </c>
      <c r="B15" s="121" t="s">
        <v>108</v>
      </c>
      <c r="C15" s="113">
        <v>14.473684210526315</v>
      </c>
      <c r="D15" s="115">
        <v>539</v>
      </c>
      <c r="E15" s="114">
        <v>577</v>
      </c>
      <c r="F15" s="114">
        <v>526</v>
      </c>
      <c r="G15" s="114">
        <v>555</v>
      </c>
      <c r="H15" s="140">
        <v>510</v>
      </c>
      <c r="I15" s="115">
        <v>29</v>
      </c>
      <c r="J15" s="116">
        <v>5.6862745098039218</v>
      </c>
      <c r="K15"/>
      <c r="L15"/>
      <c r="M15"/>
      <c r="N15"/>
      <c r="O15"/>
      <c r="P15"/>
    </row>
    <row r="16" spans="1:16" s="110" customFormat="1" ht="14.45" customHeight="1" x14ac:dyDescent="0.2">
      <c r="A16" s="118"/>
      <c r="B16" s="121" t="s">
        <v>109</v>
      </c>
      <c r="C16" s="113">
        <v>38.2921589688507</v>
      </c>
      <c r="D16" s="115">
        <v>1426</v>
      </c>
      <c r="E16" s="114">
        <v>1501</v>
      </c>
      <c r="F16" s="114">
        <v>1539</v>
      </c>
      <c r="G16" s="114">
        <v>1542</v>
      </c>
      <c r="H16" s="140">
        <v>1551</v>
      </c>
      <c r="I16" s="115">
        <v>-125</v>
      </c>
      <c r="J16" s="116">
        <v>-8.0593165699548681</v>
      </c>
      <c r="K16"/>
      <c r="L16"/>
      <c r="M16"/>
      <c r="N16"/>
      <c r="O16"/>
      <c r="P16"/>
    </row>
    <row r="17" spans="1:16" s="110" customFormat="1" ht="14.45" customHeight="1" x14ac:dyDescent="0.2">
      <c r="A17" s="118"/>
      <c r="B17" s="121" t="s">
        <v>110</v>
      </c>
      <c r="C17" s="113">
        <v>23.442534908700321</v>
      </c>
      <c r="D17" s="115">
        <v>873</v>
      </c>
      <c r="E17" s="114">
        <v>882</v>
      </c>
      <c r="F17" s="114">
        <v>900</v>
      </c>
      <c r="G17" s="114">
        <v>926</v>
      </c>
      <c r="H17" s="140">
        <v>941</v>
      </c>
      <c r="I17" s="115">
        <v>-68</v>
      </c>
      <c r="J17" s="116">
        <v>-7.2263549415515413</v>
      </c>
      <c r="K17"/>
      <c r="L17"/>
      <c r="M17"/>
      <c r="N17"/>
      <c r="O17"/>
      <c r="P17"/>
    </row>
    <row r="18" spans="1:16" s="110" customFormat="1" ht="14.45" customHeight="1" x14ac:dyDescent="0.2">
      <c r="A18" s="120"/>
      <c r="B18" s="121" t="s">
        <v>111</v>
      </c>
      <c r="C18" s="113">
        <v>23.791621911922665</v>
      </c>
      <c r="D18" s="115">
        <v>886</v>
      </c>
      <c r="E18" s="114">
        <v>906</v>
      </c>
      <c r="F18" s="114">
        <v>877</v>
      </c>
      <c r="G18" s="114">
        <v>865</v>
      </c>
      <c r="H18" s="140">
        <v>836</v>
      </c>
      <c r="I18" s="115">
        <v>50</v>
      </c>
      <c r="J18" s="116">
        <v>5.9808612440191391</v>
      </c>
      <c r="K18"/>
      <c r="L18"/>
      <c r="M18"/>
      <c r="N18"/>
      <c r="O18"/>
      <c r="P18"/>
    </row>
    <row r="19" spans="1:16" s="110" customFormat="1" ht="14.45" customHeight="1" x14ac:dyDescent="0.2">
      <c r="A19" s="120"/>
      <c r="B19" s="121" t="s">
        <v>112</v>
      </c>
      <c r="C19" s="113">
        <v>3.007518796992481</v>
      </c>
      <c r="D19" s="115">
        <v>112</v>
      </c>
      <c r="E19" s="114">
        <v>123</v>
      </c>
      <c r="F19" s="114">
        <v>122</v>
      </c>
      <c r="G19" s="114">
        <v>105</v>
      </c>
      <c r="H19" s="140">
        <v>106</v>
      </c>
      <c r="I19" s="115">
        <v>6</v>
      </c>
      <c r="J19" s="116">
        <v>5.6603773584905657</v>
      </c>
      <c r="K19"/>
      <c r="L19"/>
      <c r="M19"/>
      <c r="N19"/>
      <c r="O19"/>
      <c r="P19"/>
    </row>
    <row r="20" spans="1:16" s="110" customFormat="1" ht="14.45" customHeight="1" x14ac:dyDescent="0.2">
      <c r="A20" s="120" t="s">
        <v>113</v>
      </c>
      <c r="B20" s="119" t="s">
        <v>116</v>
      </c>
      <c r="C20" s="113">
        <v>96.213748657357684</v>
      </c>
      <c r="D20" s="115">
        <v>3583</v>
      </c>
      <c r="E20" s="114">
        <v>3720</v>
      </c>
      <c r="F20" s="114">
        <v>3687</v>
      </c>
      <c r="G20" s="114">
        <v>3727</v>
      </c>
      <c r="H20" s="140">
        <v>3697</v>
      </c>
      <c r="I20" s="115">
        <v>-114</v>
      </c>
      <c r="J20" s="116">
        <v>-3.0835812821206385</v>
      </c>
      <c r="K20"/>
      <c r="L20"/>
      <c r="M20"/>
      <c r="N20"/>
      <c r="O20"/>
      <c r="P20"/>
    </row>
    <row r="21" spans="1:16" s="110" customFormat="1" ht="14.45" customHeight="1" x14ac:dyDescent="0.2">
      <c r="A21" s="123"/>
      <c r="B21" s="124" t="s">
        <v>117</v>
      </c>
      <c r="C21" s="125">
        <v>3.6519871106337272</v>
      </c>
      <c r="D21" s="143">
        <v>136</v>
      </c>
      <c r="E21" s="144">
        <v>141</v>
      </c>
      <c r="F21" s="144">
        <v>150</v>
      </c>
      <c r="G21" s="144">
        <v>155</v>
      </c>
      <c r="H21" s="145">
        <v>136</v>
      </c>
      <c r="I21" s="143">
        <v>0</v>
      </c>
      <c r="J21" s="146">
        <v>0</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111411</v>
      </c>
      <c r="E23" s="114">
        <v>117071</v>
      </c>
      <c r="F23" s="114">
        <v>116805</v>
      </c>
      <c r="G23" s="114">
        <v>117838</v>
      </c>
      <c r="H23" s="140">
        <v>115296</v>
      </c>
      <c r="I23" s="115">
        <v>-3885</v>
      </c>
      <c r="J23" s="116">
        <v>-3.3695878434637803</v>
      </c>
      <c r="K23"/>
      <c r="L23"/>
      <c r="M23"/>
      <c r="N23"/>
      <c r="O23"/>
      <c r="P23"/>
    </row>
    <row r="24" spans="1:16" s="110" customFormat="1" ht="14.45" customHeight="1" x14ac:dyDescent="0.2">
      <c r="A24" s="120" t="s">
        <v>105</v>
      </c>
      <c r="B24" s="119" t="s">
        <v>106</v>
      </c>
      <c r="C24" s="113">
        <v>45.095188087352234</v>
      </c>
      <c r="D24" s="115">
        <v>50241</v>
      </c>
      <c r="E24" s="114">
        <v>52278</v>
      </c>
      <c r="F24" s="114">
        <v>52503</v>
      </c>
      <c r="G24" s="114">
        <v>52617</v>
      </c>
      <c r="H24" s="140">
        <v>51548</v>
      </c>
      <c r="I24" s="115">
        <v>-1307</v>
      </c>
      <c r="J24" s="116">
        <v>-2.5355008923721578</v>
      </c>
      <c r="K24"/>
      <c r="L24"/>
      <c r="M24"/>
      <c r="N24"/>
      <c r="O24"/>
      <c r="P24"/>
    </row>
    <row r="25" spans="1:16" s="110" customFormat="1" ht="14.45" customHeight="1" x14ac:dyDescent="0.2">
      <c r="A25" s="120"/>
      <c r="B25" s="119" t="s">
        <v>107</v>
      </c>
      <c r="C25" s="113">
        <v>54.904811912647766</v>
      </c>
      <c r="D25" s="115">
        <v>61170</v>
      </c>
      <c r="E25" s="114">
        <v>64793</v>
      </c>
      <c r="F25" s="114">
        <v>64302</v>
      </c>
      <c r="G25" s="114">
        <v>65221</v>
      </c>
      <c r="H25" s="140">
        <v>63748</v>
      </c>
      <c r="I25" s="115">
        <v>-2578</v>
      </c>
      <c r="J25" s="116">
        <v>-4.0440484407353958</v>
      </c>
      <c r="K25"/>
      <c r="L25"/>
      <c r="M25"/>
      <c r="N25"/>
      <c r="O25"/>
      <c r="P25"/>
    </row>
    <row r="26" spans="1:16" s="110" customFormat="1" ht="14.45" customHeight="1" x14ac:dyDescent="0.2">
      <c r="A26" s="118" t="s">
        <v>105</v>
      </c>
      <c r="B26" s="121" t="s">
        <v>108</v>
      </c>
      <c r="C26" s="113">
        <v>15.112511331915162</v>
      </c>
      <c r="D26" s="115">
        <v>16837</v>
      </c>
      <c r="E26" s="114">
        <v>18181</v>
      </c>
      <c r="F26" s="114">
        <v>17673</v>
      </c>
      <c r="G26" s="114">
        <v>18389</v>
      </c>
      <c r="H26" s="140">
        <v>16666</v>
      </c>
      <c r="I26" s="115">
        <v>171</v>
      </c>
      <c r="J26" s="116">
        <v>1.0260410416416657</v>
      </c>
      <c r="K26"/>
      <c r="L26"/>
      <c r="M26"/>
      <c r="N26"/>
      <c r="O26"/>
      <c r="P26"/>
    </row>
    <row r="27" spans="1:16" s="110" customFormat="1" ht="14.45" customHeight="1" x14ac:dyDescent="0.2">
      <c r="A27" s="118"/>
      <c r="B27" s="121" t="s">
        <v>109</v>
      </c>
      <c r="C27" s="113">
        <v>39.332740932223928</v>
      </c>
      <c r="D27" s="115">
        <v>43821</v>
      </c>
      <c r="E27" s="114">
        <v>46374</v>
      </c>
      <c r="F27" s="114">
        <v>46309</v>
      </c>
      <c r="G27" s="114">
        <v>46615</v>
      </c>
      <c r="H27" s="140">
        <v>46613</v>
      </c>
      <c r="I27" s="115">
        <v>-2792</v>
      </c>
      <c r="J27" s="116">
        <v>-5.9897453500096542</v>
      </c>
      <c r="K27"/>
      <c r="L27"/>
      <c r="M27"/>
      <c r="N27"/>
      <c r="O27"/>
      <c r="P27"/>
    </row>
    <row r="28" spans="1:16" s="110" customFormat="1" ht="14.45" customHeight="1" x14ac:dyDescent="0.2">
      <c r="A28" s="118"/>
      <c r="B28" s="121" t="s">
        <v>110</v>
      </c>
      <c r="C28" s="113">
        <v>21.074220678389029</v>
      </c>
      <c r="D28" s="115">
        <v>23479</v>
      </c>
      <c r="E28" s="114">
        <v>24265</v>
      </c>
      <c r="F28" s="114">
        <v>24655</v>
      </c>
      <c r="G28" s="114">
        <v>25131</v>
      </c>
      <c r="H28" s="140">
        <v>25255</v>
      </c>
      <c r="I28" s="115">
        <v>-1776</v>
      </c>
      <c r="J28" s="116">
        <v>-7.0322708374579292</v>
      </c>
      <c r="K28"/>
      <c r="L28"/>
      <c r="M28"/>
      <c r="N28"/>
      <c r="O28"/>
      <c r="P28"/>
    </row>
    <row r="29" spans="1:16" s="110" customFormat="1" ht="14.45" customHeight="1" x14ac:dyDescent="0.2">
      <c r="A29" s="118"/>
      <c r="B29" s="121" t="s">
        <v>111</v>
      </c>
      <c r="C29" s="113">
        <v>24.480527057471882</v>
      </c>
      <c r="D29" s="115">
        <v>27274</v>
      </c>
      <c r="E29" s="114">
        <v>28251</v>
      </c>
      <c r="F29" s="114">
        <v>28168</v>
      </c>
      <c r="G29" s="114">
        <v>27703</v>
      </c>
      <c r="H29" s="140">
        <v>26762</v>
      </c>
      <c r="I29" s="115">
        <v>512</v>
      </c>
      <c r="J29" s="116">
        <v>1.9131604513862941</v>
      </c>
      <c r="K29"/>
      <c r="L29"/>
      <c r="M29"/>
      <c r="N29"/>
      <c r="O29"/>
      <c r="P29"/>
    </row>
    <row r="30" spans="1:16" s="110" customFormat="1" ht="14.45" customHeight="1" x14ac:dyDescent="0.2">
      <c r="A30" s="120"/>
      <c r="B30" s="121" t="s">
        <v>112</v>
      </c>
      <c r="C30" s="113">
        <v>2.8973799714570374</v>
      </c>
      <c r="D30" s="115">
        <v>3228</v>
      </c>
      <c r="E30" s="114">
        <v>3347</v>
      </c>
      <c r="F30" s="114">
        <v>3435</v>
      </c>
      <c r="G30" s="114">
        <v>3030</v>
      </c>
      <c r="H30" s="140">
        <v>2960</v>
      </c>
      <c r="I30" s="115">
        <v>268</v>
      </c>
      <c r="J30" s="116">
        <v>9.0540540540540544</v>
      </c>
      <c r="K30"/>
      <c r="L30"/>
      <c r="M30"/>
      <c r="N30"/>
      <c r="O30"/>
      <c r="P30"/>
    </row>
    <row r="31" spans="1:16" s="110" customFormat="1" ht="14.45" customHeight="1" x14ac:dyDescent="0.2">
      <c r="A31" s="120" t="s">
        <v>113</v>
      </c>
      <c r="B31" s="119" t="s">
        <v>116</v>
      </c>
      <c r="C31" s="113">
        <v>95.031908877938449</v>
      </c>
      <c r="D31" s="115">
        <v>105876</v>
      </c>
      <c r="E31" s="114">
        <v>111108</v>
      </c>
      <c r="F31" s="114">
        <v>111080</v>
      </c>
      <c r="G31" s="114">
        <v>112094</v>
      </c>
      <c r="H31" s="140">
        <v>109864</v>
      </c>
      <c r="I31" s="115">
        <v>-3988</v>
      </c>
      <c r="J31" s="116">
        <v>-3.6299424743319011</v>
      </c>
      <c r="K31"/>
      <c r="L31"/>
      <c r="M31"/>
      <c r="N31"/>
      <c r="O31"/>
      <c r="P31"/>
    </row>
    <row r="32" spans="1:16" s="110" customFormat="1" ht="14.45" customHeight="1" x14ac:dyDescent="0.2">
      <c r="A32" s="123"/>
      <c r="B32" s="124" t="s">
        <v>117</v>
      </c>
      <c r="C32" s="125">
        <v>4.8792309556506988</v>
      </c>
      <c r="D32" s="143">
        <v>5436</v>
      </c>
      <c r="E32" s="144">
        <v>5866</v>
      </c>
      <c r="F32" s="144">
        <v>5630</v>
      </c>
      <c r="G32" s="144">
        <v>5646</v>
      </c>
      <c r="H32" s="145">
        <v>5344</v>
      </c>
      <c r="I32" s="143">
        <v>92</v>
      </c>
      <c r="J32" s="146">
        <v>1.721556886227545</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827771</v>
      </c>
      <c r="E34" s="114">
        <v>869191</v>
      </c>
      <c r="F34" s="114">
        <v>869265</v>
      </c>
      <c r="G34" s="114">
        <v>877801</v>
      </c>
      <c r="H34" s="140">
        <v>858933</v>
      </c>
      <c r="I34" s="115">
        <v>-31162</v>
      </c>
      <c r="J34" s="116">
        <v>-3.6279896103654186</v>
      </c>
      <c r="K34"/>
      <c r="L34"/>
      <c r="M34"/>
      <c r="N34"/>
      <c r="O34"/>
      <c r="P34"/>
    </row>
    <row r="35" spans="1:16" s="110" customFormat="1" ht="14.45" customHeight="1" x14ac:dyDescent="0.2">
      <c r="A35" s="120" t="s">
        <v>105</v>
      </c>
      <c r="B35" s="119" t="s">
        <v>106</v>
      </c>
      <c r="C35" s="113">
        <v>45.495674528341773</v>
      </c>
      <c r="D35" s="115">
        <v>376600</v>
      </c>
      <c r="E35" s="114">
        <v>392372</v>
      </c>
      <c r="F35" s="114">
        <v>392701</v>
      </c>
      <c r="G35" s="114">
        <v>395154</v>
      </c>
      <c r="H35" s="140">
        <v>387560</v>
      </c>
      <c r="I35" s="115">
        <v>-10960</v>
      </c>
      <c r="J35" s="116">
        <v>-2.827949220765817</v>
      </c>
      <c r="K35"/>
      <c r="L35"/>
      <c r="M35"/>
      <c r="N35"/>
      <c r="O35"/>
      <c r="P35"/>
    </row>
    <row r="36" spans="1:16" s="110" customFormat="1" ht="14.45" customHeight="1" x14ac:dyDescent="0.2">
      <c r="A36" s="120"/>
      <c r="B36" s="119" t="s">
        <v>107</v>
      </c>
      <c r="C36" s="113">
        <v>54.504325471658227</v>
      </c>
      <c r="D36" s="115">
        <v>451171</v>
      </c>
      <c r="E36" s="114">
        <v>476819</v>
      </c>
      <c r="F36" s="114">
        <v>476564</v>
      </c>
      <c r="G36" s="114">
        <v>482647</v>
      </c>
      <c r="H36" s="140">
        <v>471373</v>
      </c>
      <c r="I36" s="115">
        <v>-20202</v>
      </c>
      <c r="J36" s="116">
        <v>-4.2857779295801839</v>
      </c>
      <c r="K36"/>
      <c r="L36"/>
      <c r="M36"/>
      <c r="N36"/>
      <c r="O36"/>
      <c r="P36"/>
    </row>
    <row r="37" spans="1:16" s="110" customFormat="1" ht="14.45" customHeight="1" x14ac:dyDescent="0.2">
      <c r="A37" s="118" t="s">
        <v>105</v>
      </c>
      <c r="B37" s="121" t="s">
        <v>108</v>
      </c>
      <c r="C37" s="113">
        <v>16.494175321435517</v>
      </c>
      <c r="D37" s="115">
        <v>136534</v>
      </c>
      <c r="E37" s="114">
        <v>146803</v>
      </c>
      <c r="F37" s="114">
        <v>145061</v>
      </c>
      <c r="G37" s="114">
        <v>151205</v>
      </c>
      <c r="H37" s="140">
        <v>138643</v>
      </c>
      <c r="I37" s="115">
        <v>-2109</v>
      </c>
      <c r="J37" s="116">
        <v>-1.5211730848293818</v>
      </c>
      <c r="K37"/>
      <c r="L37"/>
      <c r="M37"/>
      <c r="N37"/>
      <c r="O37"/>
      <c r="P37"/>
    </row>
    <row r="38" spans="1:16" s="110" customFormat="1" ht="14.45" customHeight="1" x14ac:dyDescent="0.2">
      <c r="A38" s="118"/>
      <c r="B38" s="121" t="s">
        <v>109</v>
      </c>
      <c r="C38" s="113">
        <v>42.641865926687451</v>
      </c>
      <c r="D38" s="115">
        <v>352977</v>
      </c>
      <c r="E38" s="114">
        <v>373475</v>
      </c>
      <c r="F38" s="114">
        <v>373209</v>
      </c>
      <c r="G38" s="114">
        <v>376102</v>
      </c>
      <c r="H38" s="140">
        <v>374802</v>
      </c>
      <c r="I38" s="115">
        <v>-21825</v>
      </c>
      <c r="J38" s="116">
        <v>-5.8230745833800244</v>
      </c>
      <c r="K38"/>
      <c r="L38"/>
      <c r="M38"/>
      <c r="N38"/>
      <c r="O38"/>
      <c r="P38"/>
    </row>
    <row r="39" spans="1:16" s="110" customFormat="1" ht="14.45" customHeight="1" x14ac:dyDescent="0.2">
      <c r="A39" s="118"/>
      <c r="B39" s="121" t="s">
        <v>110</v>
      </c>
      <c r="C39" s="113">
        <v>19.618106940204477</v>
      </c>
      <c r="D39" s="115">
        <v>162393</v>
      </c>
      <c r="E39" s="114">
        <v>167462</v>
      </c>
      <c r="F39" s="114">
        <v>169905</v>
      </c>
      <c r="G39" s="114">
        <v>172292</v>
      </c>
      <c r="H39" s="140">
        <v>173029</v>
      </c>
      <c r="I39" s="115">
        <v>-10636</v>
      </c>
      <c r="J39" s="116">
        <v>-6.1469464656213697</v>
      </c>
      <c r="K39"/>
      <c r="L39"/>
      <c r="M39"/>
      <c r="N39"/>
      <c r="O39"/>
      <c r="P39"/>
    </row>
    <row r="40" spans="1:16" s="110" customFormat="1" ht="14.45" customHeight="1" x14ac:dyDescent="0.2">
      <c r="A40" s="120"/>
      <c r="B40" s="121" t="s">
        <v>111</v>
      </c>
      <c r="C40" s="113">
        <v>21.245247779881151</v>
      </c>
      <c r="D40" s="115">
        <v>175862</v>
      </c>
      <c r="E40" s="114">
        <v>181447</v>
      </c>
      <c r="F40" s="114">
        <v>181087</v>
      </c>
      <c r="G40" s="114">
        <v>178200</v>
      </c>
      <c r="H40" s="140">
        <v>172458</v>
      </c>
      <c r="I40" s="115">
        <v>3404</v>
      </c>
      <c r="J40" s="116">
        <v>1.9738139141124216</v>
      </c>
      <c r="K40"/>
      <c r="L40"/>
      <c r="M40"/>
      <c r="N40"/>
      <c r="O40"/>
      <c r="P40"/>
    </row>
    <row r="41" spans="1:16" s="110" customFormat="1" ht="14.45" customHeight="1" x14ac:dyDescent="0.2">
      <c r="A41" s="120"/>
      <c r="B41" s="121" t="s">
        <v>112</v>
      </c>
      <c r="C41" s="113">
        <v>2.4011471771782293</v>
      </c>
      <c r="D41" s="115">
        <v>19876</v>
      </c>
      <c r="E41" s="114">
        <v>20815</v>
      </c>
      <c r="F41" s="114">
        <v>21300</v>
      </c>
      <c r="G41" s="114">
        <v>18510</v>
      </c>
      <c r="H41" s="140">
        <v>17987</v>
      </c>
      <c r="I41" s="115">
        <v>1889</v>
      </c>
      <c r="J41" s="116">
        <v>10.502029243342413</v>
      </c>
      <c r="K41"/>
      <c r="L41"/>
      <c r="M41"/>
      <c r="N41"/>
      <c r="O41"/>
      <c r="P41"/>
    </row>
    <row r="42" spans="1:16" s="110" customFormat="1" ht="14.45" customHeight="1" x14ac:dyDescent="0.2">
      <c r="A42" s="120" t="s">
        <v>113</v>
      </c>
      <c r="B42" s="119" t="s">
        <v>116</v>
      </c>
      <c r="C42" s="113">
        <v>91.496802859728106</v>
      </c>
      <c r="D42" s="115">
        <v>757384</v>
      </c>
      <c r="E42" s="114">
        <v>792993</v>
      </c>
      <c r="F42" s="114">
        <v>794963</v>
      </c>
      <c r="G42" s="114">
        <v>802459</v>
      </c>
      <c r="H42" s="140">
        <v>786548</v>
      </c>
      <c r="I42" s="115">
        <v>-29164</v>
      </c>
      <c r="J42" s="116">
        <v>-3.7078474549550693</v>
      </c>
      <c r="K42"/>
      <c r="L42"/>
      <c r="M42"/>
      <c r="N42"/>
      <c r="O42"/>
      <c r="P42"/>
    </row>
    <row r="43" spans="1:16" s="110" customFormat="1" ht="14.45" customHeight="1" x14ac:dyDescent="0.2">
      <c r="A43" s="123"/>
      <c r="B43" s="124" t="s">
        <v>117</v>
      </c>
      <c r="C43" s="125">
        <v>8.251919915048969</v>
      </c>
      <c r="D43" s="143">
        <v>68307</v>
      </c>
      <c r="E43" s="144">
        <v>73923</v>
      </c>
      <c r="F43" s="144">
        <v>72110</v>
      </c>
      <c r="G43" s="144">
        <v>73014</v>
      </c>
      <c r="H43" s="145">
        <v>70115</v>
      </c>
      <c r="I43" s="143">
        <v>-1808</v>
      </c>
      <c r="J43" s="146">
        <v>-2.5786208371960351</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3794</v>
      </c>
      <c r="E56" s="114">
        <v>3993</v>
      </c>
      <c r="F56" s="114">
        <v>3942</v>
      </c>
      <c r="G56" s="114">
        <v>3954</v>
      </c>
      <c r="H56" s="140">
        <v>3913</v>
      </c>
      <c r="I56" s="115">
        <v>-119</v>
      </c>
      <c r="J56" s="116">
        <v>-3.0411449016100178</v>
      </c>
      <c r="K56"/>
      <c r="L56"/>
      <c r="M56"/>
      <c r="N56"/>
      <c r="O56"/>
      <c r="P56"/>
    </row>
    <row r="57" spans="1:16" s="110" customFormat="1" ht="14.45" customHeight="1" x14ac:dyDescent="0.2">
      <c r="A57" s="120" t="s">
        <v>105</v>
      </c>
      <c r="B57" s="119" t="s">
        <v>106</v>
      </c>
      <c r="C57" s="113">
        <v>45.176594623089088</v>
      </c>
      <c r="D57" s="115">
        <v>1714</v>
      </c>
      <c r="E57" s="114">
        <v>1779</v>
      </c>
      <c r="F57" s="114">
        <v>1758</v>
      </c>
      <c r="G57" s="114">
        <v>1754</v>
      </c>
      <c r="H57" s="140">
        <v>1726</v>
      </c>
      <c r="I57" s="115">
        <v>-12</v>
      </c>
      <c r="J57" s="116">
        <v>-0.69524913093858631</v>
      </c>
    </row>
    <row r="58" spans="1:16" s="110" customFormat="1" ht="14.45" customHeight="1" x14ac:dyDescent="0.2">
      <c r="A58" s="120"/>
      <c r="B58" s="119" t="s">
        <v>107</v>
      </c>
      <c r="C58" s="113">
        <v>54.823405376910912</v>
      </c>
      <c r="D58" s="115">
        <v>2080</v>
      </c>
      <c r="E58" s="114">
        <v>2214</v>
      </c>
      <c r="F58" s="114">
        <v>2184</v>
      </c>
      <c r="G58" s="114">
        <v>2200</v>
      </c>
      <c r="H58" s="140">
        <v>2187</v>
      </c>
      <c r="I58" s="115">
        <v>-107</v>
      </c>
      <c r="J58" s="116">
        <v>-4.8925468678555095</v>
      </c>
    </row>
    <row r="59" spans="1:16" s="110" customFormat="1" ht="14.45" customHeight="1" x14ac:dyDescent="0.2">
      <c r="A59" s="118" t="s">
        <v>105</v>
      </c>
      <c r="B59" s="121" t="s">
        <v>108</v>
      </c>
      <c r="C59" s="113">
        <v>15.419082762256194</v>
      </c>
      <c r="D59" s="115">
        <v>585</v>
      </c>
      <c r="E59" s="114">
        <v>636</v>
      </c>
      <c r="F59" s="114">
        <v>585</v>
      </c>
      <c r="G59" s="114">
        <v>589</v>
      </c>
      <c r="H59" s="140">
        <v>547</v>
      </c>
      <c r="I59" s="115">
        <v>38</v>
      </c>
      <c r="J59" s="116">
        <v>6.9469835466179157</v>
      </c>
    </row>
    <row r="60" spans="1:16" s="110" customFormat="1" ht="14.45" customHeight="1" x14ac:dyDescent="0.2">
      <c r="A60" s="118"/>
      <c r="B60" s="121" t="s">
        <v>109</v>
      </c>
      <c r="C60" s="113">
        <v>37.98102266736953</v>
      </c>
      <c r="D60" s="115">
        <v>1441</v>
      </c>
      <c r="E60" s="114">
        <v>1541</v>
      </c>
      <c r="F60" s="114">
        <v>1572</v>
      </c>
      <c r="G60" s="114">
        <v>1570</v>
      </c>
      <c r="H60" s="140">
        <v>1588</v>
      </c>
      <c r="I60" s="115">
        <v>-147</v>
      </c>
      <c r="J60" s="116">
        <v>-9.2569269521410575</v>
      </c>
    </row>
    <row r="61" spans="1:16" s="110" customFormat="1" ht="14.45" customHeight="1" x14ac:dyDescent="0.2">
      <c r="A61" s="118"/>
      <c r="B61" s="121" t="s">
        <v>110</v>
      </c>
      <c r="C61" s="113">
        <v>23.19451765946231</v>
      </c>
      <c r="D61" s="115">
        <v>880</v>
      </c>
      <c r="E61" s="114">
        <v>904</v>
      </c>
      <c r="F61" s="114">
        <v>914</v>
      </c>
      <c r="G61" s="114">
        <v>926</v>
      </c>
      <c r="H61" s="140">
        <v>932</v>
      </c>
      <c r="I61" s="115">
        <v>-52</v>
      </c>
      <c r="J61" s="116">
        <v>-5.5793991416309012</v>
      </c>
    </row>
    <row r="62" spans="1:16" s="110" customFormat="1" ht="14.45" customHeight="1" x14ac:dyDescent="0.2">
      <c r="A62" s="120"/>
      <c r="B62" s="121" t="s">
        <v>111</v>
      </c>
      <c r="C62" s="113">
        <v>23.405376910911965</v>
      </c>
      <c r="D62" s="115">
        <v>888</v>
      </c>
      <c r="E62" s="114">
        <v>912</v>
      </c>
      <c r="F62" s="114">
        <v>871</v>
      </c>
      <c r="G62" s="114">
        <v>869</v>
      </c>
      <c r="H62" s="140">
        <v>846</v>
      </c>
      <c r="I62" s="115">
        <v>42</v>
      </c>
      <c r="J62" s="116">
        <v>4.9645390070921982</v>
      </c>
    </row>
    <row r="63" spans="1:16" s="110" customFormat="1" ht="14.45" customHeight="1" x14ac:dyDescent="0.2">
      <c r="A63" s="120"/>
      <c r="B63" s="121" t="s">
        <v>112</v>
      </c>
      <c r="C63" s="113">
        <v>2.7148128624143384</v>
      </c>
      <c r="D63" s="115">
        <v>103</v>
      </c>
      <c r="E63" s="114">
        <v>119</v>
      </c>
      <c r="F63" s="114">
        <v>115</v>
      </c>
      <c r="G63" s="114">
        <v>106</v>
      </c>
      <c r="H63" s="140">
        <v>108</v>
      </c>
      <c r="I63" s="115">
        <v>-5</v>
      </c>
      <c r="J63" s="116">
        <v>-4.6296296296296298</v>
      </c>
    </row>
    <row r="64" spans="1:16" s="110" customFormat="1" ht="14.45" customHeight="1" x14ac:dyDescent="0.2">
      <c r="A64" s="120" t="s">
        <v>113</v>
      </c>
      <c r="B64" s="119" t="s">
        <v>116</v>
      </c>
      <c r="C64" s="113">
        <v>95.967316816025303</v>
      </c>
      <c r="D64" s="115">
        <v>3641</v>
      </c>
      <c r="E64" s="114">
        <v>3825</v>
      </c>
      <c r="F64" s="114">
        <v>3765</v>
      </c>
      <c r="G64" s="114">
        <v>3765</v>
      </c>
      <c r="H64" s="140">
        <v>3749</v>
      </c>
      <c r="I64" s="115">
        <v>-108</v>
      </c>
      <c r="J64" s="116">
        <v>-2.8807682048546277</v>
      </c>
    </row>
    <row r="65" spans="1:10" s="110" customFormat="1" ht="14.45" customHeight="1" x14ac:dyDescent="0.2">
      <c r="A65" s="123"/>
      <c r="B65" s="124" t="s">
        <v>117</v>
      </c>
      <c r="C65" s="125">
        <v>3.8745387453874538</v>
      </c>
      <c r="D65" s="143">
        <v>147</v>
      </c>
      <c r="E65" s="144">
        <v>161</v>
      </c>
      <c r="F65" s="144">
        <v>171</v>
      </c>
      <c r="G65" s="144">
        <v>180</v>
      </c>
      <c r="H65" s="145">
        <v>156</v>
      </c>
      <c r="I65" s="143">
        <v>-9</v>
      </c>
      <c r="J65" s="146">
        <v>-5.7692307692307692</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3724</v>
      </c>
      <c r="G11" s="114">
        <v>3866</v>
      </c>
      <c r="H11" s="114">
        <v>3842</v>
      </c>
      <c r="I11" s="114">
        <v>3888</v>
      </c>
      <c r="J11" s="140">
        <v>3838</v>
      </c>
      <c r="K11" s="114">
        <v>-114</v>
      </c>
      <c r="L11" s="116">
        <v>-2.9702970297029703</v>
      </c>
    </row>
    <row r="12" spans="1:17" s="110" customFormat="1" ht="24" customHeight="1" x14ac:dyDescent="0.2">
      <c r="A12" s="604" t="s">
        <v>185</v>
      </c>
      <c r="B12" s="605"/>
      <c r="C12" s="605"/>
      <c r="D12" s="606"/>
      <c r="E12" s="113">
        <v>44.817400644468314</v>
      </c>
      <c r="F12" s="115">
        <v>1669</v>
      </c>
      <c r="G12" s="114">
        <v>1711</v>
      </c>
      <c r="H12" s="114">
        <v>1698</v>
      </c>
      <c r="I12" s="114">
        <v>1691</v>
      </c>
      <c r="J12" s="140">
        <v>1656</v>
      </c>
      <c r="K12" s="114">
        <v>13</v>
      </c>
      <c r="L12" s="116">
        <v>0.78502415458937203</v>
      </c>
    </row>
    <row r="13" spans="1:17" s="110" customFormat="1" ht="15" customHeight="1" x14ac:dyDescent="0.2">
      <c r="A13" s="120"/>
      <c r="B13" s="612" t="s">
        <v>107</v>
      </c>
      <c r="C13" s="612"/>
      <c r="E13" s="113">
        <v>55.182599355531686</v>
      </c>
      <c r="F13" s="115">
        <v>2055</v>
      </c>
      <c r="G13" s="114">
        <v>2155</v>
      </c>
      <c r="H13" s="114">
        <v>2144</v>
      </c>
      <c r="I13" s="114">
        <v>2197</v>
      </c>
      <c r="J13" s="140">
        <v>2182</v>
      </c>
      <c r="K13" s="114">
        <v>-127</v>
      </c>
      <c r="L13" s="116">
        <v>-5.8203483043079745</v>
      </c>
    </row>
    <row r="14" spans="1:17" s="110" customFormat="1" ht="22.5" customHeight="1" x14ac:dyDescent="0.2">
      <c r="A14" s="604" t="s">
        <v>186</v>
      </c>
      <c r="B14" s="605"/>
      <c r="C14" s="605"/>
      <c r="D14" s="606"/>
      <c r="E14" s="113">
        <v>14.473684210526315</v>
      </c>
      <c r="F14" s="115">
        <v>539</v>
      </c>
      <c r="G14" s="114">
        <v>577</v>
      </c>
      <c r="H14" s="114">
        <v>526</v>
      </c>
      <c r="I14" s="114">
        <v>555</v>
      </c>
      <c r="J14" s="140">
        <v>510</v>
      </c>
      <c r="K14" s="114">
        <v>29</v>
      </c>
      <c r="L14" s="116">
        <v>5.6862745098039218</v>
      </c>
    </row>
    <row r="15" spans="1:17" s="110" customFormat="1" ht="15" customHeight="1" x14ac:dyDescent="0.2">
      <c r="A15" s="120"/>
      <c r="B15" s="119"/>
      <c r="C15" s="258" t="s">
        <v>106</v>
      </c>
      <c r="E15" s="113">
        <v>42.671614100185529</v>
      </c>
      <c r="F15" s="115">
        <v>230</v>
      </c>
      <c r="G15" s="114">
        <v>252</v>
      </c>
      <c r="H15" s="114">
        <v>219</v>
      </c>
      <c r="I15" s="114">
        <v>235</v>
      </c>
      <c r="J15" s="140">
        <v>220</v>
      </c>
      <c r="K15" s="114">
        <v>10</v>
      </c>
      <c r="L15" s="116">
        <v>4.5454545454545459</v>
      </c>
    </row>
    <row r="16" spans="1:17" s="110" customFormat="1" ht="15" customHeight="1" x14ac:dyDescent="0.2">
      <c r="A16" s="120"/>
      <c r="B16" s="119"/>
      <c r="C16" s="258" t="s">
        <v>107</v>
      </c>
      <c r="E16" s="113">
        <v>57.328385899814471</v>
      </c>
      <c r="F16" s="115">
        <v>309</v>
      </c>
      <c r="G16" s="114">
        <v>325</v>
      </c>
      <c r="H16" s="114">
        <v>307</v>
      </c>
      <c r="I16" s="114">
        <v>320</v>
      </c>
      <c r="J16" s="140">
        <v>290</v>
      </c>
      <c r="K16" s="114">
        <v>19</v>
      </c>
      <c r="L16" s="116">
        <v>6.5517241379310347</v>
      </c>
    </row>
    <row r="17" spans="1:12" s="110" customFormat="1" ht="15" customHeight="1" x14ac:dyDescent="0.2">
      <c r="A17" s="120"/>
      <c r="B17" s="121" t="s">
        <v>109</v>
      </c>
      <c r="C17" s="258"/>
      <c r="E17" s="113">
        <v>38.2921589688507</v>
      </c>
      <c r="F17" s="115">
        <v>1426</v>
      </c>
      <c r="G17" s="114">
        <v>1501</v>
      </c>
      <c r="H17" s="114">
        <v>1539</v>
      </c>
      <c r="I17" s="114">
        <v>1542</v>
      </c>
      <c r="J17" s="140">
        <v>1551</v>
      </c>
      <c r="K17" s="114">
        <v>-125</v>
      </c>
      <c r="L17" s="116">
        <v>-8.0593165699548681</v>
      </c>
    </row>
    <row r="18" spans="1:12" s="110" customFormat="1" ht="15" customHeight="1" x14ac:dyDescent="0.2">
      <c r="A18" s="120"/>
      <c r="B18" s="119"/>
      <c r="C18" s="258" t="s">
        <v>106</v>
      </c>
      <c r="E18" s="113">
        <v>40.322580645161288</v>
      </c>
      <c r="F18" s="115">
        <v>575</v>
      </c>
      <c r="G18" s="114">
        <v>587</v>
      </c>
      <c r="H18" s="114">
        <v>598</v>
      </c>
      <c r="I18" s="114">
        <v>585</v>
      </c>
      <c r="J18" s="140">
        <v>576</v>
      </c>
      <c r="K18" s="114">
        <v>-1</v>
      </c>
      <c r="L18" s="116">
        <v>-0.1736111111111111</v>
      </c>
    </row>
    <row r="19" spans="1:12" s="110" customFormat="1" ht="15" customHeight="1" x14ac:dyDescent="0.2">
      <c r="A19" s="120"/>
      <c r="B19" s="119"/>
      <c r="C19" s="258" t="s">
        <v>107</v>
      </c>
      <c r="E19" s="113">
        <v>59.677419354838712</v>
      </c>
      <c r="F19" s="115">
        <v>851</v>
      </c>
      <c r="G19" s="114">
        <v>914</v>
      </c>
      <c r="H19" s="114">
        <v>941</v>
      </c>
      <c r="I19" s="114">
        <v>957</v>
      </c>
      <c r="J19" s="140">
        <v>975</v>
      </c>
      <c r="K19" s="114">
        <v>-124</v>
      </c>
      <c r="L19" s="116">
        <v>-12.717948717948717</v>
      </c>
    </row>
    <row r="20" spans="1:12" s="110" customFormat="1" ht="15" customHeight="1" x14ac:dyDescent="0.2">
      <c r="A20" s="120"/>
      <c r="B20" s="121" t="s">
        <v>110</v>
      </c>
      <c r="C20" s="258"/>
      <c r="E20" s="113">
        <v>23.442534908700321</v>
      </c>
      <c r="F20" s="115">
        <v>873</v>
      </c>
      <c r="G20" s="114">
        <v>882</v>
      </c>
      <c r="H20" s="114">
        <v>900</v>
      </c>
      <c r="I20" s="114">
        <v>926</v>
      </c>
      <c r="J20" s="140">
        <v>941</v>
      </c>
      <c r="K20" s="114">
        <v>-68</v>
      </c>
      <c r="L20" s="116">
        <v>-7.2263549415515413</v>
      </c>
    </row>
    <row r="21" spans="1:12" s="110" customFormat="1" ht="15" customHeight="1" x14ac:dyDescent="0.2">
      <c r="A21" s="120"/>
      <c r="B21" s="119"/>
      <c r="C21" s="258" t="s">
        <v>106</v>
      </c>
      <c r="E21" s="113">
        <v>40.320733104238258</v>
      </c>
      <c r="F21" s="115">
        <v>352</v>
      </c>
      <c r="G21" s="114">
        <v>349</v>
      </c>
      <c r="H21" s="114">
        <v>374</v>
      </c>
      <c r="I21" s="114">
        <v>378</v>
      </c>
      <c r="J21" s="140">
        <v>381</v>
      </c>
      <c r="K21" s="114">
        <v>-29</v>
      </c>
      <c r="L21" s="116">
        <v>-7.6115485564304466</v>
      </c>
    </row>
    <row r="22" spans="1:12" s="110" customFormat="1" ht="15" customHeight="1" x14ac:dyDescent="0.2">
      <c r="A22" s="120"/>
      <c r="B22" s="119"/>
      <c r="C22" s="258" t="s">
        <v>107</v>
      </c>
      <c r="E22" s="113">
        <v>59.679266895761742</v>
      </c>
      <c r="F22" s="115">
        <v>521</v>
      </c>
      <c r="G22" s="114">
        <v>533</v>
      </c>
      <c r="H22" s="114">
        <v>526</v>
      </c>
      <c r="I22" s="114">
        <v>548</v>
      </c>
      <c r="J22" s="140">
        <v>560</v>
      </c>
      <c r="K22" s="114">
        <v>-39</v>
      </c>
      <c r="L22" s="116">
        <v>-6.9642857142857144</v>
      </c>
    </row>
    <row r="23" spans="1:12" s="110" customFormat="1" ht="15" customHeight="1" x14ac:dyDescent="0.2">
      <c r="A23" s="120"/>
      <c r="B23" s="121" t="s">
        <v>111</v>
      </c>
      <c r="C23" s="258"/>
      <c r="E23" s="113">
        <v>23.791621911922665</v>
      </c>
      <c r="F23" s="115">
        <v>886</v>
      </c>
      <c r="G23" s="114">
        <v>906</v>
      </c>
      <c r="H23" s="114">
        <v>877</v>
      </c>
      <c r="I23" s="114">
        <v>865</v>
      </c>
      <c r="J23" s="140">
        <v>836</v>
      </c>
      <c r="K23" s="114">
        <v>50</v>
      </c>
      <c r="L23" s="116">
        <v>5.9808612440191391</v>
      </c>
    </row>
    <row r="24" spans="1:12" s="110" customFormat="1" ht="15" customHeight="1" x14ac:dyDescent="0.2">
      <c r="A24" s="120"/>
      <c r="B24" s="119"/>
      <c r="C24" s="258" t="s">
        <v>106</v>
      </c>
      <c r="E24" s="113">
        <v>57.787810383747178</v>
      </c>
      <c r="F24" s="115">
        <v>512</v>
      </c>
      <c r="G24" s="114">
        <v>523</v>
      </c>
      <c r="H24" s="114">
        <v>507</v>
      </c>
      <c r="I24" s="114">
        <v>493</v>
      </c>
      <c r="J24" s="140">
        <v>479</v>
      </c>
      <c r="K24" s="114">
        <v>33</v>
      </c>
      <c r="L24" s="116">
        <v>6.8893528183716075</v>
      </c>
    </row>
    <row r="25" spans="1:12" s="110" customFormat="1" ht="15" customHeight="1" x14ac:dyDescent="0.2">
      <c r="A25" s="120"/>
      <c r="B25" s="119"/>
      <c r="C25" s="258" t="s">
        <v>107</v>
      </c>
      <c r="E25" s="113">
        <v>42.212189616252822</v>
      </c>
      <c r="F25" s="115">
        <v>374</v>
      </c>
      <c r="G25" s="114">
        <v>383</v>
      </c>
      <c r="H25" s="114">
        <v>370</v>
      </c>
      <c r="I25" s="114">
        <v>372</v>
      </c>
      <c r="J25" s="140">
        <v>357</v>
      </c>
      <c r="K25" s="114">
        <v>17</v>
      </c>
      <c r="L25" s="116">
        <v>4.7619047619047619</v>
      </c>
    </row>
    <row r="26" spans="1:12" s="110" customFormat="1" ht="15" customHeight="1" x14ac:dyDescent="0.2">
      <c r="A26" s="120"/>
      <c r="C26" s="121" t="s">
        <v>187</v>
      </c>
      <c r="D26" s="110" t="s">
        <v>188</v>
      </c>
      <c r="E26" s="113">
        <v>3.007518796992481</v>
      </c>
      <c r="F26" s="115">
        <v>112</v>
      </c>
      <c r="G26" s="114">
        <v>123</v>
      </c>
      <c r="H26" s="114">
        <v>122</v>
      </c>
      <c r="I26" s="114">
        <v>105</v>
      </c>
      <c r="J26" s="140">
        <v>106</v>
      </c>
      <c r="K26" s="114">
        <v>6</v>
      </c>
      <c r="L26" s="116">
        <v>5.6603773584905657</v>
      </c>
    </row>
    <row r="27" spans="1:12" s="110" customFormat="1" ht="15" customHeight="1" x14ac:dyDescent="0.2">
      <c r="A27" s="120"/>
      <c r="B27" s="119"/>
      <c r="D27" s="259" t="s">
        <v>106</v>
      </c>
      <c r="E27" s="113">
        <v>50.892857142857146</v>
      </c>
      <c r="F27" s="115">
        <v>57</v>
      </c>
      <c r="G27" s="114">
        <v>68</v>
      </c>
      <c r="H27" s="114">
        <v>66</v>
      </c>
      <c r="I27" s="114">
        <v>59</v>
      </c>
      <c r="J27" s="140">
        <v>52</v>
      </c>
      <c r="K27" s="114">
        <v>5</v>
      </c>
      <c r="L27" s="116">
        <v>9.615384615384615</v>
      </c>
    </row>
    <row r="28" spans="1:12" s="110" customFormat="1" ht="15" customHeight="1" x14ac:dyDescent="0.2">
      <c r="A28" s="120"/>
      <c r="B28" s="119"/>
      <c r="D28" s="259" t="s">
        <v>107</v>
      </c>
      <c r="E28" s="113">
        <v>49.107142857142854</v>
      </c>
      <c r="F28" s="115">
        <v>55</v>
      </c>
      <c r="G28" s="114">
        <v>55</v>
      </c>
      <c r="H28" s="114">
        <v>56</v>
      </c>
      <c r="I28" s="114">
        <v>46</v>
      </c>
      <c r="J28" s="140">
        <v>54</v>
      </c>
      <c r="K28" s="114">
        <v>1</v>
      </c>
      <c r="L28" s="116">
        <v>1.8518518518518519</v>
      </c>
    </row>
    <row r="29" spans="1:12" s="110" customFormat="1" ht="24" customHeight="1" x14ac:dyDescent="0.2">
      <c r="A29" s="604" t="s">
        <v>189</v>
      </c>
      <c r="B29" s="605"/>
      <c r="C29" s="605"/>
      <c r="D29" s="606"/>
      <c r="E29" s="113">
        <v>96.213748657357684</v>
      </c>
      <c r="F29" s="115">
        <v>3583</v>
      </c>
      <c r="G29" s="114">
        <v>3720</v>
      </c>
      <c r="H29" s="114">
        <v>3687</v>
      </c>
      <c r="I29" s="114">
        <v>3727</v>
      </c>
      <c r="J29" s="140">
        <v>3697</v>
      </c>
      <c r="K29" s="114">
        <v>-114</v>
      </c>
      <c r="L29" s="116">
        <v>-3.0835812821206385</v>
      </c>
    </row>
    <row r="30" spans="1:12" s="110" customFormat="1" ht="15" customHeight="1" x14ac:dyDescent="0.2">
      <c r="A30" s="120"/>
      <c r="B30" s="119"/>
      <c r="C30" s="258" t="s">
        <v>106</v>
      </c>
      <c r="E30" s="113">
        <v>44.320401897850964</v>
      </c>
      <c r="F30" s="115">
        <v>1588</v>
      </c>
      <c r="G30" s="114">
        <v>1623</v>
      </c>
      <c r="H30" s="114">
        <v>1598</v>
      </c>
      <c r="I30" s="114">
        <v>1588</v>
      </c>
      <c r="J30" s="140">
        <v>1571</v>
      </c>
      <c r="K30" s="114">
        <v>17</v>
      </c>
      <c r="L30" s="116">
        <v>1.0821133036282622</v>
      </c>
    </row>
    <row r="31" spans="1:12" s="110" customFormat="1" ht="15" customHeight="1" x14ac:dyDescent="0.2">
      <c r="A31" s="120"/>
      <c r="B31" s="119"/>
      <c r="C31" s="258" t="s">
        <v>107</v>
      </c>
      <c r="E31" s="113">
        <v>55.679598102149036</v>
      </c>
      <c r="F31" s="115">
        <v>1995</v>
      </c>
      <c r="G31" s="114">
        <v>2097</v>
      </c>
      <c r="H31" s="114">
        <v>2089</v>
      </c>
      <c r="I31" s="114">
        <v>2139</v>
      </c>
      <c r="J31" s="140">
        <v>2126</v>
      </c>
      <c r="K31" s="114">
        <v>-131</v>
      </c>
      <c r="L31" s="116">
        <v>-6.1618062088428971</v>
      </c>
    </row>
    <row r="32" spans="1:12" s="110" customFormat="1" ht="15" customHeight="1" x14ac:dyDescent="0.2">
      <c r="A32" s="120"/>
      <c r="B32" s="119" t="s">
        <v>117</v>
      </c>
      <c r="C32" s="258"/>
      <c r="E32" s="113">
        <v>3.6519871106337272</v>
      </c>
      <c r="F32" s="114">
        <v>136</v>
      </c>
      <c r="G32" s="114">
        <v>141</v>
      </c>
      <c r="H32" s="114">
        <v>150</v>
      </c>
      <c r="I32" s="114">
        <v>155</v>
      </c>
      <c r="J32" s="140">
        <v>136</v>
      </c>
      <c r="K32" s="114">
        <v>0</v>
      </c>
      <c r="L32" s="116">
        <v>0</v>
      </c>
    </row>
    <row r="33" spans="1:12" s="110" customFormat="1" ht="15" customHeight="1" x14ac:dyDescent="0.2">
      <c r="A33" s="120"/>
      <c r="B33" s="119"/>
      <c r="C33" s="258" t="s">
        <v>106</v>
      </c>
      <c r="E33" s="113">
        <v>58.823529411764703</v>
      </c>
      <c r="F33" s="114">
        <v>80</v>
      </c>
      <c r="G33" s="114">
        <v>87</v>
      </c>
      <c r="H33" s="114">
        <v>99</v>
      </c>
      <c r="I33" s="114">
        <v>100</v>
      </c>
      <c r="J33" s="140">
        <v>83</v>
      </c>
      <c r="K33" s="114">
        <v>-3</v>
      </c>
      <c r="L33" s="116">
        <v>-3.6144578313253013</v>
      </c>
    </row>
    <row r="34" spans="1:12" s="110" customFormat="1" ht="15" customHeight="1" x14ac:dyDescent="0.2">
      <c r="A34" s="120"/>
      <c r="B34" s="119"/>
      <c r="C34" s="258" t="s">
        <v>107</v>
      </c>
      <c r="E34" s="113">
        <v>41.176470588235297</v>
      </c>
      <c r="F34" s="114">
        <v>56</v>
      </c>
      <c r="G34" s="114">
        <v>54</v>
      </c>
      <c r="H34" s="114">
        <v>51</v>
      </c>
      <c r="I34" s="114">
        <v>55</v>
      </c>
      <c r="J34" s="140">
        <v>53</v>
      </c>
      <c r="K34" s="114">
        <v>3</v>
      </c>
      <c r="L34" s="116">
        <v>5.6603773584905657</v>
      </c>
    </row>
    <row r="35" spans="1:12" s="110" customFormat="1" ht="24" customHeight="1" x14ac:dyDescent="0.2">
      <c r="A35" s="604" t="s">
        <v>192</v>
      </c>
      <c r="B35" s="605"/>
      <c r="C35" s="605"/>
      <c r="D35" s="606"/>
      <c r="E35" s="113">
        <v>11.412459720730398</v>
      </c>
      <c r="F35" s="114">
        <v>425</v>
      </c>
      <c r="G35" s="114">
        <v>448</v>
      </c>
      <c r="H35" s="114">
        <v>423</v>
      </c>
      <c r="I35" s="114">
        <v>460</v>
      </c>
      <c r="J35" s="114">
        <v>428</v>
      </c>
      <c r="K35" s="318">
        <v>-3</v>
      </c>
      <c r="L35" s="319">
        <v>-0.7009345794392523</v>
      </c>
    </row>
    <row r="36" spans="1:12" s="110" customFormat="1" ht="15" customHeight="1" x14ac:dyDescent="0.2">
      <c r="A36" s="120"/>
      <c r="B36" s="119"/>
      <c r="C36" s="258" t="s">
        <v>106</v>
      </c>
      <c r="E36" s="113">
        <v>45.882352941176471</v>
      </c>
      <c r="F36" s="114">
        <v>195</v>
      </c>
      <c r="G36" s="114">
        <v>207</v>
      </c>
      <c r="H36" s="114">
        <v>182</v>
      </c>
      <c r="I36" s="114">
        <v>206</v>
      </c>
      <c r="J36" s="114">
        <v>190</v>
      </c>
      <c r="K36" s="318">
        <v>5</v>
      </c>
      <c r="L36" s="116">
        <v>2.6315789473684212</v>
      </c>
    </row>
    <row r="37" spans="1:12" s="110" customFormat="1" ht="15" customHeight="1" x14ac:dyDescent="0.2">
      <c r="A37" s="120"/>
      <c r="B37" s="119"/>
      <c r="C37" s="258" t="s">
        <v>107</v>
      </c>
      <c r="E37" s="113">
        <v>54.117647058823529</v>
      </c>
      <c r="F37" s="114">
        <v>230</v>
      </c>
      <c r="G37" s="114">
        <v>241</v>
      </c>
      <c r="H37" s="114">
        <v>241</v>
      </c>
      <c r="I37" s="114">
        <v>254</v>
      </c>
      <c r="J37" s="140">
        <v>238</v>
      </c>
      <c r="K37" s="114">
        <v>-8</v>
      </c>
      <c r="L37" s="116">
        <v>-3.3613445378151261</v>
      </c>
    </row>
    <row r="38" spans="1:12" s="110" customFormat="1" ht="15" customHeight="1" x14ac:dyDescent="0.2">
      <c r="A38" s="120"/>
      <c r="B38" s="119" t="s">
        <v>328</v>
      </c>
      <c r="C38" s="258"/>
      <c r="E38" s="113">
        <v>63.61439312567132</v>
      </c>
      <c r="F38" s="114">
        <v>2369</v>
      </c>
      <c r="G38" s="114">
        <v>2457</v>
      </c>
      <c r="H38" s="114">
        <v>2436</v>
      </c>
      <c r="I38" s="114">
        <v>2414</v>
      </c>
      <c r="J38" s="140">
        <v>2425</v>
      </c>
      <c r="K38" s="114">
        <v>-56</v>
      </c>
      <c r="L38" s="116">
        <v>-2.3092783505154637</v>
      </c>
    </row>
    <row r="39" spans="1:12" s="110" customFormat="1" ht="15" customHeight="1" x14ac:dyDescent="0.2">
      <c r="A39" s="120"/>
      <c r="B39" s="119"/>
      <c r="C39" s="258" t="s">
        <v>106</v>
      </c>
      <c r="E39" s="113">
        <v>45.293372731110175</v>
      </c>
      <c r="F39" s="115">
        <v>1073</v>
      </c>
      <c r="G39" s="114">
        <v>1093</v>
      </c>
      <c r="H39" s="114">
        <v>1094</v>
      </c>
      <c r="I39" s="114">
        <v>1042</v>
      </c>
      <c r="J39" s="140">
        <v>1042</v>
      </c>
      <c r="K39" s="114">
        <v>31</v>
      </c>
      <c r="L39" s="116">
        <v>2.9750479846449136</v>
      </c>
    </row>
    <row r="40" spans="1:12" s="110" customFormat="1" ht="15" customHeight="1" x14ac:dyDescent="0.2">
      <c r="A40" s="120"/>
      <c r="B40" s="119"/>
      <c r="C40" s="258" t="s">
        <v>107</v>
      </c>
      <c r="E40" s="113">
        <v>54.706627268889825</v>
      </c>
      <c r="F40" s="115">
        <v>1296</v>
      </c>
      <c r="G40" s="114">
        <v>1364</v>
      </c>
      <c r="H40" s="114">
        <v>1342</v>
      </c>
      <c r="I40" s="114">
        <v>1372</v>
      </c>
      <c r="J40" s="140">
        <v>1383</v>
      </c>
      <c r="K40" s="114">
        <v>-87</v>
      </c>
      <c r="L40" s="116">
        <v>-6.2906724511930587</v>
      </c>
    </row>
    <row r="41" spans="1:12" s="110" customFormat="1" ht="15" customHeight="1" x14ac:dyDescent="0.2">
      <c r="A41" s="120"/>
      <c r="B41" s="320" t="s">
        <v>516</v>
      </c>
      <c r="C41" s="258"/>
      <c r="E41" s="113">
        <v>8.5123523093447897</v>
      </c>
      <c r="F41" s="115">
        <v>317</v>
      </c>
      <c r="G41" s="114">
        <v>322</v>
      </c>
      <c r="H41" s="114">
        <v>310</v>
      </c>
      <c r="I41" s="114">
        <v>324</v>
      </c>
      <c r="J41" s="140">
        <v>314</v>
      </c>
      <c r="K41" s="114">
        <v>3</v>
      </c>
      <c r="L41" s="116">
        <v>0.95541401273885351</v>
      </c>
    </row>
    <row r="42" spans="1:12" s="110" customFormat="1" ht="15" customHeight="1" x14ac:dyDescent="0.2">
      <c r="A42" s="120"/>
      <c r="B42" s="119"/>
      <c r="C42" s="268" t="s">
        <v>106</v>
      </c>
      <c r="D42" s="182"/>
      <c r="E42" s="113">
        <v>51.104100946372242</v>
      </c>
      <c r="F42" s="115">
        <v>162</v>
      </c>
      <c r="G42" s="114">
        <v>163</v>
      </c>
      <c r="H42" s="114">
        <v>150</v>
      </c>
      <c r="I42" s="114">
        <v>164</v>
      </c>
      <c r="J42" s="140">
        <v>160</v>
      </c>
      <c r="K42" s="114">
        <v>2</v>
      </c>
      <c r="L42" s="116">
        <v>1.25</v>
      </c>
    </row>
    <row r="43" spans="1:12" s="110" customFormat="1" ht="15" customHeight="1" x14ac:dyDescent="0.2">
      <c r="A43" s="120"/>
      <c r="B43" s="119"/>
      <c r="C43" s="268" t="s">
        <v>107</v>
      </c>
      <c r="D43" s="182"/>
      <c r="E43" s="113">
        <v>48.895899053627758</v>
      </c>
      <c r="F43" s="115">
        <v>155</v>
      </c>
      <c r="G43" s="114">
        <v>159</v>
      </c>
      <c r="H43" s="114">
        <v>160</v>
      </c>
      <c r="I43" s="114">
        <v>160</v>
      </c>
      <c r="J43" s="140">
        <v>154</v>
      </c>
      <c r="K43" s="114">
        <v>1</v>
      </c>
      <c r="L43" s="116">
        <v>0.64935064935064934</v>
      </c>
    </row>
    <row r="44" spans="1:12" s="110" customFormat="1" ht="15" customHeight="1" x14ac:dyDescent="0.2">
      <c r="A44" s="120"/>
      <c r="B44" s="119" t="s">
        <v>205</v>
      </c>
      <c r="C44" s="268"/>
      <c r="D44" s="182"/>
      <c r="E44" s="113">
        <v>16.460794844253492</v>
      </c>
      <c r="F44" s="115">
        <v>613</v>
      </c>
      <c r="G44" s="114">
        <v>639</v>
      </c>
      <c r="H44" s="114">
        <v>673</v>
      </c>
      <c r="I44" s="114">
        <v>690</v>
      </c>
      <c r="J44" s="140">
        <v>671</v>
      </c>
      <c r="K44" s="114">
        <v>-58</v>
      </c>
      <c r="L44" s="116">
        <v>-8.6438152011922504</v>
      </c>
    </row>
    <row r="45" spans="1:12" s="110" customFormat="1" ht="15" customHeight="1" x14ac:dyDescent="0.2">
      <c r="A45" s="120"/>
      <c r="B45" s="119"/>
      <c r="C45" s="268" t="s">
        <v>106</v>
      </c>
      <c r="D45" s="182"/>
      <c r="E45" s="113">
        <v>38.988580750407827</v>
      </c>
      <c r="F45" s="115">
        <v>239</v>
      </c>
      <c r="G45" s="114">
        <v>248</v>
      </c>
      <c r="H45" s="114">
        <v>272</v>
      </c>
      <c r="I45" s="114">
        <v>279</v>
      </c>
      <c r="J45" s="140">
        <v>264</v>
      </c>
      <c r="K45" s="114">
        <v>-25</v>
      </c>
      <c r="L45" s="116">
        <v>-9.4696969696969688</v>
      </c>
    </row>
    <row r="46" spans="1:12" s="110" customFormat="1" ht="15" customHeight="1" x14ac:dyDescent="0.2">
      <c r="A46" s="123"/>
      <c r="B46" s="124"/>
      <c r="C46" s="260" t="s">
        <v>107</v>
      </c>
      <c r="D46" s="261"/>
      <c r="E46" s="125">
        <v>61.011419249592173</v>
      </c>
      <c r="F46" s="143">
        <v>374</v>
      </c>
      <c r="G46" s="144">
        <v>391</v>
      </c>
      <c r="H46" s="144">
        <v>401</v>
      </c>
      <c r="I46" s="144">
        <v>411</v>
      </c>
      <c r="J46" s="145">
        <v>407</v>
      </c>
      <c r="K46" s="144">
        <v>-33</v>
      </c>
      <c r="L46" s="146">
        <v>-8.1081081081081088</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3724</v>
      </c>
      <c r="E11" s="114">
        <v>3866</v>
      </c>
      <c r="F11" s="114">
        <v>3842</v>
      </c>
      <c r="G11" s="114">
        <v>3888</v>
      </c>
      <c r="H11" s="140">
        <v>3838</v>
      </c>
      <c r="I11" s="115">
        <v>-114</v>
      </c>
      <c r="J11" s="116">
        <v>-2.9702970297029703</v>
      </c>
    </row>
    <row r="12" spans="1:15" s="110" customFormat="1" ht="24.95" customHeight="1" x14ac:dyDescent="0.2">
      <c r="A12" s="193" t="s">
        <v>132</v>
      </c>
      <c r="B12" s="194" t="s">
        <v>133</v>
      </c>
      <c r="C12" s="113">
        <v>1.9334049409237379</v>
      </c>
      <c r="D12" s="115">
        <v>72</v>
      </c>
      <c r="E12" s="114">
        <v>67</v>
      </c>
      <c r="F12" s="114">
        <v>71</v>
      </c>
      <c r="G12" s="114">
        <v>75</v>
      </c>
      <c r="H12" s="140">
        <v>73</v>
      </c>
      <c r="I12" s="115">
        <v>-1</v>
      </c>
      <c r="J12" s="116">
        <v>-1.3698630136986301</v>
      </c>
    </row>
    <row r="13" spans="1:15" s="110" customFormat="1" ht="24.95" customHeight="1" x14ac:dyDescent="0.2">
      <c r="A13" s="193" t="s">
        <v>134</v>
      </c>
      <c r="B13" s="199" t="s">
        <v>214</v>
      </c>
      <c r="C13" s="113">
        <v>1.1815252416756177</v>
      </c>
      <c r="D13" s="115">
        <v>44</v>
      </c>
      <c r="E13" s="114">
        <v>44</v>
      </c>
      <c r="F13" s="114">
        <v>40</v>
      </c>
      <c r="G13" s="114">
        <v>43</v>
      </c>
      <c r="H13" s="140">
        <v>41</v>
      </c>
      <c r="I13" s="115">
        <v>3</v>
      </c>
      <c r="J13" s="116">
        <v>7.3170731707317076</v>
      </c>
    </row>
    <row r="14" spans="1:15" s="287" customFormat="1" ht="24.95" customHeight="1" x14ac:dyDescent="0.2">
      <c r="A14" s="193" t="s">
        <v>215</v>
      </c>
      <c r="B14" s="199" t="s">
        <v>137</v>
      </c>
      <c r="C14" s="113">
        <v>7.438238453276047</v>
      </c>
      <c r="D14" s="115">
        <v>277</v>
      </c>
      <c r="E14" s="114">
        <v>268</v>
      </c>
      <c r="F14" s="114">
        <v>259</v>
      </c>
      <c r="G14" s="114">
        <v>260</v>
      </c>
      <c r="H14" s="140">
        <v>264</v>
      </c>
      <c r="I14" s="115">
        <v>13</v>
      </c>
      <c r="J14" s="116">
        <v>4.9242424242424239</v>
      </c>
      <c r="K14" s="110"/>
      <c r="L14" s="110"/>
      <c r="M14" s="110"/>
      <c r="N14" s="110"/>
      <c r="O14" s="110"/>
    </row>
    <row r="15" spans="1:15" s="110" customFormat="1" ht="24.95" customHeight="1" x14ac:dyDescent="0.2">
      <c r="A15" s="193" t="s">
        <v>216</v>
      </c>
      <c r="B15" s="199" t="s">
        <v>217</v>
      </c>
      <c r="C15" s="113">
        <v>1.6380236305048335</v>
      </c>
      <c r="D15" s="115">
        <v>61</v>
      </c>
      <c r="E15" s="114">
        <v>59</v>
      </c>
      <c r="F15" s="114">
        <v>60</v>
      </c>
      <c r="G15" s="114">
        <v>54</v>
      </c>
      <c r="H15" s="140">
        <v>58</v>
      </c>
      <c r="I15" s="115">
        <v>3</v>
      </c>
      <c r="J15" s="116">
        <v>5.1724137931034484</v>
      </c>
    </row>
    <row r="16" spans="1:15" s="287" customFormat="1" ht="24.95" customHeight="1" x14ac:dyDescent="0.2">
      <c r="A16" s="193" t="s">
        <v>218</v>
      </c>
      <c r="B16" s="199" t="s">
        <v>141</v>
      </c>
      <c r="C16" s="113">
        <v>4.511278195488722</v>
      </c>
      <c r="D16" s="115">
        <v>168</v>
      </c>
      <c r="E16" s="114">
        <v>165</v>
      </c>
      <c r="F16" s="114">
        <v>156</v>
      </c>
      <c r="G16" s="114">
        <v>160</v>
      </c>
      <c r="H16" s="140">
        <v>161</v>
      </c>
      <c r="I16" s="115">
        <v>7</v>
      </c>
      <c r="J16" s="116">
        <v>4.3478260869565215</v>
      </c>
      <c r="K16" s="110"/>
      <c r="L16" s="110"/>
      <c r="M16" s="110"/>
      <c r="N16" s="110"/>
      <c r="O16" s="110"/>
    </row>
    <row r="17" spans="1:15" s="110" customFormat="1" ht="24.95" customHeight="1" x14ac:dyDescent="0.2">
      <c r="A17" s="193" t="s">
        <v>142</v>
      </c>
      <c r="B17" s="199" t="s">
        <v>220</v>
      </c>
      <c r="C17" s="113">
        <v>1.288936627282492</v>
      </c>
      <c r="D17" s="115">
        <v>48</v>
      </c>
      <c r="E17" s="114">
        <v>44</v>
      </c>
      <c r="F17" s="114">
        <v>43</v>
      </c>
      <c r="G17" s="114">
        <v>46</v>
      </c>
      <c r="H17" s="140">
        <v>45</v>
      </c>
      <c r="I17" s="115">
        <v>3</v>
      </c>
      <c r="J17" s="116">
        <v>6.666666666666667</v>
      </c>
    </row>
    <row r="18" spans="1:15" s="287" customFormat="1" ht="24.95" customHeight="1" x14ac:dyDescent="0.2">
      <c r="A18" s="201" t="s">
        <v>144</v>
      </c>
      <c r="B18" s="202" t="s">
        <v>145</v>
      </c>
      <c r="C18" s="113">
        <v>6.4446831364124595</v>
      </c>
      <c r="D18" s="115">
        <v>240</v>
      </c>
      <c r="E18" s="114">
        <v>232</v>
      </c>
      <c r="F18" s="114">
        <v>234</v>
      </c>
      <c r="G18" s="114">
        <v>238</v>
      </c>
      <c r="H18" s="140">
        <v>232</v>
      </c>
      <c r="I18" s="115">
        <v>8</v>
      </c>
      <c r="J18" s="116">
        <v>3.4482758620689653</v>
      </c>
      <c r="K18" s="110"/>
      <c r="L18" s="110"/>
      <c r="M18" s="110"/>
      <c r="N18" s="110"/>
      <c r="O18" s="110"/>
    </row>
    <row r="19" spans="1:15" s="110" customFormat="1" ht="24.95" customHeight="1" x14ac:dyDescent="0.2">
      <c r="A19" s="193" t="s">
        <v>146</v>
      </c>
      <c r="B19" s="199" t="s">
        <v>147</v>
      </c>
      <c r="C19" s="113">
        <v>21.643394199785178</v>
      </c>
      <c r="D19" s="115">
        <v>806</v>
      </c>
      <c r="E19" s="114">
        <v>831</v>
      </c>
      <c r="F19" s="114">
        <v>797</v>
      </c>
      <c r="G19" s="114">
        <v>807</v>
      </c>
      <c r="H19" s="140">
        <v>797</v>
      </c>
      <c r="I19" s="115">
        <v>9</v>
      </c>
      <c r="J19" s="116">
        <v>1.1292346298619824</v>
      </c>
    </row>
    <row r="20" spans="1:15" s="287" customFormat="1" ht="24.95" customHeight="1" x14ac:dyDescent="0.2">
      <c r="A20" s="193" t="s">
        <v>148</v>
      </c>
      <c r="B20" s="199" t="s">
        <v>149</v>
      </c>
      <c r="C20" s="113">
        <v>9.7207303974221269</v>
      </c>
      <c r="D20" s="115">
        <v>362</v>
      </c>
      <c r="E20" s="114">
        <v>359</v>
      </c>
      <c r="F20" s="114">
        <v>381</v>
      </c>
      <c r="G20" s="114">
        <v>412</v>
      </c>
      <c r="H20" s="140">
        <v>420</v>
      </c>
      <c r="I20" s="115">
        <v>-58</v>
      </c>
      <c r="J20" s="116">
        <v>-13.80952380952381</v>
      </c>
      <c r="K20" s="110"/>
      <c r="L20" s="110"/>
      <c r="M20" s="110"/>
      <c r="N20" s="110"/>
      <c r="O20" s="110"/>
    </row>
    <row r="21" spans="1:15" s="110" customFormat="1" ht="24.95" customHeight="1" x14ac:dyDescent="0.2">
      <c r="A21" s="201" t="s">
        <v>150</v>
      </c>
      <c r="B21" s="202" t="s">
        <v>151</v>
      </c>
      <c r="C21" s="113">
        <v>9.3179377013963478</v>
      </c>
      <c r="D21" s="115">
        <v>347</v>
      </c>
      <c r="E21" s="114">
        <v>418</v>
      </c>
      <c r="F21" s="114">
        <v>413</v>
      </c>
      <c r="G21" s="114">
        <v>405</v>
      </c>
      <c r="H21" s="140">
        <v>374</v>
      </c>
      <c r="I21" s="115">
        <v>-27</v>
      </c>
      <c r="J21" s="116">
        <v>-7.2192513368983962</v>
      </c>
    </row>
    <row r="22" spans="1:15" s="110" customFormat="1" ht="24.95" customHeight="1" x14ac:dyDescent="0.2">
      <c r="A22" s="201" t="s">
        <v>152</v>
      </c>
      <c r="B22" s="199" t="s">
        <v>153</v>
      </c>
      <c r="C22" s="113">
        <v>1.2620837808807734</v>
      </c>
      <c r="D22" s="115">
        <v>47</v>
      </c>
      <c r="E22" s="114">
        <v>47</v>
      </c>
      <c r="F22" s="114">
        <v>43</v>
      </c>
      <c r="G22" s="114">
        <v>43</v>
      </c>
      <c r="H22" s="140">
        <v>48</v>
      </c>
      <c r="I22" s="115">
        <v>-1</v>
      </c>
      <c r="J22" s="116">
        <v>-2.0833333333333335</v>
      </c>
    </row>
    <row r="23" spans="1:15" s="110" customFormat="1" ht="24.95" customHeight="1" x14ac:dyDescent="0.2">
      <c r="A23" s="193" t="s">
        <v>154</v>
      </c>
      <c r="B23" s="199" t="s">
        <v>155</v>
      </c>
      <c r="C23" s="113">
        <v>0.59076262083780884</v>
      </c>
      <c r="D23" s="115">
        <v>22</v>
      </c>
      <c r="E23" s="114">
        <v>20</v>
      </c>
      <c r="F23" s="114">
        <v>22</v>
      </c>
      <c r="G23" s="114">
        <v>18</v>
      </c>
      <c r="H23" s="140">
        <v>16</v>
      </c>
      <c r="I23" s="115">
        <v>6</v>
      </c>
      <c r="J23" s="116">
        <v>37.5</v>
      </c>
    </row>
    <row r="24" spans="1:15" s="110" customFormat="1" ht="24.95" customHeight="1" x14ac:dyDescent="0.2">
      <c r="A24" s="193" t="s">
        <v>156</v>
      </c>
      <c r="B24" s="199" t="s">
        <v>221</v>
      </c>
      <c r="C24" s="113">
        <v>6.0955961331901181</v>
      </c>
      <c r="D24" s="115">
        <v>227</v>
      </c>
      <c r="E24" s="114">
        <v>227</v>
      </c>
      <c r="F24" s="114">
        <v>228</v>
      </c>
      <c r="G24" s="114">
        <v>229</v>
      </c>
      <c r="H24" s="140">
        <v>226</v>
      </c>
      <c r="I24" s="115">
        <v>1</v>
      </c>
      <c r="J24" s="116">
        <v>0.44247787610619471</v>
      </c>
    </row>
    <row r="25" spans="1:15" s="110" customFormat="1" ht="24.95" customHeight="1" x14ac:dyDescent="0.2">
      <c r="A25" s="193" t="s">
        <v>222</v>
      </c>
      <c r="B25" s="204" t="s">
        <v>159</v>
      </c>
      <c r="C25" s="113">
        <v>8.6197636949516649</v>
      </c>
      <c r="D25" s="115">
        <v>321</v>
      </c>
      <c r="E25" s="114">
        <v>339</v>
      </c>
      <c r="F25" s="114">
        <v>351</v>
      </c>
      <c r="G25" s="114">
        <v>347</v>
      </c>
      <c r="H25" s="140">
        <v>346</v>
      </c>
      <c r="I25" s="115">
        <v>-25</v>
      </c>
      <c r="J25" s="116">
        <v>-7.2254335260115603</v>
      </c>
    </row>
    <row r="26" spans="1:15" s="110" customFormat="1" ht="24.95" customHeight="1" x14ac:dyDescent="0.2">
      <c r="A26" s="201">
        <v>782.78300000000002</v>
      </c>
      <c r="B26" s="203" t="s">
        <v>160</v>
      </c>
      <c r="C26" s="113">
        <v>0.85929108485499461</v>
      </c>
      <c r="D26" s="115">
        <v>32</v>
      </c>
      <c r="E26" s="114">
        <v>34</v>
      </c>
      <c r="F26" s="114">
        <v>34</v>
      </c>
      <c r="G26" s="114">
        <v>29</v>
      </c>
      <c r="H26" s="140">
        <v>35</v>
      </c>
      <c r="I26" s="115">
        <v>-3</v>
      </c>
      <c r="J26" s="116">
        <v>-8.5714285714285712</v>
      </c>
    </row>
    <row r="27" spans="1:15" s="110" customFormat="1" ht="24.95" customHeight="1" x14ac:dyDescent="0.2">
      <c r="A27" s="193" t="s">
        <v>161</v>
      </c>
      <c r="B27" s="199" t="s">
        <v>162</v>
      </c>
      <c r="C27" s="113">
        <v>2.8464017185821695</v>
      </c>
      <c r="D27" s="115">
        <v>106</v>
      </c>
      <c r="E27" s="114">
        <v>116</v>
      </c>
      <c r="F27" s="114">
        <v>120</v>
      </c>
      <c r="G27" s="114">
        <v>118</v>
      </c>
      <c r="H27" s="140">
        <v>105</v>
      </c>
      <c r="I27" s="115">
        <v>1</v>
      </c>
      <c r="J27" s="116">
        <v>0.95238095238095233</v>
      </c>
    </row>
    <row r="28" spans="1:15" s="110" customFormat="1" ht="24.95" customHeight="1" x14ac:dyDescent="0.2">
      <c r="A28" s="193" t="s">
        <v>163</v>
      </c>
      <c r="B28" s="199" t="s">
        <v>164</v>
      </c>
      <c r="C28" s="113">
        <v>1.5306122448979591</v>
      </c>
      <c r="D28" s="115">
        <v>57</v>
      </c>
      <c r="E28" s="114">
        <v>69</v>
      </c>
      <c r="F28" s="114">
        <v>61</v>
      </c>
      <c r="G28" s="114">
        <v>67</v>
      </c>
      <c r="H28" s="140">
        <v>65</v>
      </c>
      <c r="I28" s="115">
        <v>-8</v>
      </c>
      <c r="J28" s="116">
        <v>-12.307692307692308</v>
      </c>
    </row>
    <row r="29" spans="1:15" s="110" customFormat="1" ht="24.95" customHeight="1" x14ac:dyDescent="0.2">
      <c r="A29" s="193">
        <v>86</v>
      </c>
      <c r="B29" s="199" t="s">
        <v>165</v>
      </c>
      <c r="C29" s="113">
        <v>6.6058002148227715</v>
      </c>
      <c r="D29" s="115">
        <v>246</v>
      </c>
      <c r="E29" s="114">
        <v>260</v>
      </c>
      <c r="F29" s="114">
        <v>258</v>
      </c>
      <c r="G29" s="114">
        <v>261</v>
      </c>
      <c r="H29" s="140">
        <v>264</v>
      </c>
      <c r="I29" s="115">
        <v>-18</v>
      </c>
      <c r="J29" s="116">
        <v>-6.8181818181818183</v>
      </c>
    </row>
    <row r="30" spans="1:15" s="110" customFormat="1" ht="24.95" customHeight="1" x14ac:dyDescent="0.2">
      <c r="A30" s="193">
        <v>87.88</v>
      </c>
      <c r="B30" s="204" t="s">
        <v>166</v>
      </c>
      <c r="C30" s="113">
        <v>3.3297529538131041</v>
      </c>
      <c r="D30" s="115">
        <v>124</v>
      </c>
      <c r="E30" s="114">
        <v>137</v>
      </c>
      <c r="F30" s="114">
        <v>139</v>
      </c>
      <c r="G30" s="114">
        <v>145</v>
      </c>
      <c r="H30" s="140">
        <v>142</v>
      </c>
      <c r="I30" s="115">
        <v>-18</v>
      </c>
      <c r="J30" s="116">
        <v>-12.67605633802817</v>
      </c>
    </row>
    <row r="31" spans="1:15" s="110" customFormat="1" ht="24.95" customHeight="1" x14ac:dyDescent="0.2">
      <c r="A31" s="193" t="s">
        <v>167</v>
      </c>
      <c r="B31" s="199" t="s">
        <v>168</v>
      </c>
      <c r="C31" s="113">
        <v>10.580021482277122</v>
      </c>
      <c r="D31" s="115">
        <v>394</v>
      </c>
      <c r="E31" s="114">
        <v>398</v>
      </c>
      <c r="F31" s="114">
        <v>391</v>
      </c>
      <c r="G31" s="114">
        <v>391</v>
      </c>
      <c r="H31" s="140">
        <v>390</v>
      </c>
      <c r="I31" s="115">
        <v>4</v>
      </c>
      <c r="J31" s="116">
        <v>1.0256410256410255</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1.9334049409237379</v>
      </c>
      <c r="D34" s="115">
        <v>72</v>
      </c>
      <c r="E34" s="114">
        <v>67</v>
      </c>
      <c r="F34" s="114">
        <v>71</v>
      </c>
      <c r="G34" s="114">
        <v>75</v>
      </c>
      <c r="H34" s="140">
        <v>73</v>
      </c>
      <c r="I34" s="115">
        <v>-1</v>
      </c>
      <c r="J34" s="116">
        <v>-1.3698630136986301</v>
      </c>
    </row>
    <row r="35" spans="1:10" s="110" customFormat="1" ht="24.95" customHeight="1" x14ac:dyDescent="0.2">
      <c r="A35" s="292" t="s">
        <v>171</v>
      </c>
      <c r="B35" s="293" t="s">
        <v>172</v>
      </c>
      <c r="C35" s="113">
        <v>15.064446831364124</v>
      </c>
      <c r="D35" s="115">
        <v>561</v>
      </c>
      <c r="E35" s="114">
        <v>544</v>
      </c>
      <c r="F35" s="114">
        <v>533</v>
      </c>
      <c r="G35" s="114">
        <v>541</v>
      </c>
      <c r="H35" s="140">
        <v>537</v>
      </c>
      <c r="I35" s="115">
        <v>24</v>
      </c>
      <c r="J35" s="116">
        <v>4.4692737430167595</v>
      </c>
    </row>
    <row r="36" spans="1:10" s="110" customFormat="1" ht="24.95" customHeight="1" x14ac:dyDescent="0.2">
      <c r="A36" s="294" t="s">
        <v>173</v>
      </c>
      <c r="B36" s="295" t="s">
        <v>174</v>
      </c>
      <c r="C36" s="125">
        <v>83.002148227712141</v>
      </c>
      <c r="D36" s="143">
        <v>3091</v>
      </c>
      <c r="E36" s="144">
        <v>3255</v>
      </c>
      <c r="F36" s="144">
        <v>3238</v>
      </c>
      <c r="G36" s="144">
        <v>3272</v>
      </c>
      <c r="H36" s="145">
        <v>3228</v>
      </c>
      <c r="I36" s="143">
        <v>-137</v>
      </c>
      <c r="J36" s="146">
        <v>-4.2441140024783151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3724</v>
      </c>
      <c r="F11" s="264">
        <v>3866</v>
      </c>
      <c r="G11" s="264">
        <v>3842</v>
      </c>
      <c r="H11" s="264">
        <v>3888</v>
      </c>
      <c r="I11" s="265">
        <v>3838</v>
      </c>
      <c r="J11" s="263">
        <v>-114</v>
      </c>
      <c r="K11" s="266">
        <v>-2.9702970297029703</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36.493018259935553</v>
      </c>
      <c r="E13" s="115">
        <v>1359</v>
      </c>
      <c r="F13" s="114">
        <v>1393</v>
      </c>
      <c r="G13" s="114">
        <v>1402</v>
      </c>
      <c r="H13" s="114">
        <v>1441</v>
      </c>
      <c r="I13" s="140">
        <v>1412</v>
      </c>
      <c r="J13" s="115">
        <v>-53</v>
      </c>
      <c r="K13" s="116">
        <v>-3.7535410764872523</v>
      </c>
    </row>
    <row r="14" spans="1:15" ht="15.95" customHeight="1" x14ac:dyDescent="0.2">
      <c r="A14" s="306" t="s">
        <v>230</v>
      </c>
      <c r="B14" s="307"/>
      <c r="C14" s="308"/>
      <c r="D14" s="113">
        <v>51.288936627282489</v>
      </c>
      <c r="E14" s="115">
        <v>1910</v>
      </c>
      <c r="F14" s="114">
        <v>1991</v>
      </c>
      <c r="G14" s="114">
        <v>1969</v>
      </c>
      <c r="H14" s="114">
        <v>1978</v>
      </c>
      <c r="I14" s="140">
        <v>1964</v>
      </c>
      <c r="J14" s="115">
        <v>-54</v>
      </c>
      <c r="K14" s="116">
        <v>-2.7494908350305498</v>
      </c>
    </row>
    <row r="15" spans="1:15" ht="15.95" customHeight="1" x14ac:dyDescent="0.2">
      <c r="A15" s="306" t="s">
        <v>231</v>
      </c>
      <c r="B15" s="307"/>
      <c r="C15" s="308"/>
      <c r="D15" s="113">
        <v>6.3641245972073044</v>
      </c>
      <c r="E15" s="115">
        <v>237</v>
      </c>
      <c r="F15" s="114">
        <v>243</v>
      </c>
      <c r="G15" s="114">
        <v>242</v>
      </c>
      <c r="H15" s="114">
        <v>230</v>
      </c>
      <c r="I15" s="140">
        <v>225</v>
      </c>
      <c r="J15" s="115">
        <v>12</v>
      </c>
      <c r="K15" s="116">
        <v>5.333333333333333</v>
      </c>
    </row>
    <row r="16" spans="1:15" ht="15.95" customHeight="1" x14ac:dyDescent="0.2">
      <c r="A16" s="306" t="s">
        <v>232</v>
      </c>
      <c r="B16" s="307"/>
      <c r="C16" s="308"/>
      <c r="D16" s="113">
        <v>3.3029001074113857</v>
      </c>
      <c r="E16" s="115">
        <v>123</v>
      </c>
      <c r="F16" s="114">
        <v>144</v>
      </c>
      <c r="G16" s="114">
        <v>136</v>
      </c>
      <c r="H16" s="114">
        <v>145</v>
      </c>
      <c r="I16" s="140">
        <v>141</v>
      </c>
      <c r="J16" s="115">
        <v>-18</v>
      </c>
      <c r="K16" s="116">
        <v>-12.76595744680851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1.5574650912996777</v>
      </c>
      <c r="E18" s="115">
        <v>58</v>
      </c>
      <c r="F18" s="114">
        <v>49</v>
      </c>
      <c r="G18" s="114">
        <v>52</v>
      </c>
      <c r="H18" s="114">
        <v>54</v>
      </c>
      <c r="I18" s="140">
        <v>63</v>
      </c>
      <c r="J18" s="115">
        <v>-5</v>
      </c>
      <c r="K18" s="116">
        <v>-7.9365079365079367</v>
      </c>
    </row>
    <row r="19" spans="1:11" ht="14.1" customHeight="1" x14ac:dyDescent="0.2">
      <c r="A19" s="306" t="s">
        <v>235</v>
      </c>
      <c r="B19" s="307" t="s">
        <v>236</v>
      </c>
      <c r="C19" s="308"/>
      <c r="D19" s="113">
        <v>0.77873254564983885</v>
      </c>
      <c r="E19" s="115">
        <v>29</v>
      </c>
      <c r="F19" s="114">
        <v>25</v>
      </c>
      <c r="G19" s="114">
        <v>27</v>
      </c>
      <c r="H19" s="114">
        <v>28</v>
      </c>
      <c r="I19" s="140">
        <v>29</v>
      </c>
      <c r="J19" s="115">
        <v>0</v>
      </c>
      <c r="K19" s="116">
        <v>0</v>
      </c>
    </row>
    <row r="20" spans="1:11" ht="14.1" customHeight="1" x14ac:dyDescent="0.2">
      <c r="A20" s="306">
        <v>12</v>
      </c>
      <c r="B20" s="307" t="s">
        <v>237</v>
      </c>
      <c r="C20" s="308"/>
      <c r="D20" s="113">
        <v>1.0741138560687433</v>
      </c>
      <c r="E20" s="115">
        <v>40</v>
      </c>
      <c r="F20" s="114">
        <v>53</v>
      </c>
      <c r="G20" s="114">
        <v>52</v>
      </c>
      <c r="H20" s="114">
        <v>53</v>
      </c>
      <c r="I20" s="140">
        <v>50</v>
      </c>
      <c r="J20" s="115">
        <v>-10</v>
      </c>
      <c r="K20" s="116">
        <v>-20</v>
      </c>
    </row>
    <row r="21" spans="1:11" ht="14.1" customHeight="1" x14ac:dyDescent="0.2">
      <c r="A21" s="306">
        <v>21</v>
      </c>
      <c r="B21" s="307" t="s">
        <v>238</v>
      </c>
      <c r="C21" s="308"/>
      <c r="D21" s="113">
        <v>0.1611170784103115</v>
      </c>
      <c r="E21" s="115">
        <v>6</v>
      </c>
      <c r="F21" s="114">
        <v>6</v>
      </c>
      <c r="G21" s="114">
        <v>7</v>
      </c>
      <c r="H21" s="114">
        <v>7</v>
      </c>
      <c r="I21" s="140">
        <v>7</v>
      </c>
      <c r="J21" s="115">
        <v>-1</v>
      </c>
      <c r="K21" s="116">
        <v>-14.285714285714286</v>
      </c>
    </row>
    <row r="22" spans="1:11" ht="14.1" customHeight="1" x14ac:dyDescent="0.2">
      <c r="A22" s="306">
        <v>22</v>
      </c>
      <c r="B22" s="307" t="s">
        <v>239</v>
      </c>
      <c r="C22" s="308"/>
      <c r="D22" s="113">
        <v>1.2083780880773363</v>
      </c>
      <c r="E22" s="115">
        <v>45</v>
      </c>
      <c r="F22" s="114">
        <v>41</v>
      </c>
      <c r="G22" s="114">
        <v>35</v>
      </c>
      <c r="H22" s="114">
        <v>35</v>
      </c>
      <c r="I22" s="140">
        <v>29</v>
      </c>
      <c r="J22" s="115">
        <v>16</v>
      </c>
      <c r="K22" s="116">
        <v>55.172413793103445</v>
      </c>
    </row>
    <row r="23" spans="1:11" ht="14.1" customHeight="1" x14ac:dyDescent="0.2">
      <c r="A23" s="306">
        <v>23</v>
      </c>
      <c r="B23" s="307" t="s">
        <v>240</v>
      </c>
      <c r="C23" s="308"/>
      <c r="D23" s="113">
        <v>0.18796992481203006</v>
      </c>
      <c r="E23" s="115">
        <v>7</v>
      </c>
      <c r="F23" s="114">
        <v>6</v>
      </c>
      <c r="G23" s="114">
        <v>8</v>
      </c>
      <c r="H23" s="114">
        <v>7</v>
      </c>
      <c r="I23" s="140">
        <v>6</v>
      </c>
      <c r="J23" s="115">
        <v>1</v>
      </c>
      <c r="K23" s="116">
        <v>16.666666666666668</v>
      </c>
    </row>
    <row r="24" spans="1:11" ht="14.1" customHeight="1" x14ac:dyDescent="0.2">
      <c r="A24" s="306">
        <v>24</v>
      </c>
      <c r="B24" s="307" t="s">
        <v>241</v>
      </c>
      <c r="C24" s="308"/>
      <c r="D24" s="113">
        <v>1.3694951664876478</v>
      </c>
      <c r="E24" s="115">
        <v>51</v>
      </c>
      <c r="F24" s="114">
        <v>51</v>
      </c>
      <c r="G24" s="114">
        <v>43</v>
      </c>
      <c r="H24" s="114">
        <v>48</v>
      </c>
      <c r="I24" s="140">
        <v>48</v>
      </c>
      <c r="J24" s="115">
        <v>3</v>
      </c>
      <c r="K24" s="116">
        <v>6.25</v>
      </c>
    </row>
    <row r="25" spans="1:11" ht="14.1" customHeight="1" x14ac:dyDescent="0.2">
      <c r="A25" s="306">
        <v>25</v>
      </c>
      <c r="B25" s="307" t="s">
        <v>242</v>
      </c>
      <c r="C25" s="308"/>
      <c r="D25" s="113">
        <v>1.7454350161117078</v>
      </c>
      <c r="E25" s="115">
        <v>65</v>
      </c>
      <c r="F25" s="114">
        <v>63</v>
      </c>
      <c r="G25" s="114">
        <v>64</v>
      </c>
      <c r="H25" s="114">
        <v>67</v>
      </c>
      <c r="I25" s="140">
        <v>69</v>
      </c>
      <c r="J25" s="115">
        <v>-4</v>
      </c>
      <c r="K25" s="116">
        <v>-5.7971014492753623</v>
      </c>
    </row>
    <row r="26" spans="1:11" ht="14.1" customHeight="1" x14ac:dyDescent="0.2">
      <c r="A26" s="306">
        <v>26</v>
      </c>
      <c r="B26" s="307" t="s">
        <v>243</v>
      </c>
      <c r="C26" s="308"/>
      <c r="D26" s="113">
        <v>0.77873254564983885</v>
      </c>
      <c r="E26" s="115">
        <v>29</v>
      </c>
      <c r="F26" s="114">
        <v>23</v>
      </c>
      <c r="G26" s="114">
        <v>29</v>
      </c>
      <c r="H26" s="114">
        <v>29</v>
      </c>
      <c r="I26" s="140">
        <v>30</v>
      </c>
      <c r="J26" s="115">
        <v>-1</v>
      </c>
      <c r="K26" s="116">
        <v>-3.3333333333333335</v>
      </c>
    </row>
    <row r="27" spans="1:11" ht="14.1" customHeight="1" x14ac:dyDescent="0.2">
      <c r="A27" s="306">
        <v>27</v>
      </c>
      <c r="B27" s="307" t="s">
        <v>244</v>
      </c>
      <c r="C27" s="308"/>
      <c r="D27" s="113">
        <v>0.6713211600429646</v>
      </c>
      <c r="E27" s="115">
        <v>25</v>
      </c>
      <c r="F27" s="114">
        <v>27</v>
      </c>
      <c r="G27" s="114">
        <v>25</v>
      </c>
      <c r="H27" s="114">
        <v>27</v>
      </c>
      <c r="I27" s="140">
        <v>30</v>
      </c>
      <c r="J27" s="115">
        <v>-5</v>
      </c>
      <c r="K27" s="116">
        <v>-16.666666666666668</v>
      </c>
    </row>
    <row r="28" spans="1:11" ht="14.1" customHeight="1" x14ac:dyDescent="0.2">
      <c r="A28" s="306">
        <v>28</v>
      </c>
      <c r="B28" s="307" t="s">
        <v>245</v>
      </c>
      <c r="C28" s="308"/>
      <c r="D28" s="113">
        <v>0.26852846401718583</v>
      </c>
      <c r="E28" s="115">
        <v>10</v>
      </c>
      <c r="F28" s="114">
        <v>12</v>
      </c>
      <c r="G28" s="114">
        <v>12</v>
      </c>
      <c r="H28" s="114">
        <v>8</v>
      </c>
      <c r="I28" s="140">
        <v>9</v>
      </c>
      <c r="J28" s="115">
        <v>1</v>
      </c>
      <c r="K28" s="116">
        <v>11.111111111111111</v>
      </c>
    </row>
    <row r="29" spans="1:11" ht="14.1" customHeight="1" x14ac:dyDescent="0.2">
      <c r="A29" s="306">
        <v>29</v>
      </c>
      <c r="B29" s="307" t="s">
        <v>246</v>
      </c>
      <c r="C29" s="308"/>
      <c r="D29" s="113">
        <v>2.9538131041890439</v>
      </c>
      <c r="E29" s="115">
        <v>110</v>
      </c>
      <c r="F29" s="114">
        <v>122</v>
      </c>
      <c r="G29" s="114">
        <v>116</v>
      </c>
      <c r="H29" s="114">
        <v>105</v>
      </c>
      <c r="I29" s="140">
        <v>114</v>
      </c>
      <c r="J29" s="115">
        <v>-4</v>
      </c>
      <c r="K29" s="116">
        <v>-3.5087719298245612</v>
      </c>
    </row>
    <row r="30" spans="1:11" ht="14.1" customHeight="1" x14ac:dyDescent="0.2">
      <c r="A30" s="306" t="s">
        <v>247</v>
      </c>
      <c r="B30" s="307" t="s">
        <v>248</v>
      </c>
      <c r="C30" s="308"/>
      <c r="D30" s="113">
        <v>0.80558539205155744</v>
      </c>
      <c r="E30" s="115">
        <v>30</v>
      </c>
      <c r="F30" s="114">
        <v>26</v>
      </c>
      <c r="G30" s="114">
        <v>29</v>
      </c>
      <c r="H30" s="114">
        <v>23</v>
      </c>
      <c r="I30" s="140">
        <v>32</v>
      </c>
      <c r="J30" s="115">
        <v>-2</v>
      </c>
      <c r="K30" s="116">
        <v>-6.25</v>
      </c>
    </row>
    <row r="31" spans="1:11" ht="14.1" customHeight="1" x14ac:dyDescent="0.2">
      <c r="A31" s="306" t="s">
        <v>249</v>
      </c>
      <c r="B31" s="307" t="s">
        <v>250</v>
      </c>
      <c r="C31" s="308"/>
      <c r="D31" s="113">
        <v>2.1482277121374866</v>
      </c>
      <c r="E31" s="115">
        <v>80</v>
      </c>
      <c r="F31" s="114">
        <v>96</v>
      </c>
      <c r="G31" s="114">
        <v>87</v>
      </c>
      <c r="H31" s="114">
        <v>82</v>
      </c>
      <c r="I31" s="140">
        <v>82</v>
      </c>
      <c r="J31" s="115">
        <v>-2</v>
      </c>
      <c r="K31" s="116">
        <v>-2.4390243902439024</v>
      </c>
    </row>
    <row r="32" spans="1:11" ht="14.1" customHeight="1" x14ac:dyDescent="0.2">
      <c r="A32" s="306">
        <v>31</v>
      </c>
      <c r="B32" s="307" t="s">
        <v>251</v>
      </c>
      <c r="C32" s="308"/>
      <c r="D32" s="113">
        <v>0.24167561761546724</v>
      </c>
      <c r="E32" s="115">
        <v>9</v>
      </c>
      <c r="F32" s="114">
        <v>11</v>
      </c>
      <c r="G32" s="114">
        <v>11</v>
      </c>
      <c r="H32" s="114">
        <v>10</v>
      </c>
      <c r="I32" s="140">
        <v>10</v>
      </c>
      <c r="J32" s="115">
        <v>-1</v>
      </c>
      <c r="K32" s="116">
        <v>-10</v>
      </c>
    </row>
    <row r="33" spans="1:11" ht="14.1" customHeight="1" x14ac:dyDescent="0.2">
      <c r="A33" s="306">
        <v>32</v>
      </c>
      <c r="B33" s="307" t="s">
        <v>252</v>
      </c>
      <c r="C33" s="308"/>
      <c r="D33" s="113">
        <v>1.5306122448979591</v>
      </c>
      <c r="E33" s="115">
        <v>57</v>
      </c>
      <c r="F33" s="114">
        <v>59</v>
      </c>
      <c r="G33" s="114">
        <v>61</v>
      </c>
      <c r="H33" s="114">
        <v>63</v>
      </c>
      <c r="I33" s="140">
        <v>54</v>
      </c>
      <c r="J33" s="115">
        <v>3</v>
      </c>
      <c r="K33" s="116">
        <v>5.5555555555555554</v>
      </c>
    </row>
    <row r="34" spans="1:11" ht="14.1" customHeight="1" x14ac:dyDescent="0.2">
      <c r="A34" s="306">
        <v>33</v>
      </c>
      <c r="B34" s="307" t="s">
        <v>253</v>
      </c>
      <c r="C34" s="308"/>
      <c r="D34" s="113">
        <v>0.69817400644468308</v>
      </c>
      <c r="E34" s="115">
        <v>26</v>
      </c>
      <c r="F34" s="114">
        <v>30</v>
      </c>
      <c r="G34" s="114">
        <v>23</v>
      </c>
      <c r="H34" s="114">
        <v>24</v>
      </c>
      <c r="I34" s="140">
        <v>24</v>
      </c>
      <c r="J34" s="115">
        <v>2</v>
      </c>
      <c r="K34" s="116">
        <v>8.3333333333333339</v>
      </c>
    </row>
    <row r="35" spans="1:11" ht="14.1" customHeight="1" x14ac:dyDescent="0.2">
      <c r="A35" s="306">
        <v>34</v>
      </c>
      <c r="B35" s="307" t="s">
        <v>254</v>
      </c>
      <c r="C35" s="308"/>
      <c r="D35" s="113">
        <v>5.4779806659505912</v>
      </c>
      <c r="E35" s="115">
        <v>204</v>
      </c>
      <c r="F35" s="114">
        <v>198</v>
      </c>
      <c r="G35" s="114">
        <v>204</v>
      </c>
      <c r="H35" s="114">
        <v>196</v>
      </c>
      <c r="I35" s="140">
        <v>188</v>
      </c>
      <c r="J35" s="115">
        <v>16</v>
      </c>
      <c r="K35" s="116">
        <v>8.5106382978723403</v>
      </c>
    </row>
    <row r="36" spans="1:11" ht="14.1" customHeight="1" x14ac:dyDescent="0.2">
      <c r="A36" s="306">
        <v>41</v>
      </c>
      <c r="B36" s="307" t="s">
        <v>255</v>
      </c>
      <c r="C36" s="308"/>
      <c r="D36" s="113">
        <v>0.18796992481203006</v>
      </c>
      <c r="E36" s="115">
        <v>7</v>
      </c>
      <c r="F36" s="114">
        <v>6</v>
      </c>
      <c r="G36" s="114">
        <v>5</v>
      </c>
      <c r="H36" s="114">
        <v>7</v>
      </c>
      <c r="I36" s="140">
        <v>8</v>
      </c>
      <c r="J36" s="115">
        <v>-1</v>
      </c>
      <c r="K36" s="116">
        <v>-12.5</v>
      </c>
    </row>
    <row r="37" spans="1:11" ht="14.1" customHeight="1" x14ac:dyDescent="0.2">
      <c r="A37" s="306">
        <v>42</v>
      </c>
      <c r="B37" s="307" t="s">
        <v>256</v>
      </c>
      <c r="C37" s="308"/>
      <c r="D37" s="113" t="s">
        <v>513</v>
      </c>
      <c r="E37" s="115" t="s">
        <v>513</v>
      </c>
      <c r="F37" s="114" t="s">
        <v>513</v>
      </c>
      <c r="G37" s="114" t="s">
        <v>513</v>
      </c>
      <c r="H37" s="114">
        <v>6</v>
      </c>
      <c r="I37" s="140">
        <v>5</v>
      </c>
      <c r="J37" s="115" t="s">
        <v>513</v>
      </c>
      <c r="K37" s="116" t="s">
        <v>513</v>
      </c>
    </row>
    <row r="38" spans="1:11" ht="14.1" customHeight="1" x14ac:dyDescent="0.2">
      <c r="A38" s="306">
        <v>43</v>
      </c>
      <c r="B38" s="307" t="s">
        <v>257</v>
      </c>
      <c r="C38" s="308"/>
      <c r="D38" s="113">
        <v>0.32223415682062301</v>
      </c>
      <c r="E38" s="115">
        <v>12</v>
      </c>
      <c r="F38" s="114">
        <v>14</v>
      </c>
      <c r="G38" s="114">
        <v>14</v>
      </c>
      <c r="H38" s="114">
        <v>14</v>
      </c>
      <c r="I38" s="140">
        <v>15</v>
      </c>
      <c r="J38" s="115">
        <v>-3</v>
      </c>
      <c r="K38" s="116">
        <v>-20</v>
      </c>
    </row>
    <row r="39" spans="1:11" ht="14.1" customHeight="1" x14ac:dyDescent="0.2">
      <c r="A39" s="306">
        <v>51</v>
      </c>
      <c r="B39" s="307" t="s">
        <v>258</v>
      </c>
      <c r="C39" s="308"/>
      <c r="D39" s="113">
        <v>10.41890440386681</v>
      </c>
      <c r="E39" s="115">
        <v>388</v>
      </c>
      <c r="F39" s="114">
        <v>379</v>
      </c>
      <c r="G39" s="114">
        <v>406</v>
      </c>
      <c r="H39" s="114">
        <v>437</v>
      </c>
      <c r="I39" s="140">
        <v>449</v>
      </c>
      <c r="J39" s="115">
        <v>-61</v>
      </c>
      <c r="K39" s="116">
        <v>-13.585746102449889</v>
      </c>
    </row>
    <row r="40" spans="1:11" ht="14.1" customHeight="1" x14ac:dyDescent="0.2">
      <c r="A40" s="306" t="s">
        <v>259</v>
      </c>
      <c r="B40" s="307" t="s">
        <v>260</v>
      </c>
      <c r="C40" s="308"/>
      <c r="D40" s="113">
        <v>10.042964554242749</v>
      </c>
      <c r="E40" s="115">
        <v>374</v>
      </c>
      <c r="F40" s="114">
        <v>363</v>
      </c>
      <c r="G40" s="114">
        <v>399</v>
      </c>
      <c r="H40" s="114">
        <v>431</v>
      </c>
      <c r="I40" s="140">
        <v>442</v>
      </c>
      <c r="J40" s="115">
        <v>-68</v>
      </c>
      <c r="K40" s="116">
        <v>-15.384615384615385</v>
      </c>
    </row>
    <row r="41" spans="1:11" ht="14.1" customHeight="1" x14ac:dyDescent="0.2">
      <c r="A41" s="306"/>
      <c r="B41" s="307" t="s">
        <v>261</v>
      </c>
      <c r="C41" s="308"/>
      <c r="D41" s="113">
        <v>2.1482277121374866</v>
      </c>
      <c r="E41" s="115">
        <v>80</v>
      </c>
      <c r="F41" s="114">
        <v>76</v>
      </c>
      <c r="G41" s="114">
        <v>79</v>
      </c>
      <c r="H41" s="114">
        <v>79</v>
      </c>
      <c r="I41" s="140">
        <v>82</v>
      </c>
      <c r="J41" s="115">
        <v>-2</v>
      </c>
      <c r="K41" s="116">
        <v>-2.4390243902439024</v>
      </c>
    </row>
    <row r="42" spans="1:11" ht="14.1" customHeight="1" x14ac:dyDescent="0.2">
      <c r="A42" s="306">
        <v>52</v>
      </c>
      <c r="B42" s="307" t="s">
        <v>262</v>
      </c>
      <c r="C42" s="308"/>
      <c r="D42" s="113">
        <v>4.5381310418904404</v>
      </c>
      <c r="E42" s="115">
        <v>169</v>
      </c>
      <c r="F42" s="114">
        <v>174</v>
      </c>
      <c r="G42" s="114">
        <v>170</v>
      </c>
      <c r="H42" s="114">
        <v>163</v>
      </c>
      <c r="I42" s="140">
        <v>159</v>
      </c>
      <c r="J42" s="115">
        <v>10</v>
      </c>
      <c r="K42" s="116">
        <v>6.2893081761006293</v>
      </c>
    </row>
    <row r="43" spans="1:11" ht="14.1" customHeight="1" x14ac:dyDescent="0.2">
      <c r="A43" s="306" t="s">
        <v>263</v>
      </c>
      <c r="B43" s="307" t="s">
        <v>264</v>
      </c>
      <c r="C43" s="308"/>
      <c r="D43" s="113">
        <v>4.35016111707841</v>
      </c>
      <c r="E43" s="115">
        <v>162</v>
      </c>
      <c r="F43" s="114">
        <v>166</v>
      </c>
      <c r="G43" s="114">
        <v>160</v>
      </c>
      <c r="H43" s="114">
        <v>155</v>
      </c>
      <c r="I43" s="140">
        <v>152</v>
      </c>
      <c r="J43" s="115">
        <v>10</v>
      </c>
      <c r="K43" s="116">
        <v>6.5789473684210522</v>
      </c>
    </row>
    <row r="44" spans="1:11" ht="14.1" customHeight="1" x14ac:dyDescent="0.2">
      <c r="A44" s="306">
        <v>53</v>
      </c>
      <c r="B44" s="307" t="s">
        <v>265</v>
      </c>
      <c r="C44" s="308"/>
      <c r="D44" s="113">
        <v>2.3361976369495165</v>
      </c>
      <c r="E44" s="115">
        <v>87</v>
      </c>
      <c r="F44" s="114">
        <v>92</v>
      </c>
      <c r="G44" s="114">
        <v>96</v>
      </c>
      <c r="H44" s="114">
        <v>104</v>
      </c>
      <c r="I44" s="140">
        <v>109</v>
      </c>
      <c r="J44" s="115">
        <v>-22</v>
      </c>
      <c r="K44" s="116">
        <v>-20.183486238532112</v>
      </c>
    </row>
    <row r="45" spans="1:11" ht="14.1" customHeight="1" x14ac:dyDescent="0.2">
      <c r="A45" s="306" t="s">
        <v>266</v>
      </c>
      <c r="B45" s="307" t="s">
        <v>267</v>
      </c>
      <c r="C45" s="308"/>
      <c r="D45" s="113">
        <v>2.0676691729323307</v>
      </c>
      <c r="E45" s="115">
        <v>77</v>
      </c>
      <c r="F45" s="114">
        <v>82</v>
      </c>
      <c r="G45" s="114">
        <v>85</v>
      </c>
      <c r="H45" s="114">
        <v>95</v>
      </c>
      <c r="I45" s="140">
        <v>99</v>
      </c>
      <c r="J45" s="115">
        <v>-22</v>
      </c>
      <c r="K45" s="116">
        <v>-22.222222222222221</v>
      </c>
    </row>
    <row r="46" spans="1:11" ht="14.1" customHeight="1" x14ac:dyDescent="0.2">
      <c r="A46" s="306">
        <v>54</v>
      </c>
      <c r="B46" s="307" t="s">
        <v>268</v>
      </c>
      <c r="C46" s="308"/>
      <c r="D46" s="113">
        <v>11.063372717508056</v>
      </c>
      <c r="E46" s="115">
        <v>412</v>
      </c>
      <c r="F46" s="114">
        <v>416</v>
      </c>
      <c r="G46" s="114">
        <v>432</v>
      </c>
      <c r="H46" s="114">
        <v>457</v>
      </c>
      <c r="I46" s="140">
        <v>444</v>
      </c>
      <c r="J46" s="115">
        <v>-32</v>
      </c>
      <c r="K46" s="116">
        <v>-7.2072072072072073</v>
      </c>
    </row>
    <row r="47" spans="1:11" ht="14.1" customHeight="1" x14ac:dyDescent="0.2">
      <c r="A47" s="306">
        <v>61</v>
      </c>
      <c r="B47" s="307" t="s">
        <v>269</v>
      </c>
      <c r="C47" s="308"/>
      <c r="D47" s="113">
        <v>0.40279269602577872</v>
      </c>
      <c r="E47" s="115">
        <v>15</v>
      </c>
      <c r="F47" s="114">
        <v>16</v>
      </c>
      <c r="G47" s="114">
        <v>16</v>
      </c>
      <c r="H47" s="114">
        <v>20</v>
      </c>
      <c r="I47" s="140">
        <v>16</v>
      </c>
      <c r="J47" s="115">
        <v>-1</v>
      </c>
      <c r="K47" s="116">
        <v>-6.25</v>
      </c>
    </row>
    <row r="48" spans="1:11" ht="14.1" customHeight="1" x14ac:dyDescent="0.2">
      <c r="A48" s="306">
        <v>62</v>
      </c>
      <c r="B48" s="307" t="s">
        <v>270</v>
      </c>
      <c r="C48" s="308"/>
      <c r="D48" s="113">
        <v>13.533834586466165</v>
      </c>
      <c r="E48" s="115">
        <v>504</v>
      </c>
      <c r="F48" s="114">
        <v>537</v>
      </c>
      <c r="G48" s="114">
        <v>505</v>
      </c>
      <c r="H48" s="114">
        <v>511</v>
      </c>
      <c r="I48" s="140">
        <v>496</v>
      </c>
      <c r="J48" s="115">
        <v>8</v>
      </c>
      <c r="K48" s="116">
        <v>1.6129032258064515</v>
      </c>
    </row>
    <row r="49" spans="1:11" ht="14.1" customHeight="1" x14ac:dyDescent="0.2">
      <c r="A49" s="306">
        <v>63</v>
      </c>
      <c r="B49" s="307" t="s">
        <v>271</v>
      </c>
      <c r="C49" s="308"/>
      <c r="D49" s="113">
        <v>8.458646616541353</v>
      </c>
      <c r="E49" s="115">
        <v>315</v>
      </c>
      <c r="F49" s="114">
        <v>403</v>
      </c>
      <c r="G49" s="114">
        <v>387</v>
      </c>
      <c r="H49" s="114">
        <v>387</v>
      </c>
      <c r="I49" s="140">
        <v>362</v>
      </c>
      <c r="J49" s="115">
        <v>-47</v>
      </c>
      <c r="K49" s="116">
        <v>-12.983425414364641</v>
      </c>
    </row>
    <row r="50" spans="1:11" ht="14.1" customHeight="1" x14ac:dyDescent="0.2">
      <c r="A50" s="306" t="s">
        <v>272</v>
      </c>
      <c r="B50" s="307" t="s">
        <v>273</v>
      </c>
      <c r="C50" s="308"/>
      <c r="D50" s="113">
        <v>0.29538131041890442</v>
      </c>
      <c r="E50" s="115">
        <v>11</v>
      </c>
      <c r="F50" s="114">
        <v>18</v>
      </c>
      <c r="G50" s="114">
        <v>17</v>
      </c>
      <c r="H50" s="114">
        <v>21</v>
      </c>
      <c r="I50" s="140">
        <v>23</v>
      </c>
      <c r="J50" s="115">
        <v>-12</v>
      </c>
      <c r="K50" s="116">
        <v>-52.173913043478258</v>
      </c>
    </row>
    <row r="51" spans="1:11" ht="14.1" customHeight="1" x14ac:dyDescent="0.2">
      <c r="A51" s="306" t="s">
        <v>274</v>
      </c>
      <c r="B51" s="307" t="s">
        <v>275</v>
      </c>
      <c r="C51" s="308"/>
      <c r="D51" s="113">
        <v>7.7336197636949517</v>
      </c>
      <c r="E51" s="115">
        <v>288</v>
      </c>
      <c r="F51" s="114">
        <v>365</v>
      </c>
      <c r="G51" s="114">
        <v>351</v>
      </c>
      <c r="H51" s="114">
        <v>343</v>
      </c>
      <c r="I51" s="140">
        <v>317</v>
      </c>
      <c r="J51" s="115">
        <v>-29</v>
      </c>
      <c r="K51" s="116">
        <v>-9.1482649842271293</v>
      </c>
    </row>
    <row r="52" spans="1:11" ht="14.1" customHeight="1" x14ac:dyDescent="0.2">
      <c r="A52" s="306">
        <v>71</v>
      </c>
      <c r="B52" s="307" t="s">
        <v>276</v>
      </c>
      <c r="C52" s="308"/>
      <c r="D52" s="113">
        <v>13.506981740064447</v>
      </c>
      <c r="E52" s="115">
        <v>503</v>
      </c>
      <c r="F52" s="114">
        <v>504</v>
      </c>
      <c r="G52" s="114">
        <v>497</v>
      </c>
      <c r="H52" s="114">
        <v>499</v>
      </c>
      <c r="I52" s="140">
        <v>498</v>
      </c>
      <c r="J52" s="115">
        <v>5</v>
      </c>
      <c r="K52" s="116">
        <v>1.0040160642570282</v>
      </c>
    </row>
    <row r="53" spans="1:11" ht="14.1" customHeight="1" x14ac:dyDescent="0.2">
      <c r="A53" s="306" t="s">
        <v>277</v>
      </c>
      <c r="B53" s="307" t="s">
        <v>278</v>
      </c>
      <c r="C53" s="308"/>
      <c r="D53" s="113">
        <v>1.7185821697099892</v>
      </c>
      <c r="E53" s="115">
        <v>64</v>
      </c>
      <c r="F53" s="114">
        <v>61</v>
      </c>
      <c r="G53" s="114">
        <v>59</v>
      </c>
      <c r="H53" s="114">
        <v>62</v>
      </c>
      <c r="I53" s="140">
        <v>61</v>
      </c>
      <c r="J53" s="115">
        <v>3</v>
      </c>
      <c r="K53" s="116">
        <v>4.918032786885246</v>
      </c>
    </row>
    <row r="54" spans="1:11" ht="14.1" customHeight="1" x14ac:dyDescent="0.2">
      <c r="A54" s="306" t="s">
        <v>279</v>
      </c>
      <c r="B54" s="307" t="s">
        <v>280</v>
      </c>
      <c r="C54" s="308"/>
      <c r="D54" s="113">
        <v>10.714285714285714</v>
      </c>
      <c r="E54" s="115">
        <v>399</v>
      </c>
      <c r="F54" s="114">
        <v>403</v>
      </c>
      <c r="G54" s="114">
        <v>398</v>
      </c>
      <c r="H54" s="114">
        <v>396</v>
      </c>
      <c r="I54" s="140">
        <v>399</v>
      </c>
      <c r="J54" s="115">
        <v>0</v>
      </c>
      <c r="K54" s="116">
        <v>0</v>
      </c>
    </row>
    <row r="55" spans="1:11" ht="14.1" customHeight="1" x14ac:dyDescent="0.2">
      <c r="A55" s="306">
        <v>72</v>
      </c>
      <c r="B55" s="307" t="s">
        <v>281</v>
      </c>
      <c r="C55" s="308"/>
      <c r="D55" s="113">
        <v>1.3963480128893662</v>
      </c>
      <c r="E55" s="115">
        <v>52</v>
      </c>
      <c r="F55" s="114">
        <v>52</v>
      </c>
      <c r="G55" s="114">
        <v>53</v>
      </c>
      <c r="H55" s="114">
        <v>52</v>
      </c>
      <c r="I55" s="140">
        <v>54</v>
      </c>
      <c r="J55" s="115">
        <v>-2</v>
      </c>
      <c r="K55" s="116">
        <v>-3.7037037037037037</v>
      </c>
    </row>
    <row r="56" spans="1:11" ht="14.1" customHeight="1" x14ac:dyDescent="0.2">
      <c r="A56" s="306" t="s">
        <v>282</v>
      </c>
      <c r="B56" s="307" t="s">
        <v>283</v>
      </c>
      <c r="C56" s="308"/>
      <c r="D56" s="113" t="s">
        <v>513</v>
      </c>
      <c r="E56" s="115" t="s">
        <v>513</v>
      </c>
      <c r="F56" s="114" t="s">
        <v>513</v>
      </c>
      <c r="G56" s="114" t="s">
        <v>513</v>
      </c>
      <c r="H56" s="114" t="s">
        <v>513</v>
      </c>
      <c r="I56" s="140" t="s">
        <v>513</v>
      </c>
      <c r="J56" s="115" t="s">
        <v>513</v>
      </c>
      <c r="K56" s="116" t="s">
        <v>513</v>
      </c>
    </row>
    <row r="57" spans="1:11" ht="14.1" customHeight="1" x14ac:dyDescent="0.2">
      <c r="A57" s="306" t="s">
        <v>284</v>
      </c>
      <c r="B57" s="307" t="s">
        <v>285</v>
      </c>
      <c r="C57" s="308"/>
      <c r="D57" s="113">
        <v>1.2083780880773363</v>
      </c>
      <c r="E57" s="115">
        <v>45</v>
      </c>
      <c r="F57" s="114">
        <v>47</v>
      </c>
      <c r="G57" s="114">
        <v>47</v>
      </c>
      <c r="H57" s="114">
        <v>46</v>
      </c>
      <c r="I57" s="140">
        <v>47</v>
      </c>
      <c r="J57" s="115">
        <v>-2</v>
      </c>
      <c r="K57" s="116">
        <v>-4.2553191489361701</v>
      </c>
    </row>
    <row r="58" spans="1:11" ht="14.1" customHeight="1" x14ac:dyDescent="0.2">
      <c r="A58" s="306">
        <v>73</v>
      </c>
      <c r="B58" s="307" t="s">
        <v>286</v>
      </c>
      <c r="C58" s="308"/>
      <c r="D58" s="113">
        <v>0.80558539205155744</v>
      </c>
      <c r="E58" s="115">
        <v>30</v>
      </c>
      <c r="F58" s="114">
        <v>26</v>
      </c>
      <c r="G58" s="114">
        <v>27</v>
      </c>
      <c r="H58" s="114">
        <v>25</v>
      </c>
      <c r="I58" s="140">
        <v>27</v>
      </c>
      <c r="J58" s="115">
        <v>3</v>
      </c>
      <c r="K58" s="116">
        <v>11.111111111111111</v>
      </c>
    </row>
    <row r="59" spans="1:11" ht="14.1" customHeight="1" x14ac:dyDescent="0.2">
      <c r="A59" s="306" t="s">
        <v>287</v>
      </c>
      <c r="B59" s="307" t="s">
        <v>288</v>
      </c>
      <c r="C59" s="308"/>
      <c r="D59" s="113">
        <v>0.53705692803437166</v>
      </c>
      <c r="E59" s="115">
        <v>20</v>
      </c>
      <c r="F59" s="114">
        <v>17</v>
      </c>
      <c r="G59" s="114">
        <v>19</v>
      </c>
      <c r="H59" s="114">
        <v>17</v>
      </c>
      <c r="I59" s="140">
        <v>18</v>
      </c>
      <c r="J59" s="115">
        <v>2</v>
      </c>
      <c r="K59" s="116">
        <v>11.111111111111111</v>
      </c>
    </row>
    <row r="60" spans="1:11" ht="14.1" customHeight="1" x14ac:dyDescent="0.2">
      <c r="A60" s="306">
        <v>81</v>
      </c>
      <c r="B60" s="307" t="s">
        <v>289</v>
      </c>
      <c r="C60" s="308"/>
      <c r="D60" s="113">
        <v>3.4908700322234156</v>
      </c>
      <c r="E60" s="115">
        <v>130</v>
      </c>
      <c r="F60" s="114">
        <v>130</v>
      </c>
      <c r="G60" s="114">
        <v>132</v>
      </c>
      <c r="H60" s="114">
        <v>129</v>
      </c>
      <c r="I60" s="140">
        <v>134</v>
      </c>
      <c r="J60" s="115">
        <v>-4</v>
      </c>
      <c r="K60" s="116">
        <v>-2.9850746268656718</v>
      </c>
    </row>
    <row r="61" spans="1:11" ht="14.1" customHeight="1" x14ac:dyDescent="0.2">
      <c r="A61" s="306" t="s">
        <v>290</v>
      </c>
      <c r="B61" s="307" t="s">
        <v>291</v>
      </c>
      <c r="C61" s="308"/>
      <c r="D61" s="113">
        <v>1.2083780880773363</v>
      </c>
      <c r="E61" s="115">
        <v>45</v>
      </c>
      <c r="F61" s="114">
        <v>46</v>
      </c>
      <c r="G61" s="114">
        <v>45</v>
      </c>
      <c r="H61" s="114">
        <v>40</v>
      </c>
      <c r="I61" s="140">
        <v>42</v>
      </c>
      <c r="J61" s="115">
        <v>3</v>
      </c>
      <c r="K61" s="116">
        <v>7.1428571428571432</v>
      </c>
    </row>
    <row r="62" spans="1:11" ht="14.1" customHeight="1" x14ac:dyDescent="0.2">
      <c r="A62" s="306" t="s">
        <v>292</v>
      </c>
      <c r="B62" s="307" t="s">
        <v>293</v>
      </c>
      <c r="C62" s="308"/>
      <c r="D62" s="113">
        <v>1.1278195488721805</v>
      </c>
      <c r="E62" s="115">
        <v>42</v>
      </c>
      <c r="F62" s="114">
        <v>44</v>
      </c>
      <c r="G62" s="114">
        <v>45</v>
      </c>
      <c r="H62" s="114">
        <v>43</v>
      </c>
      <c r="I62" s="140">
        <v>48</v>
      </c>
      <c r="J62" s="115">
        <v>-6</v>
      </c>
      <c r="K62" s="116">
        <v>-12.5</v>
      </c>
    </row>
    <row r="63" spans="1:11" ht="14.1" customHeight="1" x14ac:dyDescent="0.2">
      <c r="A63" s="306"/>
      <c r="B63" s="307" t="s">
        <v>294</v>
      </c>
      <c r="C63" s="308"/>
      <c r="D63" s="113">
        <v>0.96670247046186897</v>
      </c>
      <c r="E63" s="115">
        <v>36</v>
      </c>
      <c r="F63" s="114">
        <v>34</v>
      </c>
      <c r="G63" s="114">
        <v>35</v>
      </c>
      <c r="H63" s="114">
        <v>33</v>
      </c>
      <c r="I63" s="140">
        <v>38</v>
      </c>
      <c r="J63" s="115">
        <v>-2</v>
      </c>
      <c r="K63" s="116">
        <v>-5.2631578947368425</v>
      </c>
    </row>
    <row r="64" spans="1:11" ht="14.1" customHeight="1" x14ac:dyDescent="0.2">
      <c r="A64" s="306" t="s">
        <v>295</v>
      </c>
      <c r="B64" s="307" t="s">
        <v>296</v>
      </c>
      <c r="C64" s="308"/>
      <c r="D64" s="113">
        <v>0</v>
      </c>
      <c r="E64" s="115">
        <v>0</v>
      </c>
      <c r="F64" s="114" t="s">
        <v>513</v>
      </c>
      <c r="G64" s="114" t="s">
        <v>513</v>
      </c>
      <c r="H64" s="114" t="s">
        <v>513</v>
      </c>
      <c r="I64" s="140">
        <v>3</v>
      </c>
      <c r="J64" s="115">
        <v>-3</v>
      </c>
      <c r="K64" s="116">
        <v>-100</v>
      </c>
    </row>
    <row r="65" spans="1:11" ht="14.1" customHeight="1" x14ac:dyDescent="0.2">
      <c r="A65" s="306" t="s">
        <v>297</v>
      </c>
      <c r="B65" s="307" t="s">
        <v>298</v>
      </c>
      <c r="C65" s="308"/>
      <c r="D65" s="113">
        <v>0.75187969924812026</v>
      </c>
      <c r="E65" s="115">
        <v>28</v>
      </c>
      <c r="F65" s="114">
        <v>29</v>
      </c>
      <c r="G65" s="114">
        <v>32</v>
      </c>
      <c r="H65" s="114">
        <v>35</v>
      </c>
      <c r="I65" s="140">
        <v>33</v>
      </c>
      <c r="J65" s="115">
        <v>-5</v>
      </c>
      <c r="K65" s="116">
        <v>-15.151515151515152</v>
      </c>
    </row>
    <row r="66" spans="1:11" ht="14.1" customHeight="1" x14ac:dyDescent="0.2">
      <c r="A66" s="306">
        <v>82</v>
      </c>
      <c r="B66" s="307" t="s">
        <v>299</v>
      </c>
      <c r="C66" s="308"/>
      <c r="D66" s="113">
        <v>1.9602577873254565</v>
      </c>
      <c r="E66" s="115">
        <v>73</v>
      </c>
      <c r="F66" s="114">
        <v>78</v>
      </c>
      <c r="G66" s="114">
        <v>79</v>
      </c>
      <c r="H66" s="114">
        <v>80</v>
      </c>
      <c r="I66" s="140">
        <v>75</v>
      </c>
      <c r="J66" s="115">
        <v>-2</v>
      </c>
      <c r="K66" s="116">
        <v>-2.6666666666666665</v>
      </c>
    </row>
    <row r="67" spans="1:11" ht="14.1" customHeight="1" x14ac:dyDescent="0.2">
      <c r="A67" s="306" t="s">
        <v>300</v>
      </c>
      <c r="B67" s="307" t="s">
        <v>301</v>
      </c>
      <c r="C67" s="308"/>
      <c r="D67" s="113">
        <v>0.6713211600429646</v>
      </c>
      <c r="E67" s="115">
        <v>25</v>
      </c>
      <c r="F67" s="114">
        <v>27</v>
      </c>
      <c r="G67" s="114">
        <v>26</v>
      </c>
      <c r="H67" s="114">
        <v>27</v>
      </c>
      <c r="I67" s="140">
        <v>26</v>
      </c>
      <c r="J67" s="115">
        <v>-1</v>
      </c>
      <c r="K67" s="116">
        <v>-3.8461538461538463</v>
      </c>
    </row>
    <row r="68" spans="1:11" ht="14.1" customHeight="1" x14ac:dyDescent="0.2">
      <c r="A68" s="306" t="s">
        <v>302</v>
      </c>
      <c r="B68" s="307" t="s">
        <v>303</v>
      </c>
      <c r="C68" s="308"/>
      <c r="D68" s="113">
        <v>0.64446831364124602</v>
      </c>
      <c r="E68" s="115">
        <v>24</v>
      </c>
      <c r="F68" s="114">
        <v>29</v>
      </c>
      <c r="G68" s="114">
        <v>29</v>
      </c>
      <c r="H68" s="114">
        <v>28</v>
      </c>
      <c r="I68" s="140">
        <v>28</v>
      </c>
      <c r="J68" s="115">
        <v>-4</v>
      </c>
      <c r="K68" s="116">
        <v>-14.285714285714286</v>
      </c>
    </row>
    <row r="69" spans="1:11" ht="14.1" customHeight="1" x14ac:dyDescent="0.2">
      <c r="A69" s="306">
        <v>83</v>
      </c>
      <c r="B69" s="307" t="s">
        <v>304</v>
      </c>
      <c r="C69" s="308"/>
      <c r="D69" s="113">
        <v>2.6315789473684212</v>
      </c>
      <c r="E69" s="115">
        <v>98</v>
      </c>
      <c r="F69" s="114">
        <v>91</v>
      </c>
      <c r="G69" s="114">
        <v>94</v>
      </c>
      <c r="H69" s="114">
        <v>82</v>
      </c>
      <c r="I69" s="140">
        <v>74</v>
      </c>
      <c r="J69" s="115">
        <v>24</v>
      </c>
      <c r="K69" s="116">
        <v>32.432432432432435</v>
      </c>
    </row>
    <row r="70" spans="1:11" ht="14.1" customHeight="1" x14ac:dyDescent="0.2">
      <c r="A70" s="306" t="s">
        <v>305</v>
      </c>
      <c r="B70" s="307" t="s">
        <v>306</v>
      </c>
      <c r="C70" s="308"/>
      <c r="D70" s="113">
        <v>1.5843179377013963</v>
      </c>
      <c r="E70" s="115">
        <v>59</v>
      </c>
      <c r="F70" s="114">
        <v>51</v>
      </c>
      <c r="G70" s="114">
        <v>55</v>
      </c>
      <c r="H70" s="114">
        <v>45</v>
      </c>
      <c r="I70" s="140">
        <v>40</v>
      </c>
      <c r="J70" s="115">
        <v>19</v>
      </c>
      <c r="K70" s="116">
        <v>47.5</v>
      </c>
    </row>
    <row r="71" spans="1:11" ht="14.1" customHeight="1" x14ac:dyDescent="0.2">
      <c r="A71" s="306"/>
      <c r="B71" s="307" t="s">
        <v>307</v>
      </c>
      <c r="C71" s="308"/>
      <c r="D71" s="113">
        <v>0.83243823845327602</v>
      </c>
      <c r="E71" s="115">
        <v>31</v>
      </c>
      <c r="F71" s="114">
        <v>25</v>
      </c>
      <c r="G71" s="114">
        <v>24</v>
      </c>
      <c r="H71" s="114">
        <v>18</v>
      </c>
      <c r="I71" s="140">
        <v>17</v>
      </c>
      <c r="J71" s="115">
        <v>14</v>
      </c>
      <c r="K71" s="116">
        <v>82.352941176470594</v>
      </c>
    </row>
    <row r="72" spans="1:11" ht="14.1" customHeight="1" x14ac:dyDescent="0.2">
      <c r="A72" s="306">
        <v>84</v>
      </c>
      <c r="B72" s="307" t="s">
        <v>308</v>
      </c>
      <c r="C72" s="308"/>
      <c r="D72" s="113">
        <v>1.2352309344790549</v>
      </c>
      <c r="E72" s="115">
        <v>46</v>
      </c>
      <c r="F72" s="114">
        <v>57</v>
      </c>
      <c r="G72" s="114">
        <v>49</v>
      </c>
      <c r="H72" s="114">
        <v>48</v>
      </c>
      <c r="I72" s="140">
        <v>45</v>
      </c>
      <c r="J72" s="115">
        <v>1</v>
      </c>
      <c r="K72" s="116">
        <v>2.2222222222222223</v>
      </c>
    </row>
    <row r="73" spans="1:11" ht="14.1" customHeight="1" x14ac:dyDescent="0.2">
      <c r="A73" s="306" t="s">
        <v>309</v>
      </c>
      <c r="B73" s="307" t="s">
        <v>310</v>
      </c>
      <c r="C73" s="308"/>
      <c r="D73" s="113" t="s">
        <v>513</v>
      </c>
      <c r="E73" s="115" t="s">
        <v>513</v>
      </c>
      <c r="F73" s="114" t="s">
        <v>513</v>
      </c>
      <c r="G73" s="114" t="s">
        <v>513</v>
      </c>
      <c r="H73" s="114">
        <v>0</v>
      </c>
      <c r="I73" s="140" t="s">
        <v>513</v>
      </c>
      <c r="J73" s="115" t="s">
        <v>513</v>
      </c>
      <c r="K73" s="116" t="s">
        <v>513</v>
      </c>
    </row>
    <row r="74" spans="1:11" ht="14.1" customHeight="1" x14ac:dyDescent="0.2">
      <c r="A74" s="306" t="s">
        <v>311</v>
      </c>
      <c r="B74" s="307" t="s">
        <v>312</v>
      </c>
      <c r="C74" s="308"/>
      <c r="D74" s="113">
        <v>0.26852846401718583</v>
      </c>
      <c r="E74" s="115">
        <v>10</v>
      </c>
      <c r="F74" s="114">
        <v>13</v>
      </c>
      <c r="G74" s="114">
        <v>10</v>
      </c>
      <c r="H74" s="114">
        <v>11</v>
      </c>
      <c r="I74" s="140">
        <v>10</v>
      </c>
      <c r="J74" s="115">
        <v>0</v>
      </c>
      <c r="K74" s="116">
        <v>0</v>
      </c>
    </row>
    <row r="75" spans="1:11" ht="14.1" customHeight="1" x14ac:dyDescent="0.2">
      <c r="A75" s="306" t="s">
        <v>313</v>
      </c>
      <c r="B75" s="307" t="s">
        <v>314</v>
      </c>
      <c r="C75" s="308"/>
      <c r="D75" s="113">
        <v>0.48335123523093448</v>
      </c>
      <c r="E75" s="115">
        <v>18</v>
      </c>
      <c r="F75" s="114">
        <v>25</v>
      </c>
      <c r="G75" s="114">
        <v>20</v>
      </c>
      <c r="H75" s="114">
        <v>23</v>
      </c>
      <c r="I75" s="140">
        <v>21</v>
      </c>
      <c r="J75" s="115">
        <v>-3</v>
      </c>
      <c r="K75" s="116">
        <v>-14.285714285714286</v>
      </c>
    </row>
    <row r="76" spans="1:11" ht="14.1" customHeight="1" x14ac:dyDescent="0.2">
      <c r="A76" s="306">
        <v>91</v>
      </c>
      <c r="B76" s="307" t="s">
        <v>315</v>
      </c>
      <c r="C76" s="308"/>
      <c r="D76" s="113">
        <v>0</v>
      </c>
      <c r="E76" s="115">
        <v>0</v>
      </c>
      <c r="F76" s="114">
        <v>0</v>
      </c>
      <c r="G76" s="114">
        <v>0</v>
      </c>
      <c r="H76" s="114">
        <v>0</v>
      </c>
      <c r="I76" s="140">
        <v>0</v>
      </c>
      <c r="J76" s="115">
        <v>0</v>
      </c>
      <c r="K76" s="116">
        <v>0</v>
      </c>
    </row>
    <row r="77" spans="1:11" ht="14.1" customHeight="1" x14ac:dyDescent="0.2">
      <c r="A77" s="306">
        <v>92</v>
      </c>
      <c r="B77" s="307" t="s">
        <v>316</v>
      </c>
      <c r="C77" s="308"/>
      <c r="D77" s="113">
        <v>0.18796992481203006</v>
      </c>
      <c r="E77" s="115">
        <v>7</v>
      </c>
      <c r="F77" s="114">
        <v>9</v>
      </c>
      <c r="G77" s="114">
        <v>8</v>
      </c>
      <c r="H77" s="114">
        <v>9</v>
      </c>
      <c r="I77" s="140">
        <v>10</v>
      </c>
      <c r="J77" s="115">
        <v>-3</v>
      </c>
      <c r="K77" s="116">
        <v>-30</v>
      </c>
    </row>
    <row r="78" spans="1:11" ht="14.1" customHeight="1" x14ac:dyDescent="0.2">
      <c r="A78" s="306">
        <v>93</v>
      </c>
      <c r="B78" s="307" t="s">
        <v>317</v>
      </c>
      <c r="C78" s="308"/>
      <c r="D78" s="113" t="s">
        <v>513</v>
      </c>
      <c r="E78" s="115" t="s">
        <v>513</v>
      </c>
      <c r="F78" s="114" t="s">
        <v>513</v>
      </c>
      <c r="G78" s="114" t="s">
        <v>513</v>
      </c>
      <c r="H78" s="114">
        <v>5</v>
      </c>
      <c r="I78" s="140">
        <v>4</v>
      </c>
      <c r="J78" s="115" t="s">
        <v>513</v>
      </c>
      <c r="K78" s="116" t="s">
        <v>513</v>
      </c>
    </row>
    <row r="79" spans="1:11" ht="14.1" customHeight="1" x14ac:dyDescent="0.2">
      <c r="A79" s="306">
        <v>94</v>
      </c>
      <c r="B79" s="307" t="s">
        <v>318</v>
      </c>
      <c r="C79" s="308"/>
      <c r="D79" s="113">
        <v>0.91299677765843179</v>
      </c>
      <c r="E79" s="115">
        <v>34</v>
      </c>
      <c r="F79" s="114">
        <v>31</v>
      </c>
      <c r="G79" s="114">
        <v>31</v>
      </c>
      <c r="H79" s="114">
        <v>26</v>
      </c>
      <c r="I79" s="140">
        <v>27</v>
      </c>
      <c r="J79" s="115">
        <v>7</v>
      </c>
      <c r="K79" s="116">
        <v>25.925925925925927</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2.5510204081632653</v>
      </c>
      <c r="E81" s="143">
        <v>95</v>
      </c>
      <c r="F81" s="144">
        <v>95</v>
      </c>
      <c r="G81" s="144">
        <v>93</v>
      </c>
      <c r="H81" s="144">
        <v>94</v>
      </c>
      <c r="I81" s="145">
        <v>96</v>
      </c>
      <c r="J81" s="143">
        <v>-1</v>
      </c>
      <c r="K81" s="146">
        <v>-1.0416666666666667</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2228</v>
      </c>
      <c r="G12" s="536">
        <v>1427</v>
      </c>
      <c r="H12" s="536">
        <v>2677</v>
      </c>
      <c r="I12" s="536">
        <v>1853</v>
      </c>
      <c r="J12" s="537">
        <v>2456</v>
      </c>
      <c r="K12" s="538">
        <v>-228</v>
      </c>
      <c r="L12" s="349">
        <v>-9.2833876221498368</v>
      </c>
    </row>
    <row r="13" spans="1:17" s="110" customFormat="1" ht="15" customHeight="1" x14ac:dyDescent="0.2">
      <c r="A13" s="350" t="s">
        <v>344</v>
      </c>
      <c r="B13" s="351" t="s">
        <v>345</v>
      </c>
      <c r="C13" s="347"/>
      <c r="D13" s="347"/>
      <c r="E13" s="348"/>
      <c r="F13" s="536">
        <v>1321</v>
      </c>
      <c r="G13" s="536">
        <v>810</v>
      </c>
      <c r="H13" s="536">
        <v>1418</v>
      </c>
      <c r="I13" s="536">
        <v>1183</v>
      </c>
      <c r="J13" s="537">
        <v>1350</v>
      </c>
      <c r="K13" s="538">
        <v>-29</v>
      </c>
      <c r="L13" s="349">
        <v>-2.1481481481481484</v>
      </c>
    </row>
    <row r="14" spans="1:17" s="110" customFormat="1" ht="22.5" customHeight="1" x14ac:dyDescent="0.2">
      <c r="A14" s="350"/>
      <c r="B14" s="351" t="s">
        <v>346</v>
      </c>
      <c r="C14" s="347"/>
      <c r="D14" s="347"/>
      <c r="E14" s="348"/>
      <c r="F14" s="536">
        <v>907</v>
      </c>
      <c r="G14" s="536">
        <v>617</v>
      </c>
      <c r="H14" s="536">
        <v>1259</v>
      </c>
      <c r="I14" s="536">
        <v>670</v>
      </c>
      <c r="J14" s="537">
        <v>1106</v>
      </c>
      <c r="K14" s="538">
        <v>-199</v>
      </c>
      <c r="L14" s="349">
        <v>-17.992766726943941</v>
      </c>
    </row>
    <row r="15" spans="1:17" s="110" customFormat="1" ht="15" customHeight="1" x14ac:dyDescent="0.2">
      <c r="A15" s="350" t="s">
        <v>347</v>
      </c>
      <c r="B15" s="351" t="s">
        <v>108</v>
      </c>
      <c r="C15" s="347"/>
      <c r="D15" s="347"/>
      <c r="E15" s="348"/>
      <c r="F15" s="536">
        <v>452</v>
      </c>
      <c r="G15" s="536">
        <v>307</v>
      </c>
      <c r="H15" s="536">
        <v>1047</v>
      </c>
      <c r="I15" s="536">
        <v>347</v>
      </c>
      <c r="J15" s="537">
        <v>414</v>
      </c>
      <c r="K15" s="538">
        <v>38</v>
      </c>
      <c r="L15" s="349">
        <v>9.1787439613526569</v>
      </c>
    </row>
    <row r="16" spans="1:17" s="110" customFormat="1" ht="15" customHeight="1" x14ac:dyDescent="0.2">
      <c r="A16" s="350"/>
      <c r="B16" s="351" t="s">
        <v>109</v>
      </c>
      <c r="C16" s="347"/>
      <c r="D16" s="347"/>
      <c r="E16" s="348"/>
      <c r="F16" s="536">
        <v>1475</v>
      </c>
      <c r="G16" s="536">
        <v>976</v>
      </c>
      <c r="H16" s="536">
        <v>1358</v>
      </c>
      <c r="I16" s="536">
        <v>1277</v>
      </c>
      <c r="J16" s="537">
        <v>1594</v>
      </c>
      <c r="K16" s="538">
        <v>-119</v>
      </c>
      <c r="L16" s="349">
        <v>-7.4654956085319952</v>
      </c>
    </row>
    <row r="17" spans="1:12" s="110" customFormat="1" ht="15" customHeight="1" x14ac:dyDescent="0.2">
      <c r="A17" s="350"/>
      <c r="B17" s="351" t="s">
        <v>110</v>
      </c>
      <c r="C17" s="347"/>
      <c r="D17" s="347"/>
      <c r="E17" s="348"/>
      <c r="F17" s="536">
        <v>267</v>
      </c>
      <c r="G17" s="536">
        <v>125</v>
      </c>
      <c r="H17" s="536">
        <v>252</v>
      </c>
      <c r="I17" s="536">
        <v>217</v>
      </c>
      <c r="J17" s="537">
        <v>417</v>
      </c>
      <c r="K17" s="538">
        <v>-150</v>
      </c>
      <c r="L17" s="349">
        <v>-35.97122302158273</v>
      </c>
    </row>
    <row r="18" spans="1:12" s="110" customFormat="1" ht="15" customHeight="1" x14ac:dyDescent="0.2">
      <c r="A18" s="350"/>
      <c r="B18" s="351" t="s">
        <v>111</v>
      </c>
      <c r="C18" s="347"/>
      <c r="D18" s="347"/>
      <c r="E18" s="348"/>
      <c r="F18" s="536">
        <v>34</v>
      </c>
      <c r="G18" s="536">
        <v>19</v>
      </c>
      <c r="H18" s="536">
        <v>20</v>
      </c>
      <c r="I18" s="536">
        <v>12</v>
      </c>
      <c r="J18" s="537">
        <v>31</v>
      </c>
      <c r="K18" s="538">
        <v>3</v>
      </c>
      <c r="L18" s="349">
        <v>9.67741935483871</v>
      </c>
    </row>
    <row r="19" spans="1:12" s="110" customFormat="1" ht="15" customHeight="1" x14ac:dyDescent="0.2">
      <c r="A19" s="118" t="s">
        <v>113</v>
      </c>
      <c r="B19" s="119" t="s">
        <v>181</v>
      </c>
      <c r="C19" s="347"/>
      <c r="D19" s="347"/>
      <c r="E19" s="348"/>
      <c r="F19" s="536">
        <v>1407</v>
      </c>
      <c r="G19" s="536">
        <v>830</v>
      </c>
      <c r="H19" s="536">
        <v>1790</v>
      </c>
      <c r="I19" s="536">
        <v>1207</v>
      </c>
      <c r="J19" s="537">
        <v>1525</v>
      </c>
      <c r="K19" s="538">
        <v>-118</v>
      </c>
      <c r="L19" s="349">
        <v>-7.7377049180327866</v>
      </c>
    </row>
    <row r="20" spans="1:12" s="110" customFormat="1" ht="15" customHeight="1" x14ac:dyDescent="0.2">
      <c r="A20" s="118"/>
      <c r="B20" s="119" t="s">
        <v>182</v>
      </c>
      <c r="C20" s="347"/>
      <c r="D20" s="347"/>
      <c r="E20" s="348"/>
      <c r="F20" s="536">
        <v>821</v>
      </c>
      <c r="G20" s="536">
        <v>597</v>
      </c>
      <c r="H20" s="536">
        <v>887</v>
      </c>
      <c r="I20" s="536">
        <v>646</v>
      </c>
      <c r="J20" s="537">
        <v>931</v>
      </c>
      <c r="K20" s="538">
        <v>-110</v>
      </c>
      <c r="L20" s="349">
        <v>-11.815252416756175</v>
      </c>
    </row>
    <row r="21" spans="1:12" s="110" customFormat="1" ht="15" customHeight="1" x14ac:dyDescent="0.2">
      <c r="A21" s="118" t="s">
        <v>113</v>
      </c>
      <c r="B21" s="119" t="s">
        <v>116</v>
      </c>
      <c r="C21" s="347"/>
      <c r="D21" s="347"/>
      <c r="E21" s="348"/>
      <c r="F21" s="536">
        <v>1922</v>
      </c>
      <c r="G21" s="536">
        <v>1184</v>
      </c>
      <c r="H21" s="536">
        <v>2347</v>
      </c>
      <c r="I21" s="536">
        <v>1599</v>
      </c>
      <c r="J21" s="537">
        <v>2279</v>
      </c>
      <c r="K21" s="538">
        <v>-357</v>
      </c>
      <c r="L21" s="349">
        <v>-15.664765247915753</v>
      </c>
    </row>
    <row r="22" spans="1:12" s="110" customFormat="1" ht="15" customHeight="1" x14ac:dyDescent="0.2">
      <c r="A22" s="118"/>
      <c r="B22" s="119" t="s">
        <v>117</v>
      </c>
      <c r="C22" s="347"/>
      <c r="D22" s="347"/>
      <c r="E22" s="348"/>
      <c r="F22" s="536">
        <v>304</v>
      </c>
      <c r="G22" s="536">
        <v>243</v>
      </c>
      <c r="H22" s="536">
        <v>328</v>
      </c>
      <c r="I22" s="536">
        <v>253</v>
      </c>
      <c r="J22" s="537">
        <v>177</v>
      </c>
      <c r="K22" s="538">
        <v>127</v>
      </c>
      <c r="L22" s="349">
        <v>71.751412429378533</v>
      </c>
    </row>
    <row r="23" spans="1:12" s="110" customFormat="1" ht="15" customHeight="1" x14ac:dyDescent="0.2">
      <c r="A23" s="352" t="s">
        <v>347</v>
      </c>
      <c r="B23" s="353" t="s">
        <v>193</v>
      </c>
      <c r="C23" s="354"/>
      <c r="D23" s="354"/>
      <c r="E23" s="355"/>
      <c r="F23" s="539">
        <v>47</v>
      </c>
      <c r="G23" s="539">
        <v>39</v>
      </c>
      <c r="H23" s="539">
        <v>495</v>
      </c>
      <c r="I23" s="539">
        <v>6</v>
      </c>
      <c r="J23" s="540">
        <v>54</v>
      </c>
      <c r="K23" s="541">
        <v>-7</v>
      </c>
      <c r="L23" s="356">
        <v>-12.962962962962964</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33</v>
      </c>
      <c r="G25" s="542">
        <v>41.7</v>
      </c>
      <c r="H25" s="542">
        <v>39</v>
      </c>
      <c r="I25" s="542">
        <v>38.9</v>
      </c>
      <c r="J25" s="542">
        <v>33.700000000000003</v>
      </c>
      <c r="K25" s="543" t="s">
        <v>349</v>
      </c>
      <c r="L25" s="364">
        <v>-0.70000000000000284</v>
      </c>
    </row>
    <row r="26" spans="1:12" s="110" customFormat="1" ht="15" customHeight="1" x14ac:dyDescent="0.2">
      <c r="A26" s="365" t="s">
        <v>105</v>
      </c>
      <c r="B26" s="366" t="s">
        <v>345</v>
      </c>
      <c r="C26" s="362"/>
      <c r="D26" s="362"/>
      <c r="E26" s="363"/>
      <c r="F26" s="542">
        <v>32.6</v>
      </c>
      <c r="G26" s="542">
        <v>43</v>
      </c>
      <c r="H26" s="542">
        <v>38.9</v>
      </c>
      <c r="I26" s="542">
        <v>37.4</v>
      </c>
      <c r="J26" s="544">
        <v>32.700000000000003</v>
      </c>
      <c r="K26" s="543" t="s">
        <v>349</v>
      </c>
      <c r="L26" s="364">
        <v>-0.10000000000000142</v>
      </c>
    </row>
    <row r="27" spans="1:12" s="110" customFormat="1" ht="15" customHeight="1" x14ac:dyDescent="0.2">
      <c r="A27" s="365"/>
      <c r="B27" s="366" t="s">
        <v>346</v>
      </c>
      <c r="C27" s="362"/>
      <c r="D27" s="362"/>
      <c r="E27" s="363"/>
      <c r="F27" s="542">
        <v>33.6</v>
      </c>
      <c r="G27" s="542">
        <v>40.1</v>
      </c>
      <c r="H27" s="542">
        <v>39.1</v>
      </c>
      <c r="I27" s="542">
        <v>41.4</v>
      </c>
      <c r="J27" s="542">
        <v>35</v>
      </c>
      <c r="K27" s="543" t="s">
        <v>349</v>
      </c>
      <c r="L27" s="364">
        <v>-1.3999999999999986</v>
      </c>
    </row>
    <row r="28" spans="1:12" s="110" customFormat="1" ht="15" customHeight="1" x14ac:dyDescent="0.2">
      <c r="A28" s="365" t="s">
        <v>113</v>
      </c>
      <c r="B28" s="366" t="s">
        <v>108</v>
      </c>
      <c r="C28" s="362"/>
      <c r="D28" s="362"/>
      <c r="E28" s="363"/>
      <c r="F28" s="542">
        <v>48.8</v>
      </c>
      <c r="G28" s="542">
        <v>62.3</v>
      </c>
      <c r="H28" s="542">
        <v>54.4</v>
      </c>
      <c r="I28" s="542">
        <v>51</v>
      </c>
      <c r="J28" s="542">
        <v>52.8</v>
      </c>
      <c r="K28" s="543" t="s">
        <v>349</v>
      </c>
      <c r="L28" s="364">
        <v>-4</v>
      </c>
    </row>
    <row r="29" spans="1:12" s="110" customFormat="1" ht="11.25" x14ac:dyDescent="0.2">
      <c r="A29" s="365"/>
      <c r="B29" s="366" t="s">
        <v>109</v>
      </c>
      <c r="C29" s="362"/>
      <c r="D29" s="362"/>
      <c r="E29" s="363"/>
      <c r="F29" s="542">
        <v>30.7</v>
      </c>
      <c r="G29" s="542">
        <v>36.799999999999997</v>
      </c>
      <c r="H29" s="542">
        <v>35.1</v>
      </c>
      <c r="I29" s="542">
        <v>37.200000000000003</v>
      </c>
      <c r="J29" s="544">
        <v>33.1</v>
      </c>
      <c r="K29" s="543" t="s">
        <v>349</v>
      </c>
      <c r="L29" s="364">
        <v>-2.4000000000000021</v>
      </c>
    </row>
    <row r="30" spans="1:12" s="110" customFormat="1" ht="15" customHeight="1" x14ac:dyDescent="0.2">
      <c r="A30" s="365"/>
      <c r="B30" s="366" t="s">
        <v>110</v>
      </c>
      <c r="C30" s="362"/>
      <c r="D30" s="362"/>
      <c r="E30" s="363"/>
      <c r="F30" s="542">
        <v>22.3</v>
      </c>
      <c r="G30" s="542">
        <v>36.299999999999997</v>
      </c>
      <c r="H30" s="542">
        <v>27.5</v>
      </c>
      <c r="I30" s="542">
        <v>30.1</v>
      </c>
      <c r="J30" s="542">
        <v>20.3</v>
      </c>
      <c r="K30" s="543" t="s">
        <v>349</v>
      </c>
      <c r="L30" s="364">
        <v>2</v>
      </c>
    </row>
    <row r="31" spans="1:12" s="110" customFormat="1" ht="15" customHeight="1" x14ac:dyDescent="0.2">
      <c r="A31" s="365"/>
      <c r="B31" s="366" t="s">
        <v>111</v>
      </c>
      <c r="C31" s="362"/>
      <c r="D31" s="362"/>
      <c r="E31" s="363"/>
      <c r="F31" s="542">
        <v>35.299999999999997</v>
      </c>
      <c r="G31" s="542">
        <v>52.6</v>
      </c>
      <c r="H31" s="542">
        <v>45</v>
      </c>
      <c r="I31" s="542">
        <v>33.299999999999997</v>
      </c>
      <c r="J31" s="542">
        <v>41.9</v>
      </c>
      <c r="K31" s="543" t="s">
        <v>349</v>
      </c>
      <c r="L31" s="364">
        <v>-6.6000000000000014</v>
      </c>
    </row>
    <row r="32" spans="1:12" s="110" customFormat="1" ht="15" customHeight="1" x14ac:dyDescent="0.2">
      <c r="A32" s="367" t="s">
        <v>113</v>
      </c>
      <c r="B32" s="368" t="s">
        <v>181</v>
      </c>
      <c r="C32" s="362"/>
      <c r="D32" s="362"/>
      <c r="E32" s="363"/>
      <c r="F32" s="542">
        <v>30.3</v>
      </c>
      <c r="G32" s="542">
        <v>39.5</v>
      </c>
      <c r="H32" s="542">
        <v>38.4</v>
      </c>
      <c r="I32" s="542">
        <v>35</v>
      </c>
      <c r="J32" s="544">
        <v>32.799999999999997</v>
      </c>
      <c r="K32" s="543" t="s">
        <v>349</v>
      </c>
      <c r="L32" s="364">
        <v>-2.4999999999999964</v>
      </c>
    </row>
    <row r="33" spans="1:12" s="110" customFormat="1" ht="15" customHeight="1" x14ac:dyDescent="0.2">
      <c r="A33" s="367"/>
      <c r="B33" s="368" t="s">
        <v>182</v>
      </c>
      <c r="C33" s="362"/>
      <c r="D33" s="362"/>
      <c r="E33" s="363"/>
      <c r="F33" s="542">
        <v>37.5</v>
      </c>
      <c r="G33" s="542">
        <v>44.7</v>
      </c>
      <c r="H33" s="542">
        <v>39.700000000000003</v>
      </c>
      <c r="I33" s="542">
        <v>46.2</v>
      </c>
      <c r="J33" s="542">
        <v>35.200000000000003</v>
      </c>
      <c r="K33" s="543" t="s">
        <v>349</v>
      </c>
      <c r="L33" s="364">
        <v>2.2999999999999972</v>
      </c>
    </row>
    <row r="34" spans="1:12" s="369" customFormat="1" ht="15" customHeight="1" x14ac:dyDescent="0.2">
      <c r="A34" s="367" t="s">
        <v>113</v>
      </c>
      <c r="B34" s="368" t="s">
        <v>116</v>
      </c>
      <c r="C34" s="362"/>
      <c r="D34" s="362"/>
      <c r="E34" s="363"/>
      <c r="F34" s="542">
        <v>30</v>
      </c>
      <c r="G34" s="542">
        <v>37</v>
      </c>
      <c r="H34" s="542">
        <v>37</v>
      </c>
      <c r="I34" s="542">
        <v>36.6</v>
      </c>
      <c r="J34" s="542">
        <v>32.5</v>
      </c>
      <c r="K34" s="543" t="s">
        <v>349</v>
      </c>
      <c r="L34" s="364">
        <v>-2.5</v>
      </c>
    </row>
    <row r="35" spans="1:12" s="369" customFormat="1" ht="11.25" x14ac:dyDescent="0.2">
      <c r="A35" s="370"/>
      <c r="B35" s="371" t="s">
        <v>117</v>
      </c>
      <c r="C35" s="372"/>
      <c r="D35" s="372"/>
      <c r="E35" s="373"/>
      <c r="F35" s="545">
        <v>50.7</v>
      </c>
      <c r="G35" s="545">
        <v>63.9</v>
      </c>
      <c r="H35" s="545">
        <v>50.5</v>
      </c>
      <c r="I35" s="545">
        <v>52.8</v>
      </c>
      <c r="J35" s="546">
        <v>49.1</v>
      </c>
      <c r="K35" s="547" t="s">
        <v>349</v>
      </c>
      <c r="L35" s="374">
        <v>1.6000000000000014</v>
      </c>
    </row>
    <row r="36" spans="1:12" s="369" customFormat="1" ht="15.95" customHeight="1" x14ac:dyDescent="0.2">
      <c r="A36" s="375" t="s">
        <v>350</v>
      </c>
      <c r="B36" s="376"/>
      <c r="C36" s="377"/>
      <c r="D36" s="376"/>
      <c r="E36" s="378"/>
      <c r="F36" s="548">
        <v>2131</v>
      </c>
      <c r="G36" s="548">
        <v>1359</v>
      </c>
      <c r="H36" s="548">
        <v>2091</v>
      </c>
      <c r="I36" s="548">
        <v>1834</v>
      </c>
      <c r="J36" s="548">
        <v>2335</v>
      </c>
      <c r="K36" s="549">
        <v>-204</v>
      </c>
      <c r="L36" s="380">
        <v>-8.7366167023554606</v>
      </c>
    </row>
    <row r="37" spans="1:12" s="369" customFormat="1" ht="15.95" customHeight="1" x14ac:dyDescent="0.2">
      <c r="A37" s="381"/>
      <c r="B37" s="382" t="s">
        <v>113</v>
      </c>
      <c r="C37" s="382" t="s">
        <v>351</v>
      </c>
      <c r="D37" s="382"/>
      <c r="E37" s="383"/>
      <c r="F37" s="548">
        <v>703</v>
      </c>
      <c r="G37" s="548">
        <v>567</v>
      </c>
      <c r="H37" s="548">
        <v>815</v>
      </c>
      <c r="I37" s="548">
        <v>713</v>
      </c>
      <c r="J37" s="548">
        <v>788</v>
      </c>
      <c r="K37" s="549">
        <v>-85</v>
      </c>
      <c r="L37" s="380">
        <v>-10.786802030456853</v>
      </c>
    </row>
    <row r="38" spans="1:12" s="369" customFormat="1" ht="15.95" customHeight="1" x14ac:dyDescent="0.2">
      <c r="A38" s="381"/>
      <c r="B38" s="384" t="s">
        <v>105</v>
      </c>
      <c r="C38" s="384" t="s">
        <v>106</v>
      </c>
      <c r="D38" s="385"/>
      <c r="E38" s="383"/>
      <c r="F38" s="548">
        <v>1279</v>
      </c>
      <c r="G38" s="548">
        <v>770</v>
      </c>
      <c r="H38" s="548">
        <v>1070</v>
      </c>
      <c r="I38" s="548">
        <v>1175</v>
      </c>
      <c r="J38" s="550">
        <v>1298</v>
      </c>
      <c r="K38" s="549">
        <v>-19</v>
      </c>
      <c r="L38" s="380">
        <v>-1.4637904468412943</v>
      </c>
    </row>
    <row r="39" spans="1:12" s="369" customFormat="1" ht="15.95" customHeight="1" x14ac:dyDescent="0.2">
      <c r="A39" s="381"/>
      <c r="B39" s="385"/>
      <c r="C39" s="382" t="s">
        <v>352</v>
      </c>
      <c r="D39" s="385"/>
      <c r="E39" s="383"/>
      <c r="F39" s="548">
        <v>417</v>
      </c>
      <c r="G39" s="548">
        <v>331</v>
      </c>
      <c r="H39" s="548">
        <v>416</v>
      </c>
      <c r="I39" s="548">
        <v>440</v>
      </c>
      <c r="J39" s="548">
        <v>425</v>
      </c>
      <c r="K39" s="549">
        <v>-8</v>
      </c>
      <c r="L39" s="380">
        <v>-1.8823529411764706</v>
      </c>
    </row>
    <row r="40" spans="1:12" s="369" customFormat="1" ht="15.95" customHeight="1" x14ac:dyDescent="0.2">
      <c r="A40" s="381"/>
      <c r="B40" s="384"/>
      <c r="C40" s="384" t="s">
        <v>107</v>
      </c>
      <c r="D40" s="385"/>
      <c r="E40" s="383"/>
      <c r="F40" s="548">
        <v>852</v>
      </c>
      <c r="G40" s="548">
        <v>589</v>
      </c>
      <c r="H40" s="548">
        <v>1021</v>
      </c>
      <c r="I40" s="548">
        <v>659</v>
      </c>
      <c r="J40" s="548">
        <v>1037</v>
      </c>
      <c r="K40" s="549">
        <v>-185</v>
      </c>
      <c r="L40" s="380">
        <v>-17.839922854387655</v>
      </c>
    </row>
    <row r="41" spans="1:12" s="369" customFormat="1" ht="24" customHeight="1" x14ac:dyDescent="0.2">
      <c r="A41" s="381"/>
      <c r="B41" s="385"/>
      <c r="C41" s="382" t="s">
        <v>352</v>
      </c>
      <c r="D41" s="385"/>
      <c r="E41" s="383"/>
      <c r="F41" s="548">
        <v>286</v>
      </c>
      <c r="G41" s="548">
        <v>236</v>
      </c>
      <c r="H41" s="548">
        <v>399</v>
      </c>
      <c r="I41" s="548">
        <v>273</v>
      </c>
      <c r="J41" s="550">
        <v>363</v>
      </c>
      <c r="K41" s="549">
        <v>-77</v>
      </c>
      <c r="L41" s="380">
        <v>-21.212121212121211</v>
      </c>
    </row>
    <row r="42" spans="1:12" s="110" customFormat="1" ht="15" customHeight="1" x14ac:dyDescent="0.2">
      <c r="A42" s="381"/>
      <c r="B42" s="384" t="s">
        <v>113</v>
      </c>
      <c r="C42" s="384" t="s">
        <v>353</v>
      </c>
      <c r="D42" s="385"/>
      <c r="E42" s="383"/>
      <c r="F42" s="548">
        <v>383</v>
      </c>
      <c r="G42" s="548">
        <v>252</v>
      </c>
      <c r="H42" s="548">
        <v>507</v>
      </c>
      <c r="I42" s="548">
        <v>341</v>
      </c>
      <c r="J42" s="548">
        <v>326</v>
      </c>
      <c r="K42" s="549">
        <v>57</v>
      </c>
      <c r="L42" s="380">
        <v>17.484662576687118</v>
      </c>
    </row>
    <row r="43" spans="1:12" s="110" customFormat="1" ht="15" customHeight="1" x14ac:dyDescent="0.2">
      <c r="A43" s="381"/>
      <c r="B43" s="385"/>
      <c r="C43" s="382" t="s">
        <v>352</v>
      </c>
      <c r="D43" s="385"/>
      <c r="E43" s="383"/>
      <c r="F43" s="548">
        <v>187</v>
      </c>
      <c r="G43" s="548">
        <v>157</v>
      </c>
      <c r="H43" s="548">
        <v>276</v>
      </c>
      <c r="I43" s="548">
        <v>174</v>
      </c>
      <c r="J43" s="548">
        <v>172</v>
      </c>
      <c r="K43" s="549">
        <v>15</v>
      </c>
      <c r="L43" s="380">
        <v>8.720930232558139</v>
      </c>
    </row>
    <row r="44" spans="1:12" s="110" customFormat="1" ht="15" customHeight="1" x14ac:dyDescent="0.2">
      <c r="A44" s="381"/>
      <c r="B44" s="384"/>
      <c r="C44" s="366" t="s">
        <v>109</v>
      </c>
      <c r="D44" s="385"/>
      <c r="E44" s="383"/>
      <c r="F44" s="548">
        <v>1449</v>
      </c>
      <c r="G44" s="548">
        <v>964</v>
      </c>
      <c r="H44" s="548">
        <v>1313</v>
      </c>
      <c r="I44" s="548">
        <v>1265</v>
      </c>
      <c r="J44" s="550">
        <v>1570</v>
      </c>
      <c r="K44" s="549">
        <v>-121</v>
      </c>
      <c r="L44" s="380">
        <v>-7.7070063694267512</v>
      </c>
    </row>
    <row r="45" spans="1:12" s="110" customFormat="1" ht="15" customHeight="1" x14ac:dyDescent="0.2">
      <c r="A45" s="381"/>
      <c r="B45" s="385"/>
      <c r="C45" s="382" t="s">
        <v>352</v>
      </c>
      <c r="D45" s="385"/>
      <c r="E45" s="383"/>
      <c r="F45" s="548">
        <v>445</v>
      </c>
      <c r="G45" s="548">
        <v>355</v>
      </c>
      <c r="H45" s="548">
        <v>461</v>
      </c>
      <c r="I45" s="548">
        <v>470</v>
      </c>
      <c r="J45" s="548">
        <v>520</v>
      </c>
      <c r="K45" s="549">
        <v>-75</v>
      </c>
      <c r="L45" s="380">
        <v>-14.423076923076923</v>
      </c>
    </row>
    <row r="46" spans="1:12" s="110" customFormat="1" ht="15" customHeight="1" x14ac:dyDescent="0.2">
      <c r="A46" s="381"/>
      <c r="B46" s="384"/>
      <c r="C46" s="366" t="s">
        <v>110</v>
      </c>
      <c r="D46" s="385"/>
      <c r="E46" s="383"/>
      <c r="F46" s="548">
        <v>265</v>
      </c>
      <c r="G46" s="548">
        <v>124</v>
      </c>
      <c r="H46" s="548">
        <v>251</v>
      </c>
      <c r="I46" s="548">
        <v>216</v>
      </c>
      <c r="J46" s="548">
        <v>408</v>
      </c>
      <c r="K46" s="549">
        <v>-143</v>
      </c>
      <c r="L46" s="380">
        <v>-35.049019607843135</v>
      </c>
    </row>
    <row r="47" spans="1:12" s="110" customFormat="1" ht="15" customHeight="1" x14ac:dyDescent="0.2">
      <c r="A47" s="381"/>
      <c r="B47" s="385"/>
      <c r="C47" s="382" t="s">
        <v>352</v>
      </c>
      <c r="D47" s="385"/>
      <c r="E47" s="383"/>
      <c r="F47" s="548">
        <v>59</v>
      </c>
      <c r="G47" s="548">
        <v>45</v>
      </c>
      <c r="H47" s="548">
        <v>69</v>
      </c>
      <c r="I47" s="548">
        <v>65</v>
      </c>
      <c r="J47" s="550">
        <v>83</v>
      </c>
      <c r="K47" s="549">
        <v>-24</v>
      </c>
      <c r="L47" s="380">
        <v>-28.91566265060241</v>
      </c>
    </row>
    <row r="48" spans="1:12" s="110" customFormat="1" ht="15" customHeight="1" x14ac:dyDescent="0.2">
      <c r="A48" s="381"/>
      <c r="B48" s="385"/>
      <c r="C48" s="366" t="s">
        <v>111</v>
      </c>
      <c r="D48" s="386"/>
      <c r="E48" s="387"/>
      <c r="F48" s="548">
        <v>34</v>
      </c>
      <c r="G48" s="548">
        <v>19</v>
      </c>
      <c r="H48" s="548">
        <v>20</v>
      </c>
      <c r="I48" s="548">
        <v>12</v>
      </c>
      <c r="J48" s="548">
        <v>31</v>
      </c>
      <c r="K48" s="549">
        <v>3</v>
      </c>
      <c r="L48" s="380">
        <v>9.67741935483871</v>
      </c>
    </row>
    <row r="49" spans="1:12" s="110" customFormat="1" ht="15" customHeight="1" x14ac:dyDescent="0.2">
      <c r="A49" s="381"/>
      <c r="B49" s="385"/>
      <c r="C49" s="382" t="s">
        <v>352</v>
      </c>
      <c r="D49" s="385"/>
      <c r="E49" s="383"/>
      <c r="F49" s="548">
        <v>12</v>
      </c>
      <c r="G49" s="548">
        <v>10</v>
      </c>
      <c r="H49" s="548">
        <v>9</v>
      </c>
      <c r="I49" s="548">
        <v>4</v>
      </c>
      <c r="J49" s="548">
        <v>13</v>
      </c>
      <c r="K49" s="549">
        <v>-1</v>
      </c>
      <c r="L49" s="380">
        <v>-7.6923076923076925</v>
      </c>
    </row>
    <row r="50" spans="1:12" s="110" customFormat="1" ht="15" customHeight="1" x14ac:dyDescent="0.2">
      <c r="A50" s="381"/>
      <c r="B50" s="384" t="s">
        <v>113</v>
      </c>
      <c r="C50" s="382" t="s">
        <v>181</v>
      </c>
      <c r="D50" s="385"/>
      <c r="E50" s="383"/>
      <c r="F50" s="548">
        <v>1325</v>
      </c>
      <c r="G50" s="548">
        <v>770</v>
      </c>
      <c r="H50" s="548">
        <v>1220</v>
      </c>
      <c r="I50" s="548">
        <v>1198</v>
      </c>
      <c r="J50" s="550">
        <v>1425</v>
      </c>
      <c r="K50" s="549">
        <v>-100</v>
      </c>
      <c r="L50" s="380">
        <v>-7.0175438596491224</v>
      </c>
    </row>
    <row r="51" spans="1:12" s="110" customFormat="1" ht="15" customHeight="1" x14ac:dyDescent="0.2">
      <c r="A51" s="381"/>
      <c r="B51" s="385"/>
      <c r="C51" s="382" t="s">
        <v>352</v>
      </c>
      <c r="D51" s="385"/>
      <c r="E51" s="383"/>
      <c r="F51" s="548">
        <v>401</v>
      </c>
      <c r="G51" s="548">
        <v>304</v>
      </c>
      <c r="H51" s="548">
        <v>469</v>
      </c>
      <c r="I51" s="548">
        <v>419</v>
      </c>
      <c r="J51" s="548">
        <v>468</v>
      </c>
      <c r="K51" s="549">
        <v>-67</v>
      </c>
      <c r="L51" s="380">
        <v>-14.316239316239317</v>
      </c>
    </row>
    <row r="52" spans="1:12" s="110" customFormat="1" ht="15" customHeight="1" x14ac:dyDescent="0.2">
      <c r="A52" s="381"/>
      <c r="B52" s="384"/>
      <c r="C52" s="382" t="s">
        <v>182</v>
      </c>
      <c r="D52" s="385"/>
      <c r="E52" s="383"/>
      <c r="F52" s="548">
        <v>806</v>
      </c>
      <c r="G52" s="548">
        <v>589</v>
      </c>
      <c r="H52" s="548">
        <v>871</v>
      </c>
      <c r="I52" s="548">
        <v>636</v>
      </c>
      <c r="J52" s="548">
        <v>910</v>
      </c>
      <c r="K52" s="549">
        <v>-104</v>
      </c>
      <c r="L52" s="380">
        <v>-11.428571428571429</v>
      </c>
    </row>
    <row r="53" spans="1:12" s="269" customFormat="1" ht="11.25" customHeight="1" x14ac:dyDescent="0.2">
      <c r="A53" s="381"/>
      <c r="B53" s="385"/>
      <c r="C53" s="382" t="s">
        <v>352</v>
      </c>
      <c r="D53" s="385"/>
      <c r="E53" s="383"/>
      <c r="F53" s="548">
        <v>302</v>
      </c>
      <c r="G53" s="548">
        <v>263</v>
      </c>
      <c r="H53" s="548">
        <v>346</v>
      </c>
      <c r="I53" s="548">
        <v>294</v>
      </c>
      <c r="J53" s="550">
        <v>320</v>
      </c>
      <c r="K53" s="549">
        <v>-18</v>
      </c>
      <c r="L53" s="380">
        <v>-5.625</v>
      </c>
    </row>
    <row r="54" spans="1:12" s="151" customFormat="1" ht="12.75" customHeight="1" x14ac:dyDescent="0.2">
      <c r="A54" s="381"/>
      <c r="B54" s="384" t="s">
        <v>113</v>
      </c>
      <c r="C54" s="384" t="s">
        <v>116</v>
      </c>
      <c r="D54" s="385"/>
      <c r="E54" s="383"/>
      <c r="F54" s="548">
        <v>1827</v>
      </c>
      <c r="G54" s="548">
        <v>1121</v>
      </c>
      <c r="H54" s="548">
        <v>1794</v>
      </c>
      <c r="I54" s="548">
        <v>1581</v>
      </c>
      <c r="J54" s="548">
        <v>2162</v>
      </c>
      <c r="K54" s="549">
        <v>-335</v>
      </c>
      <c r="L54" s="380">
        <v>-15.49491211840888</v>
      </c>
    </row>
    <row r="55" spans="1:12" ht="11.25" x14ac:dyDescent="0.2">
      <c r="A55" s="381"/>
      <c r="B55" s="385"/>
      <c r="C55" s="382" t="s">
        <v>352</v>
      </c>
      <c r="D55" s="385"/>
      <c r="E55" s="383"/>
      <c r="F55" s="548">
        <v>548</v>
      </c>
      <c r="G55" s="548">
        <v>415</v>
      </c>
      <c r="H55" s="548">
        <v>664</v>
      </c>
      <c r="I55" s="548">
        <v>579</v>
      </c>
      <c r="J55" s="548">
        <v>703</v>
      </c>
      <c r="K55" s="549">
        <v>-155</v>
      </c>
      <c r="L55" s="380">
        <v>-22.048364153627311</v>
      </c>
    </row>
    <row r="56" spans="1:12" ht="14.25" customHeight="1" x14ac:dyDescent="0.2">
      <c r="A56" s="381"/>
      <c r="B56" s="385"/>
      <c r="C56" s="384" t="s">
        <v>117</v>
      </c>
      <c r="D56" s="385"/>
      <c r="E56" s="383"/>
      <c r="F56" s="548">
        <v>302</v>
      </c>
      <c r="G56" s="548">
        <v>238</v>
      </c>
      <c r="H56" s="548">
        <v>295</v>
      </c>
      <c r="I56" s="548">
        <v>252</v>
      </c>
      <c r="J56" s="548">
        <v>173</v>
      </c>
      <c r="K56" s="549">
        <v>129</v>
      </c>
      <c r="L56" s="380">
        <v>74.566473988439313</v>
      </c>
    </row>
    <row r="57" spans="1:12" ht="18.75" customHeight="1" x14ac:dyDescent="0.2">
      <c r="A57" s="388"/>
      <c r="B57" s="389"/>
      <c r="C57" s="390" t="s">
        <v>352</v>
      </c>
      <c r="D57" s="389"/>
      <c r="E57" s="391"/>
      <c r="F57" s="551">
        <v>153</v>
      </c>
      <c r="G57" s="552">
        <v>152</v>
      </c>
      <c r="H57" s="552">
        <v>149</v>
      </c>
      <c r="I57" s="552">
        <v>133</v>
      </c>
      <c r="J57" s="552">
        <v>85</v>
      </c>
      <c r="K57" s="553">
        <f t="shared" ref="K57" si="0">IF(OR(F57=".",J57=".")=TRUE,".",IF(OR(F57="*",J57="*")=TRUE,"*",IF(AND(F57="-",J57="-")=TRUE,"-",IF(AND(ISNUMBER(J57),ISNUMBER(F57))=TRUE,IF(F57-J57=0,0,F57-J57),IF(ISNUMBER(F57)=TRUE,F57,-J57)))))</f>
        <v>68</v>
      </c>
      <c r="L57" s="392">
        <f t="shared" ref="L57" si="1">IF(K57 =".",".",IF(K57 ="*","*",IF(K57="-","-",IF(K57=0,0,IF(OR(J57="-",J57=".",F57="-",F57=".")=TRUE,"X",IF(J57=0,"0,0",IF(ABS(K57*100/J57)&gt;250,".X",(K57*100/J57))))))))</f>
        <v>80</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2228</v>
      </c>
      <c r="E11" s="114">
        <v>1427</v>
      </c>
      <c r="F11" s="114">
        <v>2677</v>
      </c>
      <c r="G11" s="114">
        <v>1853</v>
      </c>
      <c r="H11" s="140">
        <v>2456</v>
      </c>
      <c r="I11" s="115">
        <v>-228</v>
      </c>
      <c r="J11" s="116">
        <v>-9.2833876221498368</v>
      </c>
    </row>
    <row r="12" spans="1:15" s="110" customFormat="1" ht="24.95" customHeight="1" x14ac:dyDescent="0.2">
      <c r="A12" s="193" t="s">
        <v>132</v>
      </c>
      <c r="B12" s="194" t="s">
        <v>133</v>
      </c>
      <c r="C12" s="113">
        <v>3.5457809694793538</v>
      </c>
      <c r="D12" s="115">
        <v>79</v>
      </c>
      <c r="E12" s="114">
        <v>15</v>
      </c>
      <c r="F12" s="114">
        <v>60</v>
      </c>
      <c r="G12" s="114">
        <v>44</v>
      </c>
      <c r="H12" s="140">
        <v>85</v>
      </c>
      <c r="I12" s="115">
        <v>-6</v>
      </c>
      <c r="J12" s="116">
        <v>-7.0588235294117645</v>
      </c>
    </row>
    <row r="13" spans="1:15" s="110" customFormat="1" ht="24.95" customHeight="1" x14ac:dyDescent="0.2">
      <c r="A13" s="193" t="s">
        <v>134</v>
      </c>
      <c r="B13" s="199" t="s">
        <v>214</v>
      </c>
      <c r="C13" s="113">
        <v>1.570915619389587</v>
      </c>
      <c r="D13" s="115">
        <v>35</v>
      </c>
      <c r="E13" s="114">
        <v>18</v>
      </c>
      <c r="F13" s="114">
        <v>44</v>
      </c>
      <c r="G13" s="114">
        <v>27</v>
      </c>
      <c r="H13" s="140">
        <v>28</v>
      </c>
      <c r="I13" s="115">
        <v>7</v>
      </c>
      <c r="J13" s="116">
        <v>25</v>
      </c>
    </row>
    <row r="14" spans="1:15" s="287" customFormat="1" ht="24.95" customHeight="1" x14ac:dyDescent="0.2">
      <c r="A14" s="193" t="s">
        <v>215</v>
      </c>
      <c r="B14" s="199" t="s">
        <v>137</v>
      </c>
      <c r="C14" s="113">
        <v>13.509874326750449</v>
      </c>
      <c r="D14" s="115">
        <v>301</v>
      </c>
      <c r="E14" s="114">
        <v>215</v>
      </c>
      <c r="F14" s="114">
        <v>358</v>
      </c>
      <c r="G14" s="114">
        <v>205</v>
      </c>
      <c r="H14" s="140">
        <v>352</v>
      </c>
      <c r="I14" s="115">
        <v>-51</v>
      </c>
      <c r="J14" s="116">
        <v>-14.488636363636363</v>
      </c>
      <c r="K14" s="110"/>
      <c r="L14" s="110"/>
      <c r="M14" s="110"/>
      <c r="N14" s="110"/>
      <c r="O14" s="110"/>
    </row>
    <row r="15" spans="1:15" s="110" customFormat="1" ht="24.95" customHeight="1" x14ac:dyDescent="0.2">
      <c r="A15" s="193" t="s">
        <v>216</v>
      </c>
      <c r="B15" s="199" t="s">
        <v>217</v>
      </c>
      <c r="C15" s="113">
        <v>2.6481149012567324</v>
      </c>
      <c r="D15" s="115">
        <v>59</v>
      </c>
      <c r="E15" s="114">
        <v>69</v>
      </c>
      <c r="F15" s="114">
        <v>83</v>
      </c>
      <c r="G15" s="114">
        <v>25</v>
      </c>
      <c r="H15" s="140">
        <v>33</v>
      </c>
      <c r="I15" s="115">
        <v>26</v>
      </c>
      <c r="J15" s="116">
        <v>78.787878787878782</v>
      </c>
    </row>
    <row r="16" spans="1:15" s="287" customFormat="1" ht="24.95" customHeight="1" x14ac:dyDescent="0.2">
      <c r="A16" s="193" t="s">
        <v>218</v>
      </c>
      <c r="B16" s="199" t="s">
        <v>141</v>
      </c>
      <c r="C16" s="113">
        <v>7.5852782764811488</v>
      </c>
      <c r="D16" s="115">
        <v>169</v>
      </c>
      <c r="E16" s="114">
        <v>102</v>
      </c>
      <c r="F16" s="114">
        <v>202</v>
      </c>
      <c r="G16" s="114">
        <v>136</v>
      </c>
      <c r="H16" s="140">
        <v>210</v>
      </c>
      <c r="I16" s="115">
        <v>-41</v>
      </c>
      <c r="J16" s="116">
        <v>-19.523809523809526</v>
      </c>
      <c r="K16" s="110"/>
      <c r="L16" s="110"/>
      <c r="M16" s="110"/>
      <c r="N16" s="110"/>
      <c r="O16" s="110"/>
    </row>
    <row r="17" spans="1:15" s="110" customFormat="1" ht="24.95" customHeight="1" x14ac:dyDescent="0.2">
      <c r="A17" s="193" t="s">
        <v>142</v>
      </c>
      <c r="B17" s="199" t="s">
        <v>220</v>
      </c>
      <c r="C17" s="113">
        <v>3.2764811490125672</v>
      </c>
      <c r="D17" s="115">
        <v>73</v>
      </c>
      <c r="E17" s="114">
        <v>44</v>
      </c>
      <c r="F17" s="114">
        <v>73</v>
      </c>
      <c r="G17" s="114">
        <v>44</v>
      </c>
      <c r="H17" s="140">
        <v>109</v>
      </c>
      <c r="I17" s="115">
        <v>-36</v>
      </c>
      <c r="J17" s="116">
        <v>-33.027522935779814</v>
      </c>
    </row>
    <row r="18" spans="1:15" s="287" customFormat="1" ht="24.95" customHeight="1" x14ac:dyDescent="0.2">
      <c r="A18" s="201" t="s">
        <v>144</v>
      </c>
      <c r="B18" s="202" t="s">
        <v>145</v>
      </c>
      <c r="C18" s="113">
        <v>8.5278276481149007</v>
      </c>
      <c r="D18" s="115">
        <v>190</v>
      </c>
      <c r="E18" s="114">
        <v>86</v>
      </c>
      <c r="F18" s="114">
        <v>183</v>
      </c>
      <c r="G18" s="114">
        <v>173</v>
      </c>
      <c r="H18" s="140">
        <v>167</v>
      </c>
      <c r="I18" s="115">
        <v>23</v>
      </c>
      <c r="J18" s="116">
        <v>13.77245508982036</v>
      </c>
      <c r="K18" s="110"/>
      <c r="L18" s="110"/>
      <c r="M18" s="110"/>
      <c r="N18" s="110"/>
      <c r="O18" s="110"/>
    </row>
    <row r="19" spans="1:15" s="110" customFormat="1" ht="24.95" customHeight="1" x14ac:dyDescent="0.2">
      <c r="A19" s="193" t="s">
        <v>146</v>
      </c>
      <c r="B19" s="199" t="s">
        <v>147</v>
      </c>
      <c r="C19" s="113">
        <v>15.70915619389587</v>
      </c>
      <c r="D19" s="115">
        <v>350</v>
      </c>
      <c r="E19" s="114">
        <v>208</v>
      </c>
      <c r="F19" s="114">
        <v>337</v>
      </c>
      <c r="G19" s="114">
        <v>196</v>
      </c>
      <c r="H19" s="140">
        <v>284</v>
      </c>
      <c r="I19" s="115">
        <v>66</v>
      </c>
      <c r="J19" s="116">
        <v>23.239436619718308</v>
      </c>
    </row>
    <row r="20" spans="1:15" s="287" customFormat="1" ht="24.95" customHeight="1" x14ac:dyDescent="0.2">
      <c r="A20" s="193" t="s">
        <v>148</v>
      </c>
      <c r="B20" s="199" t="s">
        <v>149</v>
      </c>
      <c r="C20" s="113">
        <v>5.2513464991023335</v>
      </c>
      <c r="D20" s="115">
        <v>117</v>
      </c>
      <c r="E20" s="114">
        <v>45</v>
      </c>
      <c r="F20" s="114">
        <v>67</v>
      </c>
      <c r="G20" s="114">
        <v>93</v>
      </c>
      <c r="H20" s="140">
        <v>91</v>
      </c>
      <c r="I20" s="115">
        <v>26</v>
      </c>
      <c r="J20" s="116">
        <v>28.571428571428573</v>
      </c>
      <c r="K20" s="110"/>
      <c r="L20" s="110"/>
      <c r="M20" s="110"/>
      <c r="N20" s="110"/>
      <c r="O20" s="110"/>
    </row>
    <row r="21" spans="1:15" s="110" customFormat="1" ht="24.95" customHeight="1" x14ac:dyDescent="0.2">
      <c r="A21" s="201" t="s">
        <v>150</v>
      </c>
      <c r="B21" s="202" t="s">
        <v>151</v>
      </c>
      <c r="C21" s="113">
        <v>4.1292639138240572</v>
      </c>
      <c r="D21" s="115">
        <v>92</v>
      </c>
      <c r="E21" s="114">
        <v>76</v>
      </c>
      <c r="F21" s="114">
        <v>104</v>
      </c>
      <c r="G21" s="114">
        <v>84</v>
      </c>
      <c r="H21" s="140">
        <v>82</v>
      </c>
      <c r="I21" s="115">
        <v>10</v>
      </c>
      <c r="J21" s="116">
        <v>12.195121951219512</v>
      </c>
    </row>
    <row r="22" spans="1:15" s="110" customFormat="1" ht="24.95" customHeight="1" x14ac:dyDescent="0.2">
      <c r="A22" s="201" t="s">
        <v>152</v>
      </c>
      <c r="B22" s="199" t="s">
        <v>153</v>
      </c>
      <c r="C22" s="113">
        <v>0.40394973070017953</v>
      </c>
      <c r="D22" s="115">
        <v>9</v>
      </c>
      <c r="E22" s="114">
        <v>9</v>
      </c>
      <c r="F22" s="114">
        <v>10</v>
      </c>
      <c r="G22" s="114">
        <v>12</v>
      </c>
      <c r="H22" s="140">
        <v>10</v>
      </c>
      <c r="I22" s="115">
        <v>-1</v>
      </c>
      <c r="J22" s="116">
        <v>-10</v>
      </c>
    </row>
    <row r="23" spans="1:15" s="110" customFormat="1" ht="24.95" customHeight="1" x14ac:dyDescent="0.2">
      <c r="A23" s="193" t="s">
        <v>154</v>
      </c>
      <c r="B23" s="199" t="s">
        <v>155</v>
      </c>
      <c r="C23" s="113">
        <v>0.44883303411131059</v>
      </c>
      <c r="D23" s="115">
        <v>10</v>
      </c>
      <c r="E23" s="114">
        <v>14</v>
      </c>
      <c r="F23" s="114">
        <v>24</v>
      </c>
      <c r="G23" s="114">
        <v>7</v>
      </c>
      <c r="H23" s="140">
        <v>11</v>
      </c>
      <c r="I23" s="115">
        <v>-1</v>
      </c>
      <c r="J23" s="116">
        <v>-9.0909090909090917</v>
      </c>
    </row>
    <row r="24" spans="1:15" s="110" customFormat="1" ht="24.95" customHeight="1" x14ac:dyDescent="0.2">
      <c r="A24" s="193" t="s">
        <v>156</v>
      </c>
      <c r="B24" s="199" t="s">
        <v>221</v>
      </c>
      <c r="C24" s="113">
        <v>2.8725314183123878</v>
      </c>
      <c r="D24" s="115">
        <v>64</v>
      </c>
      <c r="E24" s="114">
        <v>49</v>
      </c>
      <c r="F24" s="114">
        <v>59</v>
      </c>
      <c r="G24" s="114">
        <v>75</v>
      </c>
      <c r="H24" s="140">
        <v>52</v>
      </c>
      <c r="I24" s="115">
        <v>12</v>
      </c>
      <c r="J24" s="116">
        <v>23.076923076923077</v>
      </c>
    </row>
    <row r="25" spans="1:15" s="110" customFormat="1" ht="24.95" customHeight="1" x14ac:dyDescent="0.2">
      <c r="A25" s="193" t="s">
        <v>222</v>
      </c>
      <c r="B25" s="204" t="s">
        <v>159</v>
      </c>
      <c r="C25" s="113">
        <v>4.3087971274685817</v>
      </c>
      <c r="D25" s="115">
        <v>96</v>
      </c>
      <c r="E25" s="114">
        <v>60</v>
      </c>
      <c r="F25" s="114">
        <v>98</v>
      </c>
      <c r="G25" s="114">
        <v>152</v>
      </c>
      <c r="H25" s="140">
        <v>112</v>
      </c>
      <c r="I25" s="115">
        <v>-16</v>
      </c>
      <c r="J25" s="116">
        <v>-14.285714285714286</v>
      </c>
    </row>
    <row r="26" spans="1:15" s="110" customFormat="1" ht="24.95" customHeight="1" x14ac:dyDescent="0.2">
      <c r="A26" s="201">
        <v>782.78300000000002</v>
      </c>
      <c r="B26" s="203" t="s">
        <v>160</v>
      </c>
      <c r="C26" s="113">
        <v>14.631956912028725</v>
      </c>
      <c r="D26" s="115">
        <v>326</v>
      </c>
      <c r="E26" s="114">
        <v>260</v>
      </c>
      <c r="F26" s="114">
        <v>360</v>
      </c>
      <c r="G26" s="114">
        <v>392</v>
      </c>
      <c r="H26" s="140">
        <v>320</v>
      </c>
      <c r="I26" s="115">
        <v>6</v>
      </c>
      <c r="J26" s="116">
        <v>1.875</v>
      </c>
    </row>
    <row r="27" spans="1:15" s="110" customFormat="1" ht="24.95" customHeight="1" x14ac:dyDescent="0.2">
      <c r="A27" s="193" t="s">
        <v>161</v>
      </c>
      <c r="B27" s="199" t="s">
        <v>162</v>
      </c>
      <c r="C27" s="113">
        <v>4.5780969479353679</v>
      </c>
      <c r="D27" s="115">
        <v>102</v>
      </c>
      <c r="E27" s="114">
        <v>30</v>
      </c>
      <c r="F27" s="114">
        <v>111</v>
      </c>
      <c r="G27" s="114">
        <v>55</v>
      </c>
      <c r="H27" s="140">
        <v>157</v>
      </c>
      <c r="I27" s="115">
        <v>-55</v>
      </c>
      <c r="J27" s="116">
        <v>-35.031847133757964</v>
      </c>
    </row>
    <row r="28" spans="1:15" s="110" customFormat="1" ht="24.95" customHeight="1" x14ac:dyDescent="0.2">
      <c r="A28" s="193" t="s">
        <v>163</v>
      </c>
      <c r="B28" s="199" t="s">
        <v>164</v>
      </c>
      <c r="C28" s="113">
        <v>4.9371633752244168</v>
      </c>
      <c r="D28" s="115">
        <v>110</v>
      </c>
      <c r="E28" s="114">
        <v>58</v>
      </c>
      <c r="F28" s="114">
        <v>110</v>
      </c>
      <c r="G28" s="114">
        <v>34</v>
      </c>
      <c r="H28" s="140">
        <v>170</v>
      </c>
      <c r="I28" s="115">
        <v>-60</v>
      </c>
      <c r="J28" s="116">
        <v>-35.294117647058826</v>
      </c>
    </row>
    <row r="29" spans="1:15" s="110" customFormat="1" ht="24.95" customHeight="1" x14ac:dyDescent="0.2">
      <c r="A29" s="193">
        <v>86</v>
      </c>
      <c r="B29" s="199" t="s">
        <v>165</v>
      </c>
      <c r="C29" s="113">
        <v>5.7899461400359069</v>
      </c>
      <c r="D29" s="115">
        <v>129</v>
      </c>
      <c r="E29" s="114">
        <v>93</v>
      </c>
      <c r="F29" s="114">
        <v>203</v>
      </c>
      <c r="G29" s="114">
        <v>97</v>
      </c>
      <c r="H29" s="140">
        <v>157</v>
      </c>
      <c r="I29" s="115">
        <v>-28</v>
      </c>
      <c r="J29" s="116">
        <v>-17.834394904458598</v>
      </c>
    </row>
    <row r="30" spans="1:15" s="110" customFormat="1" ht="24.95" customHeight="1" x14ac:dyDescent="0.2">
      <c r="A30" s="193">
        <v>87.88</v>
      </c>
      <c r="B30" s="204" t="s">
        <v>166</v>
      </c>
      <c r="C30" s="113">
        <v>6.5529622980251343</v>
      </c>
      <c r="D30" s="115">
        <v>146</v>
      </c>
      <c r="E30" s="114">
        <v>120</v>
      </c>
      <c r="F30" s="114">
        <v>409</v>
      </c>
      <c r="G30" s="114">
        <v>133</v>
      </c>
      <c r="H30" s="140">
        <v>210</v>
      </c>
      <c r="I30" s="115">
        <v>-64</v>
      </c>
      <c r="J30" s="116">
        <v>-30.476190476190474</v>
      </c>
    </row>
    <row r="31" spans="1:15" s="110" customFormat="1" ht="24.95" customHeight="1" x14ac:dyDescent="0.2">
      <c r="A31" s="193" t="s">
        <v>167</v>
      </c>
      <c r="B31" s="199" t="s">
        <v>168</v>
      </c>
      <c r="C31" s="113">
        <v>3.2315978456014363</v>
      </c>
      <c r="D31" s="115">
        <v>72</v>
      </c>
      <c r="E31" s="114">
        <v>71</v>
      </c>
      <c r="F31" s="114">
        <v>140</v>
      </c>
      <c r="G31" s="114">
        <v>74</v>
      </c>
      <c r="H31" s="140">
        <v>168</v>
      </c>
      <c r="I31" s="115">
        <v>-96</v>
      </c>
      <c r="J31" s="116">
        <v>-57.142857142857146</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3.5457809694793538</v>
      </c>
      <c r="D34" s="115">
        <v>79</v>
      </c>
      <c r="E34" s="114">
        <v>15</v>
      </c>
      <c r="F34" s="114">
        <v>60</v>
      </c>
      <c r="G34" s="114">
        <v>44</v>
      </c>
      <c r="H34" s="140">
        <v>85</v>
      </c>
      <c r="I34" s="115">
        <v>-6</v>
      </c>
      <c r="J34" s="116">
        <v>-7.0588235294117645</v>
      </c>
    </row>
    <row r="35" spans="1:10" s="110" customFormat="1" ht="24.95" customHeight="1" x14ac:dyDescent="0.2">
      <c r="A35" s="292" t="s">
        <v>171</v>
      </c>
      <c r="B35" s="293" t="s">
        <v>172</v>
      </c>
      <c r="C35" s="113">
        <v>23.608617594254937</v>
      </c>
      <c r="D35" s="115">
        <v>526</v>
      </c>
      <c r="E35" s="114">
        <v>319</v>
      </c>
      <c r="F35" s="114">
        <v>585</v>
      </c>
      <c r="G35" s="114">
        <v>405</v>
      </c>
      <c r="H35" s="140">
        <v>547</v>
      </c>
      <c r="I35" s="115">
        <v>-21</v>
      </c>
      <c r="J35" s="116">
        <v>-3.8391224862888484</v>
      </c>
    </row>
    <row r="36" spans="1:10" s="110" customFormat="1" ht="24.95" customHeight="1" x14ac:dyDescent="0.2">
      <c r="A36" s="294" t="s">
        <v>173</v>
      </c>
      <c r="B36" s="295" t="s">
        <v>174</v>
      </c>
      <c r="C36" s="125">
        <v>72.84560143626571</v>
      </c>
      <c r="D36" s="143">
        <v>1623</v>
      </c>
      <c r="E36" s="144">
        <v>1093</v>
      </c>
      <c r="F36" s="144">
        <v>2032</v>
      </c>
      <c r="G36" s="144">
        <v>1404</v>
      </c>
      <c r="H36" s="145">
        <v>1824</v>
      </c>
      <c r="I36" s="143">
        <v>-201</v>
      </c>
      <c r="J36" s="146">
        <v>-11.019736842105264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2228</v>
      </c>
      <c r="F11" s="264">
        <v>1427</v>
      </c>
      <c r="G11" s="264">
        <v>2677</v>
      </c>
      <c r="H11" s="264">
        <v>1853</v>
      </c>
      <c r="I11" s="265">
        <v>2456</v>
      </c>
      <c r="J11" s="263">
        <v>-228</v>
      </c>
      <c r="K11" s="266">
        <v>-9.2833876221498368</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28.994614003590666</v>
      </c>
      <c r="E13" s="115">
        <v>646</v>
      </c>
      <c r="F13" s="114">
        <v>463</v>
      </c>
      <c r="G13" s="114">
        <v>776</v>
      </c>
      <c r="H13" s="114">
        <v>640</v>
      </c>
      <c r="I13" s="140">
        <v>713</v>
      </c>
      <c r="J13" s="115">
        <v>-67</v>
      </c>
      <c r="K13" s="116">
        <v>-9.3969144460028051</v>
      </c>
    </row>
    <row r="14" spans="1:15" ht="15.95" customHeight="1" x14ac:dyDescent="0.2">
      <c r="A14" s="306" t="s">
        <v>230</v>
      </c>
      <c r="B14" s="307"/>
      <c r="C14" s="308"/>
      <c r="D14" s="113">
        <v>59.335727109515261</v>
      </c>
      <c r="E14" s="115">
        <v>1322</v>
      </c>
      <c r="F14" s="114">
        <v>772</v>
      </c>
      <c r="G14" s="114">
        <v>1612</v>
      </c>
      <c r="H14" s="114">
        <v>976</v>
      </c>
      <c r="I14" s="140">
        <v>1421</v>
      </c>
      <c r="J14" s="115">
        <v>-99</v>
      </c>
      <c r="K14" s="116">
        <v>-6.9669247009148485</v>
      </c>
    </row>
    <row r="15" spans="1:15" ht="15.95" customHeight="1" x14ac:dyDescent="0.2">
      <c r="A15" s="306" t="s">
        <v>231</v>
      </c>
      <c r="B15" s="307"/>
      <c r="C15" s="308"/>
      <c r="D15" s="113">
        <v>5.07181328545781</v>
      </c>
      <c r="E15" s="115">
        <v>113</v>
      </c>
      <c r="F15" s="114">
        <v>88</v>
      </c>
      <c r="G15" s="114">
        <v>135</v>
      </c>
      <c r="H15" s="114">
        <v>123</v>
      </c>
      <c r="I15" s="140">
        <v>159</v>
      </c>
      <c r="J15" s="115">
        <v>-46</v>
      </c>
      <c r="K15" s="116">
        <v>-28.930817610062892</v>
      </c>
    </row>
    <row r="16" spans="1:15" ht="15.95" customHeight="1" x14ac:dyDescent="0.2">
      <c r="A16" s="306" t="s">
        <v>232</v>
      </c>
      <c r="B16" s="307"/>
      <c r="C16" s="308"/>
      <c r="D16" s="113">
        <v>6.2387791741472176</v>
      </c>
      <c r="E16" s="115">
        <v>139</v>
      </c>
      <c r="F16" s="114">
        <v>95</v>
      </c>
      <c r="G16" s="114">
        <v>143</v>
      </c>
      <c r="H16" s="114">
        <v>108</v>
      </c>
      <c r="I16" s="140">
        <v>141</v>
      </c>
      <c r="J16" s="115">
        <v>-2</v>
      </c>
      <c r="K16" s="116">
        <v>-1.4184397163120568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3.2315978456014363</v>
      </c>
      <c r="E18" s="115">
        <v>72</v>
      </c>
      <c r="F18" s="114">
        <v>21</v>
      </c>
      <c r="G18" s="114">
        <v>76</v>
      </c>
      <c r="H18" s="114">
        <v>52</v>
      </c>
      <c r="I18" s="140">
        <v>72</v>
      </c>
      <c r="J18" s="115">
        <v>0</v>
      </c>
      <c r="K18" s="116">
        <v>0</v>
      </c>
    </row>
    <row r="19" spans="1:11" ht="14.1" customHeight="1" x14ac:dyDescent="0.2">
      <c r="A19" s="306" t="s">
        <v>235</v>
      </c>
      <c r="B19" s="307" t="s">
        <v>236</v>
      </c>
      <c r="C19" s="308"/>
      <c r="D19" s="113">
        <v>2.4236983842010771</v>
      </c>
      <c r="E19" s="115">
        <v>54</v>
      </c>
      <c r="F19" s="114">
        <v>11</v>
      </c>
      <c r="G19" s="114">
        <v>61</v>
      </c>
      <c r="H19" s="114">
        <v>28</v>
      </c>
      <c r="I19" s="140">
        <v>62</v>
      </c>
      <c r="J19" s="115">
        <v>-8</v>
      </c>
      <c r="K19" s="116">
        <v>-12.903225806451612</v>
      </c>
    </row>
    <row r="20" spans="1:11" ht="14.1" customHeight="1" x14ac:dyDescent="0.2">
      <c r="A20" s="306">
        <v>12</v>
      </c>
      <c r="B20" s="307" t="s">
        <v>237</v>
      </c>
      <c r="C20" s="308"/>
      <c r="D20" s="113">
        <v>1.0323159784560143</v>
      </c>
      <c r="E20" s="115">
        <v>23</v>
      </c>
      <c r="F20" s="114">
        <v>8</v>
      </c>
      <c r="G20" s="114">
        <v>26</v>
      </c>
      <c r="H20" s="114">
        <v>38</v>
      </c>
      <c r="I20" s="140">
        <v>43</v>
      </c>
      <c r="J20" s="115">
        <v>-20</v>
      </c>
      <c r="K20" s="116">
        <v>-46.511627906976742</v>
      </c>
    </row>
    <row r="21" spans="1:11" ht="14.1" customHeight="1" x14ac:dyDescent="0.2">
      <c r="A21" s="306">
        <v>21</v>
      </c>
      <c r="B21" s="307" t="s">
        <v>238</v>
      </c>
      <c r="C21" s="308"/>
      <c r="D21" s="113">
        <v>0.76301615798922806</v>
      </c>
      <c r="E21" s="115">
        <v>17</v>
      </c>
      <c r="F21" s="114">
        <v>12</v>
      </c>
      <c r="G21" s="114">
        <v>26</v>
      </c>
      <c r="H21" s="114">
        <v>18</v>
      </c>
      <c r="I21" s="140">
        <v>11</v>
      </c>
      <c r="J21" s="115">
        <v>6</v>
      </c>
      <c r="K21" s="116">
        <v>54.545454545454547</v>
      </c>
    </row>
    <row r="22" spans="1:11" ht="14.1" customHeight="1" x14ac:dyDescent="0.2">
      <c r="A22" s="306">
        <v>22</v>
      </c>
      <c r="B22" s="307" t="s">
        <v>239</v>
      </c>
      <c r="C22" s="308"/>
      <c r="D22" s="113">
        <v>5.2513464991023335</v>
      </c>
      <c r="E22" s="115">
        <v>117</v>
      </c>
      <c r="F22" s="114">
        <v>73</v>
      </c>
      <c r="G22" s="114">
        <v>72</v>
      </c>
      <c r="H22" s="114">
        <v>42</v>
      </c>
      <c r="I22" s="140">
        <v>58</v>
      </c>
      <c r="J22" s="115">
        <v>59</v>
      </c>
      <c r="K22" s="116">
        <v>101.72413793103448</v>
      </c>
    </row>
    <row r="23" spans="1:11" ht="14.1" customHeight="1" x14ac:dyDescent="0.2">
      <c r="A23" s="306">
        <v>23</v>
      </c>
      <c r="B23" s="307" t="s">
        <v>240</v>
      </c>
      <c r="C23" s="308"/>
      <c r="D23" s="113">
        <v>0.26929982046678635</v>
      </c>
      <c r="E23" s="115">
        <v>6</v>
      </c>
      <c r="F23" s="114">
        <v>7</v>
      </c>
      <c r="G23" s="114">
        <v>3</v>
      </c>
      <c r="H23" s="114">
        <v>5</v>
      </c>
      <c r="I23" s="140">
        <v>12</v>
      </c>
      <c r="J23" s="115">
        <v>-6</v>
      </c>
      <c r="K23" s="116">
        <v>-50</v>
      </c>
    </row>
    <row r="24" spans="1:11" ht="14.1" customHeight="1" x14ac:dyDescent="0.2">
      <c r="A24" s="306">
        <v>24</v>
      </c>
      <c r="B24" s="307" t="s">
        <v>241</v>
      </c>
      <c r="C24" s="308"/>
      <c r="D24" s="113">
        <v>6.2836624775583481</v>
      </c>
      <c r="E24" s="115">
        <v>140</v>
      </c>
      <c r="F24" s="114">
        <v>85</v>
      </c>
      <c r="G24" s="114">
        <v>170</v>
      </c>
      <c r="H24" s="114">
        <v>146</v>
      </c>
      <c r="I24" s="140">
        <v>139</v>
      </c>
      <c r="J24" s="115">
        <v>1</v>
      </c>
      <c r="K24" s="116">
        <v>0.71942446043165464</v>
      </c>
    </row>
    <row r="25" spans="1:11" ht="14.1" customHeight="1" x14ac:dyDescent="0.2">
      <c r="A25" s="306">
        <v>25</v>
      </c>
      <c r="B25" s="307" t="s">
        <v>242</v>
      </c>
      <c r="C25" s="308"/>
      <c r="D25" s="113">
        <v>6.5080789946140039</v>
      </c>
      <c r="E25" s="115">
        <v>145</v>
      </c>
      <c r="F25" s="114">
        <v>75</v>
      </c>
      <c r="G25" s="114">
        <v>162</v>
      </c>
      <c r="H25" s="114">
        <v>104</v>
      </c>
      <c r="I25" s="140">
        <v>152</v>
      </c>
      <c r="J25" s="115">
        <v>-7</v>
      </c>
      <c r="K25" s="116">
        <v>-4.6052631578947372</v>
      </c>
    </row>
    <row r="26" spans="1:11" ht="14.1" customHeight="1" x14ac:dyDescent="0.2">
      <c r="A26" s="306">
        <v>26</v>
      </c>
      <c r="B26" s="307" t="s">
        <v>243</v>
      </c>
      <c r="C26" s="308"/>
      <c r="D26" s="113">
        <v>3.2315978456014363</v>
      </c>
      <c r="E26" s="115">
        <v>72</v>
      </c>
      <c r="F26" s="114">
        <v>24</v>
      </c>
      <c r="G26" s="114">
        <v>50</v>
      </c>
      <c r="H26" s="114">
        <v>38</v>
      </c>
      <c r="I26" s="140">
        <v>58</v>
      </c>
      <c r="J26" s="115">
        <v>14</v>
      </c>
      <c r="K26" s="116">
        <v>24.137931034482758</v>
      </c>
    </row>
    <row r="27" spans="1:11" ht="14.1" customHeight="1" x14ac:dyDescent="0.2">
      <c r="A27" s="306">
        <v>27</v>
      </c>
      <c r="B27" s="307" t="s">
        <v>244</v>
      </c>
      <c r="C27" s="308"/>
      <c r="D27" s="113">
        <v>1.3016157989228008</v>
      </c>
      <c r="E27" s="115">
        <v>29</v>
      </c>
      <c r="F27" s="114">
        <v>22</v>
      </c>
      <c r="G27" s="114">
        <v>18</v>
      </c>
      <c r="H27" s="114">
        <v>25</v>
      </c>
      <c r="I27" s="140">
        <v>26</v>
      </c>
      <c r="J27" s="115">
        <v>3</v>
      </c>
      <c r="K27" s="116">
        <v>11.538461538461538</v>
      </c>
    </row>
    <row r="28" spans="1:11" ht="14.1" customHeight="1" x14ac:dyDescent="0.2">
      <c r="A28" s="306">
        <v>28</v>
      </c>
      <c r="B28" s="307" t="s">
        <v>245</v>
      </c>
      <c r="C28" s="308"/>
      <c r="D28" s="113">
        <v>0.26929982046678635</v>
      </c>
      <c r="E28" s="115">
        <v>6</v>
      </c>
      <c r="F28" s="114" t="s">
        <v>513</v>
      </c>
      <c r="G28" s="114" t="s">
        <v>513</v>
      </c>
      <c r="H28" s="114" t="s">
        <v>513</v>
      </c>
      <c r="I28" s="140">
        <v>9</v>
      </c>
      <c r="J28" s="115">
        <v>-3</v>
      </c>
      <c r="K28" s="116">
        <v>-33.333333333333336</v>
      </c>
    </row>
    <row r="29" spans="1:11" ht="14.1" customHeight="1" x14ac:dyDescent="0.2">
      <c r="A29" s="306">
        <v>29</v>
      </c>
      <c r="B29" s="307" t="s">
        <v>246</v>
      </c>
      <c r="C29" s="308"/>
      <c r="D29" s="113">
        <v>4.353680430879713</v>
      </c>
      <c r="E29" s="115">
        <v>97</v>
      </c>
      <c r="F29" s="114">
        <v>108</v>
      </c>
      <c r="G29" s="114">
        <v>124</v>
      </c>
      <c r="H29" s="114">
        <v>67</v>
      </c>
      <c r="I29" s="140">
        <v>95</v>
      </c>
      <c r="J29" s="115">
        <v>2</v>
      </c>
      <c r="K29" s="116">
        <v>2.1052631578947367</v>
      </c>
    </row>
    <row r="30" spans="1:11" ht="14.1" customHeight="1" x14ac:dyDescent="0.2">
      <c r="A30" s="306" t="s">
        <v>247</v>
      </c>
      <c r="B30" s="307" t="s">
        <v>248</v>
      </c>
      <c r="C30" s="308"/>
      <c r="D30" s="113">
        <v>2.0646319569120286</v>
      </c>
      <c r="E30" s="115">
        <v>46</v>
      </c>
      <c r="F30" s="114">
        <v>61</v>
      </c>
      <c r="G30" s="114">
        <v>77</v>
      </c>
      <c r="H30" s="114">
        <v>33</v>
      </c>
      <c r="I30" s="140">
        <v>26</v>
      </c>
      <c r="J30" s="115">
        <v>20</v>
      </c>
      <c r="K30" s="116">
        <v>76.92307692307692</v>
      </c>
    </row>
    <row r="31" spans="1:11" ht="14.1" customHeight="1" x14ac:dyDescent="0.2">
      <c r="A31" s="306" t="s">
        <v>249</v>
      </c>
      <c r="B31" s="307" t="s">
        <v>250</v>
      </c>
      <c r="C31" s="308"/>
      <c r="D31" s="113">
        <v>2.289048473967684</v>
      </c>
      <c r="E31" s="115">
        <v>51</v>
      </c>
      <c r="F31" s="114">
        <v>47</v>
      </c>
      <c r="G31" s="114">
        <v>43</v>
      </c>
      <c r="H31" s="114">
        <v>34</v>
      </c>
      <c r="I31" s="140">
        <v>69</v>
      </c>
      <c r="J31" s="115">
        <v>-18</v>
      </c>
      <c r="K31" s="116">
        <v>-26.086956521739129</v>
      </c>
    </row>
    <row r="32" spans="1:11" ht="14.1" customHeight="1" x14ac:dyDescent="0.2">
      <c r="A32" s="306">
        <v>31</v>
      </c>
      <c r="B32" s="307" t="s">
        <v>251</v>
      </c>
      <c r="C32" s="308"/>
      <c r="D32" s="113">
        <v>0.26929982046678635</v>
      </c>
      <c r="E32" s="115">
        <v>6</v>
      </c>
      <c r="F32" s="114">
        <v>8</v>
      </c>
      <c r="G32" s="114">
        <v>11</v>
      </c>
      <c r="H32" s="114">
        <v>9</v>
      </c>
      <c r="I32" s="140">
        <v>6</v>
      </c>
      <c r="J32" s="115">
        <v>0</v>
      </c>
      <c r="K32" s="116">
        <v>0</v>
      </c>
    </row>
    <row r="33" spans="1:11" ht="14.1" customHeight="1" x14ac:dyDescent="0.2">
      <c r="A33" s="306">
        <v>32</v>
      </c>
      <c r="B33" s="307" t="s">
        <v>252</v>
      </c>
      <c r="C33" s="308"/>
      <c r="D33" s="113">
        <v>3.7253141831238779</v>
      </c>
      <c r="E33" s="115">
        <v>83</v>
      </c>
      <c r="F33" s="114">
        <v>50</v>
      </c>
      <c r="G33" s="114">
        <v>79</v>
      </c>
      <c r="H33" s="114">
        <v>120</v>
      </c>
      <c r="I33" s="140">
        <v>85</v>
      </c>
      <c r="J33" s="115">
        <v>-2</v>
      </c>
      <c r="K33" s="116">
        <v>-2.3529411764705883</v>
      </c>
    </row>
    <row r="34" spans="1:11" ht="14.1" customHeight="1" x14ac:dyDescent="0.2">
      <c r="A34" s="306">
        <v>33</v>
      </c>
      <c r="B34" s="307" t="s">
        <v>253</v>
      </c>
      <c r="C34" s="308"/>
      <c r="D34" s="113">
        <v>1.7504488330341113</v>
      </c>
      <c r="E34" s="115">
        <v>39</v>
      </c>
      <c r="F34" s="114">
        <v>19</v>
      </c>
      <c r="G34" s="114">
        <v>31</v>
      </c>
      <c r="H34" s="114">
        <v>23</v>
      </c>
      <c r="I34" s="140">
        <v>20</v>
      </c>
      <c r="J34" s="115">
        <v>19</v>
      </c>
      <c r="K34" s="116">
        <v>95</v>
      </c>
    </row>
    <row r="35" spans="1:11" ht="14.1" customHeight="1" x14ac:dyDescent="0.2">
      <c r="A35" s="306">
        <v>34</v>
      </c>
      <c r="B35" s="307" t="s">
        <v>254</v>
      </c>
      <c r="C35" s="308"/>
      <c r="D35" s="113">
        <v>3.5457809694793538</v>
      </c>
      <c r="E35" s="115">
        <v>79</v>
      </c>
      <c r="F35" s="114">
        <v>29</v>
      </c>
      <c r="G35" s="114">
        <v>68</v>
      </c>
      <c r="H35" s="114">
        <v>75</v>
      </c>
      <c r="I35" s="140">
        <v>94</v>
      </c>
      <c r="J35" s="115">
        <v>-15</v>
      </c>
      <c r="K35" s="116">
        <v>-15.957446808510639</v>
      </c>
    </row>
    <row r="36" spans="1:11" ht="14.1" customHeight="1" x14ac:dyDescent="0.2">
      <c r="A36" s="306">
        <v>41</v>
      </c>
      <c r="B36" s="307" t="s">
        <v>255</v>
      </c>
      <c r="C36" s="308"/>
      <c r="D36" s="113">
        <v>0.13464991023339318</v>
      </c>
      <c r="E36" s="115">
        <v>3</v>
      </c>
      <c r="F36" s="114">
        <v>5</v>
      </c>
      <c r="G36" s="114">
        <v>12</v>
      </c>
      <c r="H36" s="114">
        <v>3</v>
      </c>
      <c r="I36" s="140">
        <v>10</v>
      </c>
      <c r="J36" s="115">
        <v>-7</v>
      </c>
      <c r="K36" s="116">
        <v>-70</v>
      </c>
    </row>
    <row r="37" spans="1:11" ht="14.1" customHeight="1" x14ac:dyDescent="0.2">
      <c r="A37" s="306">
        <v>42</v>
      </c>
      <c r="B37" s="307" t="s">
        <v>256</v>
      </c>
      <c r="C37" s="308"/>
      <c r="D37" s="113">
        <v>0.17953321364452424</v>
      </c>
      <c r="E37" s="115">
        <v>4</v>
      </c>
      <c r="F37" s="114" t="s">
        <v>513</v>
      </c>
      <c r="G37" s="114">
        <v>4</v>
      </c>
      <c r="H37" s="114" t="s">
        <v>513</v>
      </c>
      <c r="I37" s="140" t="s">
        <v>513</v>
      </c>
      <c r="J37" s="115" t="s">
        <v>513</v>
      </c>
      <c r="K37" s="116" t="s">
        <v>513</v>
      </c>
    </row>
    <row r="38" spans="1:11" ht="14.1" customHeight="1" x14ac:dyDescent="0.2">
      <c r="A38" s="306">
        <v>43</v>
      </c>
      <c r="B38" s="307" t="s">
        <v>257</v>
      </c>
      <c r="C38" s="308"/>
      <c r="D38" s="113">
        <v>0.35906642728904847</v>
      </c>
      <c r="E38" s="115">
        <v>8</v>
      </c>
      <c r="F38" s="114">
        <v>11</v>
      </c>
      <c r="G38" s="114">
        <v>10</v>
      </c>
      <c r="H38" s="114">
        <v>16</v>
      </c>
      <c r="I38" s="140">
        <v>9</v>
      </c>
      <c r="J38" s="115">
        <v>-1</v>
      </c>
      <c r="K38" s="116">
        <v>-11.111111111111111</v>
      </c>
    </row>
    <row r="39" spans="1:11" ht="14.1" customHeight="1" x14ac:dyDescent="0.2">
      <c r="A39" s="306">
        <v>51</v>
      </c>
      <c r="B39" s="307" t="s">
        <v>258</v>
      </c>
      <c r="C39" s="308"/>
      <c r="D39" s="113">
        <v>8.8420107719928183</v>
      </c>
      <c r="E39" s="115">
        <v>197</v>
      </c>
      <c r="F39" s="114">
        <v>134</v>
      </c>
      <c r="G39" s="114">
        <v>164</v>
      </c>
      <c r="H39" s="114">
        <v>179</v>
      </c>
      <c r="I39" s="140">
        <v>227</v>
      </c>
      <c r="J39" s="115">
        <v>-30</v>
      </c>
      <c r="K39" s="116">
        <v>-13.215859030837004</v>
      </c>
    </row>
    <row r="40" spans="1:11" ht="14.1" customHeight="1" x14ac:dyDescent="0.2">
      <c r="A40" s="306" t="s">
        <v>259</v>
      </c>
      <c r="B40" s="307" t="s">
        <v>260</v>
      </c>
      <c r="C40" s="308"/>
      <c r="D40" s="113">
        <v>8.6624775583482947</v>
      </c>
      <c r="E40" s="115">
        <v>193</v>
      </c>
      <c r="F40" s="114">
        <v>126</v>
      </c>
      <c r="G40" s="114">
        <v>159</v>
      </c>
      <c r="H40" s="114">
        <v>172</v>
      </c>
      <c r="I40" s="140">
        <v>215</v>
      </c>
      <c r="J40" s="115">
        <v>-22</v>
      </c>
      <c r="K40" s="116">
        <v>-10.232558139534884</v>
      </c>
    </row>
    <row r="41" spans="1:11" ht="14.1" customHeight="1" x14ac:dyDescent="0.2">
      <c r="A41" s="306"/>
      <c r="B41" s="307" t="s">
        <v>261</v>
      </c>
      <c r="C41" s="308"/>
      <c r="D41" s="113">
        <v>5.3859964093357275</v>
      </c>
      <c r="E41" s="115">
        <v>120</v>
      </c>
      <c r="F41" s="114">
        <v>100</v>
      </c>
      <c r="G41" s="114">
        <v>143</v>
      </c>
      <c r="H41" s="114">
        <v>156</v>
      </c>
      <c r="I41" s="140">
        <v>195</v>
      </c>
      <c r="J41" s="115">
        <v>-75</v>
      </c>
      <c r="K41" s="116">
        <v>-38.46153846153846</v>
      </c>
    </row>
    <row r="42" spans="1:11" ht="14.1" customHeight="1" x14ac:dyDescent="0.2">
      <c r="A42" s="306">
        <v>52</v>
      </c>
      <c r="B42" s="307" t="s">
        <v>262</v>
      </c>
      <c r="C42" s="308"/>
      <c r="D42" s="113">
        <v>5.0269299820466786</v>
      </c>
      <c r="E42" s="115">
        <v>112</v>
      </c>
      <c r="F42" s="114">
        <v>42</v>
      </c>
      <c r="G42" s="114">
        <v>101</v>
      </c>
      <c r="H42" s="114">
        <v>128</v>
      </c>
      <c r="I42" s="140">
        <v>131</v>
      </c>
      <c r="J42" s="115">
        <v>-19</v>
      </c>
      <c r="K42" s="116">
        <v>-14.503816793893129</v>
      </c>
    </row>
    <row r="43" spans="1:11" ht="14.1" customHeight="1" x14ac:dyDescent="0.2">
      <c r="A43" s="306" t="s">
        <v>263</v>
      </c>
      <c r="B43" s="307" t="s">
        <v>264</v>
      </c>
      <c r="C43" s="308"/>
      <c r="D43" s="113">
        <v>3.3213644524236985</v>
      </c>
      <c r="E43" s="115">
        <v>74</v>
      </c>
      <c r="F43" s="114">
        <v>26</v>
      </c>
      <c r="G43" s="114">
        <v>56</v>
      </c>
      <c r="H43" s="114">
        <v>96</v>
      </c>
      <c r="I43" s="140">
        <v>92</v>
      </c>
      <c r="J43" s="115">
        <v>-18</v>
      </c>
      <c r="K43" s="116">
        <v>-19.565217391304348</v>
      </c>
    </row>
    <row r="44" spans="1:11" ht="14.1" customHeight="1" x14ac:dyDescent="0.2">
      <c r="A44" s="306">
        <v>53</v>
      </c>
      <c r="B44" s="307" t="s">
        <v>265</v>
      </c>
      <c r="C44" s="308"/>
      <c r="D44" s="113">
        <v>0.71813285457809695</v>
      </c>
      <c r="E44" s="115">
        <v>16</v>
      </c>
      <c r="F44" s="114">
        <v>6</v>
      </c>
      <c r="G44" s="114">
        <v>11</v>
      </c>
      <c r="H44" s="114">
        <v>12</v>
      </c>
      <c r="I44" s="140">
        <v>11</v>
      </c>
      <c r="J44" s="115">
        <v>5</v>
      </c>
      <c r="K44" s="116">
        <v>45.454545454545453</v>
      </c>
    </row>
    <row r="45" spans="1:11" ht="14.1" customHeight="1" x14ac:dyDescent="0.2">
      <c r="A45" s="306" t="s">
        <v>266</v>
      </c>
      <c r="B45" s="307" t="s">
        <v>267</v>
      </c>
      <c r="C45" s="308"/>
      <c r="D45" s="113">
        <v>0.67324955116696594</v>
      </c>
      <c r="E45" s="115">
        <v>15</v>
      </c>
      <c r="F45" s="114">
        <v>6</v>
      </c>
      <c r="G45" s="114">
        <v>11</v>
      </c>
      <c r="H45" s="114">
        <v>11</v>
      </c>
      <c r="I45" s="140">
        <v>10</v>
      </c>
      <c r="J45" s="115">
        <v>5</v>
      </c>
      <c r="K45" s="116">
        <v>50</v>
      </c>
    </row>
    <row r="46" spans="1:11" ht="14.1" customHeight="1" x14ac:dyDescent="0.2">
      <c r="A46" s="306">
        <v>54</v>
      </c>
      <c r="B46" s="307" t="s">
        <v>268</v>
      </c>
      <c r="C46" s="308"/>
      <c r="D46" s="113">
        <v>3.680430879712747</v>
      </c>
      <c r="E46" s="115">
        <v>82</v>
      </c>
      <c r="F46" s="114">
        <v>60</v>
      </c>
      <c r="G46" s="114">
        <v>95</v>
      </c>
      <c r="H46" s="114">
        <v>82</v>
      </c>
      <c r="I46" s="140">
        <v>93</v>
      </c>
      <c r="J46" s="115">
        <v>-11</v>
      </c>
      <c r="K46" s="116">
        <v>-11.827956989247312</v>
      </c>
    </row>
    <row r="47" spans="1:11" ht="14.1" customHeight="1" x14ac:dyDescent="0.2">
      <c r="A47" s="306">
        <v>61</v>
      </c>
      <c r="B47" s="307" t="s">
        <v>269</v>
      </c>
      <c r="C47" s="308"/>
      <c r="D47" s="113">
        <v>1.0323159784560143</v>
      </c>
      <c r="E47" s="115">
        <v>23</v>
      </c>
      <c r="F47" s="114">
        <v>12</v>
      </c>
      <c r="G47" s="114">
        <v>35</v>
      </c>
      <c r="H47" s="114">
        <v>39</v>
      </c>
      <c r="I47" s="140">
        <v>41</v>
      </c>
      <c r="J47" s="115">
        <v>-18</v>
      </c>
      <c r="K47" s="116">
        <v>-43.902439024390247</v>
      </c>
    </row>
    <row r="48" spans="1:11" ht="14.1" customHeight="1" x14ac:dyDescent="0.2">
      <c r="A48" s="306">
        <v>62</v>
      </c>
      <c r="B48" s="307" t="s">
        <v>270</v>
      </c>
      <c r="C48" s="308"/>
      <c r="D48" s="113">
        <v>8.7522441651705574</v>
      </c>
      <c r="E48" s="115">
        <v>195</v>
      </c>
      <c r="F48" s="114">
        <v>138</v>
      </c>
      <c r="G48" s="114">
        <v>187</v>
      </c>
      <c r="H48" s="114">
        <v>104</v>
      </c>
      <c r="I48" s="140">
        <v>169</v>
      </c>
      <c r="J48" s="115">
        <v>26</v>
      </c>
      <c r="K48" s="116">
        <v>15.384615384615385</v>
      </c>
    </row>
    <row r="49" spans="1:11" ht="14.1" customHeight="1" x14ac:dyDescent="0.2">
      <c r="A49" s="306">
        <v>63</v>
      </c>
      <c r="B49" s="307" t="s">
        <v>271</v>
      </c>
      <c r="C49" s="308"/>
      <c r="D49" s="113">
        <v>2.4236983842010771</v>
      </c>
      <c r="E49" s="115">
        <v>54</v>
      </c>
      <c r="F49" s="114">
        <v>48</v>
      </c>
      <c r="G49" s="114">
        <v>81</v>
      </c>
      <c r="H49" s="114">
        <v>68</v>
      </c>
      <c r="I49" s="140">
        <v>76</v>
      </c>
      <c r="J49" s="115">
        <v>-22</v>
      </c>
      <c r="K49" s="116">
        <v>-28.94736842105263</v>
      </c>
    </row>
    <row r="50" spans="1:11" ht="14.1" customHeight="1" x14ac:dyDescent="0.2">
      <c r="A50" s="306" t="s">
        <v>272</v>
      </c>
      <c r="B50" s="307" t="s">
        <v>273</v>
      </c>
      <c r="C50" s="308"/>
      <c r="D50" s="113">
        <v>0.44883303411131059</v>
      </c>
      <c r="E50" s="115">
        <v>10</v>
      </c>
      <c r="F50" s="114">
        <v>6</v>
      </c>
      <c r="G50" s="114">
        <v>15</v>
      </c>
      <c r="H50" s="114">
        <v>13</v>
      </c>
      <c r="I50" s="140">
        <v>5</v>
      </c>
      <c r="J50" s="115">
        <v>5</v>
      </c>
      <c r="K50" s="116">
        <v>100</v>
      </c>
    </row>
    <row r="51" spans="1:11" ht="14.1" customHeight="1" x14ac:dyDescent="0.2">
      <c r="A51" s="306" t="s">
        <v>274</v>
      </c>
      <c r="B51" s="307" t="s">
        <v>275</v>
      </c>
      <c r="C51" s="308"/>
      <c r="D51" s="113">
        <v>1.9299820466786355</v>
      </c>
      <c r="E51" s="115">
        <v>43</v>
      </c>
      <c r="F51" s="114">
        <v>38</v>
      </c>
      <c r="G51" s="114">
        <v>55</v>
      </c>
      <c r="H51" s="114">
        <v>53</v>
      </c>
      <c r="I51" s="140">
        <v>61</v>
      </c>
      <c r="J51" s="115">
        <v>-18</v>
      </c>
      <c r="K51" s="116">
        <v>-29.508196721311474</v>
      </c>
    </row>
    <row r="52" spans="1:11" ht="14.1" customHeight="1" x14ac:dyDescent="0.2">
      <c r="A52" s="306">
        <v>71</v>
      </c>
      <c r="B52" s="307" t="s">
        <v>276</v>
      </c>
      <c r="C52" s="308"/>
      <c r="D52" s="113">
        <v>5.9245960502693</v>
      </c>
      <c r="E52" s="115">
        <v>132</v>
      </c>
      <c r="F52" s="114">
        <v>90</v>
      </c>
      <c r="G52" s="114">
        <v>167</v>
      </c>
      <c r="H52" s="114">
        <v>120</v>
      </c>
      <c r="I52" s="140">
        <v>150</v>
      </c>
      <c r="J52" s="115">
        <v>-18</v>
      </c>
      <c r="K52" s="116">
        <v>-12</v>
      </c>
    </row>
    <row r="53" spans="1:11" ht="14.1" customHeight="1" x14ac:dyDescent="0.2">
      <c r="A53" s="306" t="s">
        <v>277</v>
      </c>
      <c r="B53" s="307" t="s">
        <v>278</v>
      </c>
      <c r="C53" s="308"/>
      <c r="D53" s="113">
        <v>1.9299820466786355</v>
      </c>
      <c r="E53" s="115">
        <v>43</v>
      </c>
      <c r="F53" s="114">
        <v>40</v>
      </c>
      <c r="G53" s="114">
        <v>79</v>
      </c>
      <c r="H53" s="114">
        <v>51</v>
      </c>
      <c r="I53" s="140">
        <v>64</v>
      </c>
      <c r="J53" s="115">
        <v>-21</v>
      </c>
      <c r="K53" s="116">
        <v>-32.8125</v>
      </c>
    </row>
    <row r="54" spans="1:11" ht="14.1" customHeight="1" x14ac:dyDescent="0.2">
      <c r="A54" s="306" t="s">
        <v>279</v>
      </c>
      <c r="B54" s="307" t="s">
        <v>280</v>
      </c>
      <c r="C54" s="308"/>
      <c r="D54" s="113">
        <v>3.5457809694793538</v>
      </c>
      <c r="E54" s="115">
        <v>79</v>
      </c>
      <c r="F54" s="114">
        <v>42</v>
      </c>
      <c r="G54" s="114">
        <v>72</v>
      </c>
      <c r="H54" s="114">
        <v>59</v>
      </c>
      <c r="I54" s="140">
        <v>69</v>
      </c>
      <c r="J54" s="115">
        <v>10</v>
      </c>
      <c r="K54" s="116">
        <v>14.492753623188406</v>
      </c>
    </row>
    <row r="55" spans="1:11" ht="14.1" customHeight="1" x14ac:dyDescent="0.2">
      <c r="A55" s="306">
        <v>72</v>
      </c>
      <c r="B55" s="307" t="s">
        <v>281</v>
      </c>
      <c r="C55" s="308"/>
      <c r="D55" s="113">
        <v>1.5260323159784561</v>
      </c>
      <c r="E55" s="115">
        <v>34</v>
      </c>
      <c r="F55" s="114">
        <v>34</v>
      </c>
      <c r="G55" s="114">
        <v>40</v>
      </c>
      <c r="H55" s="114">
        <v>21</v>
      </c>
      <c r="I55" s="140">
        <v>28</v>
      </c>
      <c r="J55" s="115">
        <v>6</v>
      </c>
      <c r="K55" s="116">
        <v>21.428571428571427</v>
      </c>
    </row>
    <row r="56" spans="1:11" ht="14.1" customHeight="1" x14ac:dyDescent="0.2">
      <c r="A56" s="306" t="s">
        <v>282</v>
      </c>
      <c r="B56" s="307" t="s">
        <v>283</v>
      </c>
      <c r="C56" s="308"/>
      <c r="D56" s="113">
        <v>0.40394973070017953</v>
      </c>
      <c r="E56" s="115">
        <v>9</v>
      </c>
      <c r="F56" s="114">
        <v>10</v>
      </c>
      <c r="G56" s="114">
        <v>25</v>
      </c>
      <c r="H56" s="114">
        <v>6</v>
      </c>
      <c r="I56" s="140">
        <v>10</v>
      </c>
      <c r="J56" s="115">
        <v>-1</v>
      </c>
      <c r="K56" s="116">
        <v>-10</v>
      </c>
    </row>
    <row r="57" spans="1:11" ht="14.1" customHeight="1" x14ac:dyDescent="0.2">
      <c r="A57" s="306" t="s">
        <v>284</v>
      </c>
      <c r="B57" s="307" t="s">
        <v>285</v>
      </c>
      <c r="C57" s="308"/>
      <c r="D57" s="113">
        <v>0.76301615798922806</v>
      </c>
      <c r="E57" s="115">
        <v>17</v>
      </c>
      <c r="F57" s="114">
        <v>11</v>
      </c>
      <c r="G57" s="114">
        <v>11</v>
      </c>
      <c r="H57" s="114">
        <v>11</v>
      </c>
      <c r="I57" s="140">
        <v>15</v>
      </c>
      <c r="J57" s="115">
        <v>2</v>
      </c>
      <c r="K57" s="116">
        <v>13.333333333333334</v>
      </c>
    </row>
    <row r="58" spans="1:11" ht="14.1" customHeight="1" x14ac:dyDescent="0.2">
      <c r="A58" s="306">
        <v>73</v>
      </c>
      <c r="B58" s="307" t="s">
        <v>286</v>
      </c>
      <c r="C58" s="308"/>
      <c r="D58" s="113">
        <v>0.71813285457809695</v>
      </c>
      <c r="E58" s="115">
        <v>16</v>
      </c>
      <c r="F58" s="114">
        <v>12</v>
      </c>
      <c r="G58" s="114">
        <v>55</v>
      </c>
      <c r="H58" s="114">
        <v>21</v>
      </c>
      <c r="I58" s="140">
        <v>58</v>
      </c>
      <c r="J58" s="115">
        <v>-42</v>
      </c>
      <c r="K58" s="116">
        <v>-72.41379310344827</v>
      </c>
    </row>
    <row r="59" spans="1:11" ht="14.1" customHeight="1" x14ac:dyDescent="0.2">
      <c r="A59" s="306" t="s">
        <v>287</v>
      </c>
      <c r="B59" s="307" t="s">
        <v>288</v>
      </c>
      <c r="C59" s="308"/>
      <c r="D59" s="113">
        <v>0.62836624775583483</v>
      </c>
      <c r="E59" s="115">
        <v>14</v>
      </c>
      <c r="F59" s="114">
        <v>10</v>
      </c>
      <c r="G59" s="114">
        <v>50</v>
      </c>
      <c r="H59" s="114">
        <v>17</v>
      </c>
      <c r="I59" s="140">
        <v>55</v>
      </c>
      <c r="J59" s="115">
        <v>-41</v>
      </c>
      <c r="K59" s="116">
        <v>-74.545454545454547</v>
      </c>
    </row>
    <row r="60" spans="1:11" ht="14.1" customHeight="1" x14ac:dyDescent="0.2">
      <c r="A60" s="306">
        <v>81</v>
      </c>
      <c r="B60" s="307" t="s">
        <v>289</v>
      </c>
      <c r="C60" s="308"/>
      <c r="D60" s="113">
        <v>7.0466786355475763</v>
      </c>
      <c r="E60" s="115">
        <v>157</v>
      </c>
      <c r="F60" s="114">
        <v>90</v>
      </c>
      <c r="G60" s="114">
        <v>209</v>
      </c>
      <c r="H60" s="114">
        <v>107</v>
      </c>
      <c r="I60" s="140">
        <v>187</v>
      </c>
      <c r="J60" s="115">
        <v>-30</v>
      </c>
      <c r="K60" s="116">
        <v>-16.042780748663102</v>
      </c>
    </row>
    <row r="61" spans="1:11" ht="14.1" customHeight="1" x14ac:dyDescent="0.2">
      <c r="A61" s="306" t="s">
        <v>290</v>
      </c>
      <c r="B61" s="307" t="s">
        <v>291</v>
      </c>
      <c r="C61" s="308"/>
      <c r="D61" s="113">
        <v>1.4362657091561939</v>
      </c>
      <c r="E61" s="115">
        <v>32</v>
      </c>
      <c r="F61" s="114">
        <v>13</v>
      </c>
      <c r="G61" s="114">
        <v>24</v>
      </c>
      <c r="H61" s="114">
        <v>17</v>
      </c>
      <c r="I61" s="140">
        <v>30</v>
      </c>
      <c r="J61" s="115">
        <v>2</v>
      </c>
      <c r="K61" s="116">
        <v>6.666666666666667</v>
      </c>
    </row>
    <row r="62" spans="1:11" ht="14.1" customHeight="1" x14ac:dyDescent="0.2">
      <c r="A62" s="306" t="s">
        <v>292</v>
      </c>
      <c r="B62" s="307" t="s">
        <v>293</v>
      </c>
      <c r="C62" s="308"/>
      <c r="D62" s="113">
        <v>2.4236983842010771</v>
      </c>
      <c r="E62" s="115">
        <v>54</v>
      </c>
      <c r="F62" s="114">
        <v>40</v>
      </c>
      <c r="G62" s="114">
        <v>123</v>
      </c>
      <c r="H62" s="114">
        <v>51</v>
      </c>
      <c r="I62" s="140">
        <v>107</v>
      </c>
      <c r="J62" s="115">
        <v>-53</v>
      </c>
      <c r="K62" s="116">
        <v>-49.532710280373834</v>
      </c>
    </row>
    <row r="63" spans="1:11" ht="14.1" customHeight="1" x14ac:dyDescent="0.2">
      <c r="A63" s="306"/>
      <c r="B63" s="307" t="s">
        <v>294</v>
      </c>
      <c r="C63" s="308"/>
      <c r="D63" s="113">
        <v>1.9748653500897666</v>
      </c>
      <c r="E63" s="115">
        <v>44</v>
      </c>
      <c r="F63" s="114">
        <v>38</v>
      </c>
      <c r="G63" s="114">
        <v>109</v>
      </c>
      <c r="H63" s="114">
        <v>40</v>
      </c>
      <c r="I63" s="140">
        <v>92</v>
      </c>
      <c r="J63" s="115">
        <v>-48</v>
      </c>
      <c r="K63" s="116">
        <v>-52.173913043478258</v>
      </c>
    </row>
    <row r="64" spans="1:11" ht="14.1" customHeight="1" x14ac:dyDescent="0.2">
      <c r="A64" s="306" t="s">
        <v>295</v>
      </c>
      <c r="B64" s="307" t="s">
        <v>296</v>
      </c>
      <c r="C64" s="308"/>
      <c r="D64" s="113">
        <v>1.4362657091561939</v>
      </c>
      <c r="E64" s="115">
        <v>32</v>
      </c>
      <c r="F64" s="114">
        <v>16</v>
      </c>
      <c r="G64" s="114">
        <v>30</v>
      </c>
      <c r="H64" s="114">
        <v>21</v>
      </c>
      <c r="I64" s="140">
        <v>28</v>
      </c>
      <c r="J64" s="115">
        <v>4</v>
      </c>
      <c r="K64" s="116">
        <v>14.285714285714286</v>
      </c>
    </row>
    <row r="65" spans="1:11" ht="14.1" customHeight="1" x14ac:dyDescent="0.2">
      <c r="A65" s="306" t="s">
        <v>297</v>
      </c>
      <c r="B65" s="307" t="s">
        <v>298</v>
      </c>
      <c r="C65" s="308"/>
      <c r="D65" s="113">
        <v>0.71813285457809695</v>
      </c>
      <c r="E65" s="115">
        <v>16</v>
      </c>
      <c r="F65" s="114">
        <v>5</v>
      </c>
      <c r="G65" s="114">
        <v>19</v>
      </c>
      <c r="H65" s="114">
        <v>10</v>
      </c>
      <c r="I65" s="140">
        <v>13</v>
      </c>
      <c r="J65" s="115">
        <v>3</v>
      </c>
      <c r="K65" s="116">
        <v>23.076923076923077</v>
      </c>
    </row>
    <row r="66" spans="1:11" ht="14.1" customHeight="1" x14ac:dyDescent="0.2">
      <c r="A66" s="306">
        <v>82</v>
      </c>
      <c r="B66" s="307" t="s">
        <v>299</v>
      </c>
      <c r="C66" s="308"/>
      <c r="D66" s="113">
        <v>3.6355475763016156</v>
      </c>
      <c r="E66" s="115">
        <v>81</v>
      </c>
      <c r="F66" s="114">
        <v>61</v>
      </c>
      <c r="G66" s="114">
        <v>261</v>
      </c>
      <c r="H66" s="114">
        <v>67</v>
      </c>
      <c r="I66" s="140">
        <v>84</v>
      </c>
      <c r="J66" s="115">
        <v>-3</v>
      </c>
      <c r="K66" s="116">
        <v>-3.5714285714285716</v>
      </c>
    </row>
    <row r="67" spans="1:11" ht="14.1" customHeight="1" x14ac:dyDescent="0.2">
      <c r="A67" s="306" t="s">
        <v>300</v>
      </c>
      <c r="B67" s="307" t="s">
        <v>301</v>
      </c>
      <c r="C67" s="308"/>
      <c r="D67" s="113">
        <v>2.5583482944344702</v>
      </c>
      <c r="E67" s="115">
        <v>57</v>
      </c>
      <c r="F67" s="114">
        <v>42</v>
      </c>
      <c r="G67" s="114">
        <v>231</v>
      </c>
      <c r="H67" s="114">
        <v>59</v>
      </c>
      <c r="I67" s="140">
        <v>66</v>
      </c>
      <c r="J67" s="115">
        <v>-9</v>
      </c>
      <c r="K67" s="116">
        <v>-13.636363636363637</v>
      </c>
    </row>
    <row r="68" spans="1:11" ht="14.1" customHeight="1" x14ac:dyDescent="0.2">
      <c r="A68" s="306" t="s">
        <v>302</v>
      </c>
      <c r="B68" s="307" t="s">
        <v>303</v>
      </c>
      <c r="C68" s="308"/>
      <c r="D68" s="113">
        <v>0.71813285457809695</v>
      </c>
      <c r="E68" s="115">
        <v>16</v>
      </c>
      <c r="F68" s="114">
        <v>11</v>
      </c>
      <c r="G68" s="114">
        <v>24</v>
      </c>
      <c r="H68" s="114" t="s">
        <v>513</v>
      </c>
      <c r="I68" s="140">
        <v>12</v>
      </c>
      <c r="J68" s="115">
        <v>4</v>
      </c>
      <c r="K68" s="116">
        <v>33.333333333333336</v>
      </c>
    </row>
    <row r="69" spans="1:11" ht="14.1" customHeight="1" x14ac:dyDescent="0.2">
      <c r="A69" s="306">
        <v>83</v>
      </c>
      <c r="B69" s="307" t="s">
        <v>304</v>
      </c>
      <c r="C69" s="308"/>
      <c r="D69" s="113">
        <v>6.0143626570915618</v>
      </c>
      <c r="E69" s="115">
        <v>134</v>
      </c>
      <c r="F69" s="114">
        <v>89</v>
      </c>
      <c r="G69" s="114">
        <v>232</v>
      </c>
      <c r="H69" s="114">
        <v>80</v>
      </c>
      <c r="I69" s="140">
        <v>223</v>
      </c>
      <c r="J69" s="115">
        <v>-89</v>
      </c>
      <c r="K69" s="116">
        <v>-39.91031390134529</v>
      </c>
    </row>
    <row r="70" spans="1:11" ht="14.1" customHeight="1" x14ac:dyDescent="0.2">
      <c r="A70" s="306" t="s">
        <v>305</v>
      </c>
      <c r="B70" s="307" t="s">
        <v>306</v>
      </c>
      <c r="C70" s="308"/>
      <c r="D70" s="113">
        <v>5.2962298025134649</v>
      </c>
      <c r="E70" s="115">
        <v>118</v>
      </c>
      <c r="F70" s="114">
        <v>71</v>
      </c>
      <c r="G70" s="114">
        <v>182</v>
      </c>
      <c r="H70" s="114">
        <v>58</v>
      </c>
      <c r="I70" s="140">
        <v>180</v>
      </c>
      <c r="J70" s="115">
        <v>-62</v>
      </c>
      <c r="K70" s="116">
        <v>-34.444444444444443</v>
      </c>
    </row>
    <row r="71" spans="1:11" ht="14.1" customHeight="1" x14ac:dyDescent="0.2">
      <c r="A71" s="306"/>
      <c r="B71" s="307" t="s">
        <v>307</v>
      </c>
      <c r="C71" s="308"/>
      <c r="D71" s="113">
        <v>3.680430879712747</v>
      </c>
      <c r="E71" s="115">
        <v>82</v>
      </c>
      <c r="F71" s="114">
        <v>45</v>
      </c>
      <c r="G71" s="114">
        <v>136</v>
      </c>
      <c r="H71" s="114">
        <v>29</v>
      </c>
      <c r="I71" s="140">
        <v>147</v>
      </c>
      <c r="J71" s="115">
        <v>-65</v>
      </c>
      <c r="K71" s="116">
        <v>-44.217687074829932</v>
      </c>
    </row>
    <row r="72" spans="1:11" ht="14.1" customHeight="1" x14ac:dyDescent="0.2">
      <c r="A72" s="306">
        <v>84</v>
      </c>
      <c r="B72" s="307" t="s">
        <v>308</v>
      </c>
      <c r="C72" s="308"/>
      <c r="D72" s="113">
        <v>1.2118491921005385</v>
      </c>
      <c r="E72" s="115">
        <v>27</v>
      </c>
      <c r="F72" s="114">
        <v>24</v>
      </c>
      <c r="G72" s="114">
        <v>34</v>
      </c>
      <c r="H72" s="114">
        <v>12</v>
      </c>
      <c r="I72" s="140">
        <v>36</v>
      </c>
      <c r="J72" s="115">
        <v>-9</v>
      </c>
      <c r="K72" s="116">
        <v>-25</v>
      </c>
    </row>
    <row r="73" spans="1:11" ht="14.1" customHeight="1" x14ac:dyDescent="0.2">
      <c r="A73" s="306" t="s">
        <v>309</v>
      </c>
      <c r="B73" s="307" t="s">
        <v>310</v>
      </c>
      <c r="C73" s="308"/>
      <c r="D73" s="113">
        <v>0.26929982046678635</v>
      </c>
      <c r="E73" s="115">
        <v>6</v>
      </c>
      <c r="F73" s="114">
        <v>3</v>
      </c>
      <c r="G73" s="114">
        <v>12</v>
      </c>
      <c r="H73" s="114">
        <v>3</v>
      </c>
      <c r="I73" s="140">
        <v>10</v>
      </c>
      <c r="J73" s="115">
        <v>-4</v>
      </c>
      <c r="K73" s="116">
        <v>-40</v>
      </c>
    </row>
    <row r="74" spans="1:11" ht="14.1" customHeight="1" x14ac:dyDescent="0.2">
      <c r="A74" s="306" t="s">
        <v>311</v>
      </c>
      <c r="B74" s="307" t="s">
        <v>312</v>
      </c>
      <c r="C74" s="308"/>
      <c r="D74" s="113">
        <v>0.31418312387791741</v>
      </c>
      <c r="E74" s="115">
        <v>7</v>
      </c>
      <c r="F74" s="114" t="s">
        <v>513</v>
      </c>
      <c r="G74" s="114">
        <v>7</v>
      </c>
      <c r="H74" s="114">
        <v>4</v>
      </c>
      <c r="I74" s="140">
        <v>11</v>
      </c>
      <c r="J74" s="115">
        <v>-4</v>
      </c>
      <c r="K74" s="116">
        <v>-36.363636363636367</v>
      </c>
    </row>
    <row r="75" spans="1:11" ht="14.1" customHeight="1" x14ac:dyDescent="0.2">
      <c r="A75" s="306" t="s">
        <v>313</v>
      </c>
      <c r="B75" s="307" t="s">
        <v>314</v>
      </c>
      <c r="C75" s="308"/>
      <c r="D75" s="113">
        <v>0.35906642728904847</v>
      </c>
      <c r="E75" s="115">
        <v>8</v>
      </c>
      <c r="F75" s="114">
        <v>11</v>
      </c>
      <c r="G75" s="114">
        <v>6</v>
      </c>
      <c r="H75" s="114">
        <v>4</v>
      </c>
      <c r="I75" s="140">
        <v>8</v>
      </c>
      <c r="J75" s="115">
        <v>0</v>
      </c>
      <c r="K75" s="116">
        <v>0</v>
      </c>
    </row>
    <row r="76" spans="1:11" ht="14.1" customHeight="1" x14ac:dyDescent="0.2">
      <c r="A76" s="306">
        <v>91</v>
      </c>
      <c r="B76" s="307" t="s">
        <v>315</v>
      </c>
      <c r="C76" s="308"/>
      <c r="D76" s="113" t="s">
        <v>513</v>
      </c>
      <c r="E76" s="115" t="s">
        <v>513</v>
      </c>
      <c r="F76" s="114">
        <v>4</v>
      </c>
      <c r="G76" s="114">
        <v>5</v>
      </c>
      <c r="H76" s="114">
        <v>0</v>
      </c>
      <c r="I76" s="140" t="s">
        <v>513</v>
      </c>
      <c r="J76" s="115" t="s">
        <v>513</v>
      </c>
      <c r="K76" s="116" t="s">
        <v>513</v>
      </c>
    </row>
    <row r="77" spans="1:11" ht="14.1" customHeight="1" x14ac:dyDescent="0.2">
      <c r="A77" s="306">
        <v>92</v>
      </c>
      <c r="B77" s="307" t="s">
        <v>316</v>
      </c>
      <c r="C77" s="308"/>
      <c r="D77" s="113">
        <v>0.35906642728904847</v>
      </c>
      <c r="E77" s="115">
        <v>8</v>
      </c>
      <c r="F77" s="114" t="s">
        <v>513</v>
      </c>
      <c r="G77" s="114">
        <v>18</v>
      </c>
      <c r="H77" s="114">
        <v>10</v>
      </c>
      <c r="I77" s="140">
        <v>13</v>
      </c>
      <c r="J77" s="115">
        <v>-5</v>
      </c>
      <c r="K77" s="116">
        <v>-38.46153846153846</v>
      </c>
    </row>
    <row r="78" spans="1:11" ht="14.1" customHeight="1" x14ac:dyDescent="0.2">
      <c r="A78" s="306">
        <v>93</v>
      </c>
      <c r="B78" s="307" t="s">
        <v>317</v>
      </c>
      <c r="C78" s="308"/>
      <c r="D78" s="113">
        <v>0</v>
      </c>
      <c r="E78" s="115">
        <v>0</v>
      </c>
      <c r="F78" s="114" t="s">
        <v>513</v>
      </c>
      <c r="G78" s="114" t="s">
        <v>513</v>
      </c>
      <c r="H78" s="114">
        <v>0</v>
      </c>
      <c r="I78" s="140" t="s">
        <v>513</v>
      </c>
      <c r="J78" s="115" t="s">
        <v>513</v>
      </c>
      <c r="K78" s="116" t="s">
        <v>513</v>
      </c>
    </row>
    <row r="79" spans="1:11" ht="14.1" customHeight="1" x14ac:dyDescent="0.2">
      <c r="A79" s="306">
        <v>94</v>
      </c>
      <c r="B79" s="307" t="s">
        <v>318</v>
      </c>
      <c r="C79" s="308"/>
      <c r="D79" s="113">
        <v>0.13464991023339318</v>
      </c>
      <c r="E79" s="115">
        <v>3</v>
      </c>
      <c r="F79" s="114">
        <v>11</v>
      </c>
      <c r="G79" s="114">
        <v>26</v>
      </c>
      <c r="H79" s="114">
        <v>11</v>
      </c>
      <c r="I79" s="140">
        <v>4</v>
      </c>
      <c r="J79" s="115">
        <v>-1</v>
      </c>
      <c r="K79" s="116">
        <v>-25</v>
      </c>
    </row>
    <row r="80" spans="1:11" ht="14.1" customHeight="1" x14ac:dyDescent="0.2">
      <c r="A80" s="306" t="s">
        <v>319</v>
      </c>
      <c r="B80" s="307" t="s">
        <v>320</v>
      </c>
      <c r="C80" s="308"/>
      <c r="D80" s="113" t="s">
        <v>513</v>
      </c>
      <c r="E80" s="115" t="s">
        <v>513</v>
      </c>
      <c r="F80" s="114">
        <v>0</v>
      </c>
      <c r="G80" s="114">
        <v>0</v>
      </c>
      <c r="H80" s="114">
        <v>0</v>
      </c>
      <c r="I80" s="140">
        <v>0</v>
      </c>
      <c r="J80" s="115" t="s">
        <v>513</v>
      </c>
      <c r="K80" s="116" t="s">
        <v>513</v>
      </c>
    </row>
    <row r="81" spans="1:11" ht="14.1" customHeight="1" x14ac:dyDescent="0.2">
      <c r="A81" s="310" t="s">
        <v>321</v>
      </c>
      <c r="B81" s="311" t="s">
        <v>333</v>
      </c>
      <c r="C81" s="312"/>
      <c r="D81" s="125">
        <v>0.35906642728904847</v>
      </c>
      <c r="E81" s="143">
        <v>8</v>
      </c>
      <c r="F81" s="144">
        <v>9</v>
      </c>
      <c r="G81" s="144">
        <v>11</v>
      </c>
      <c r="H81" s="144">
        <v>6</v>
      </c>
      <c r="I81" s="145">
        <v>22</v>
      </c>
      <c r="J81" s="143">
        <v>-14</v>
      </c>
      <c r="K81" s="146">
        <v>-63.636363636363633</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2429</v>
      </c>
      <c r="E11" s="114">
        <v>1762</v>
      </c>
      <c r="F11" s="114">
        <v>2392</v>
      </c>
      <c r="G11" s="114">
        <v>1723</v>
      </c>
      <c r="H11" s="140">
        <v>2610</v>
      </c>
      <c r="I11" s="115">
        <v>-181</v>
      </c>
      <c r="J11" s="116">
        <v>-6.9348659003831417</v>
      </c>
    </row>
    <row r="12" spans="1:15" s="110" customFormat="1" ht="24.95" customHeight="1" x14ac:dyDescent="0.2">
      <c r="A12" s="193" t="s">
        <v>132</v>
      </c>
      <c r="B12" s="194" t="s">
        <v>133</v>
      </c>
      <c r="C12" s="113">
        <v>2.3466447097571015</v>
      </c>
      <c r="D12" s="115">
        <v>57</v>
      </c>
      <c r="E12" s="114">
        <v>53</v>
      </c>
      <c r="F12" s="114">
        <v>52</v>
      </c>
      <c r="G12" s="114">
        <v>37</v>
      </c>
      <c r="H12" s="140">
        <v>69</v>
      </c>
      <c r="I12" s="115">
        <v>-12</v>
      </c>
      <c r="J12" s="116">
        <v>-17.391304347826086</v>
      </c>
    </row>
    <row r="13" spans="1:15" s="110" customFormat="1" ht="24.95" customHeight="1" x14ac:dyDescent="0.2">
      <c r="A13" s="193" t="s">
        <v>134</v>
      </c>
      <c r="B13" s="199" t="s">
        <v>214</v>
      </c>
      <c r="C13" s="113">
        <v>1.3585837793330588</v>
      </c>
      <c r="D13" s="115">
        <v>33</v>
      </c>
      <c r="E13" s="114">
        <v>30</v>
      </c>
      <c r="F13" s="114">
        <v>26</v>
      </c>
      <c r="G13" s="114">
        <v>31</v>
      </c>
      <c r="H13" s="140">
        <v>21</v>
      </c>
      <c r="I13" s="115">
        <v>12</v>
      </c>
      <c r="J13" s="116">
        <v>57.142857142857146</v>
      </c>
    </row>
    <row r="14" spans="1:15" s="287" customFormat="1" ht="24.95" customHeight="1" x14ac:dyDescent="0.2">
      <c r="A14" s="193" t="s">
        <v>215</v>
      </c>
      <c r="B14" s="199" t="s">
        <v>137</v>
      </c>
      <c r="C14" s="113">
        <v>12.14491560312886</v>
      </c>
      <c r="D14" s="115">
        <v>295</v>
      </c>
      <c r="E14" s="114">
        <v>231</v>
      </c>
      <c r="F14" s="114">
        <v>274</v>
      </c>
      <c r="G14" s="114">
        <v>217</v>
      </c>
      <c r="H14" s="140">
        <v>391</v>
      </c>
      <c r="I14" s="115">
        <v>-96</v>
      </c>
      <c r="J14" s="116">
        <v>-24.552429667519181</v>
      </c>
      <c r="K14" s="110"/>
      <c r="L14" s="110"/>
      <c r="M14" s="110"/>
      <c r="N14" s="110"/>
      <c r="O14" s="110"/>
    </row>
    <row r="15" spans="1:15" s="110" customFormat="1" ht="24.95" customHeight="1" x14ac:dyDescent="0.2">
      <c r="A15" s="193" t="s">
        <v>216</v>
      </c>
      <c r="B15" s="199" t="s">
        <v>217</v>
      </c>
      <c r="C15" s="113">
        <v>2.5524907369287773</v>
      </c>
      <c r="D15" s="115">
        <v>62</v>
      </c>
      <c r="E15" s="114">
        <v>48</v>
      </c>
      <c r="F15" s="114">
        <v>50</v>
      </c>
      <c r="G15" s="114">
        <v>30</v>
      </c>
      <c r="H15" s="140">
        <v>43</v>
      </c>
      <c r="I15" s="115">
        <v>19</v>
      </c>
      <c r="J15" s="116">
        <v>44.186046511627907</v>
      </c>
    </row>
    <row r="16" spans="1:15" s="287" customFormat="1" ht="24.95" customHeight="1" x14ac:dyDescent="0.2">
      <c r="A16" s="193" t="s">
        <v>218</v>
      </c>
      <c r="B16" s="199" t="s">
        <v>141</v>
      </c>
      <c r="C16" s="113">
        <v>7.2869493618773156</v>
      </c>
      <c r="D16" s="115">
        <v>177</v>
      </c>
      <c r="E16" s="114">
        <v>130</v>
      </c>
      <c r="F16" s="114">
        <v>149</v>
      </c>
      <c r="G16" s="114">
        <v>122</v>
      </c>
      <c r="H16" s="140">
        <v>249</v>
      </c>
      <c r="I16" s="115">
        <v>-72</v>
      </c>
      <c r="J16" s="116">
        <v>-28.91566265060241</v>
      </c>
      <c r="K16" s="110"/>
      <c r="L16" s="110"/>
      <c r="M16" s="110"/>
      <c r="N16" s="110"/>
      <c r="O16" s="110"/>
    </row>
    <row r="17" spans="1:15" s="110" customFormat="1" ht="24.95" customHeight="1" x14ac:dyDescent="0.2">
      <c r="A17" s="193" t="s">
        <v>142</v>
      </c>
      <c r="B17" s="199" t="s">
        <v>220</v>
      </c>
      <c r="C17" s="113">
        <v>2.3054755043227666</v>
      </c>
      <c r="D17" s="115">
        <v>56</v>
      </c>
      <c r="E17" s="114">
        <v>53</v>
      </c>
      <c r="F17" s="114">
        <v>75</v>
      </c>
      <c r="G17" s="114">
        <v>65</v>
      </c>
      <c r="H17" s="140">
        <v>99</v>
      </c>
      <c r="I17" s="115">
        <v>-43</v>
      </c>
      <c r="J17" s="116">
        <v>-43.434343434343432</v>
      </c>
    </row>
    <row r="18" spans="1:15" s="287" customFormat="1" ht="24.95" customHeight="1" x14ac:dyDescent="0.2">
      <c r="A18" s="201" t="s">
        <v>144</v>
      </c>
      <c r="B18" s="202" t="s">
        <v>145</v>
      </c>
      <c r="C18" s="113">
        <v>7.6986414162206671</v>
      </c>
      <c r="D18" s="115">
        <v>187</v>
      </c>
      <c r="E18" s="114">
        <v>143</v>
      </c>
      <c r="F18" s="114">
        <v>137</v>
      </c>
      <c r="G18" s="114">
        <v>114</v>
      </c>
      <c r="H18" s="140">
        <v>181</v>
      </c>
      <c r="I18" s="115">
        <v>6</v>
      </c>
      <c r="J18" s="116">
        <v>3.3149171270718232</v>
      </c>
      <c r="K18" s="110"/>
      <c r="L18" s="110"/>
      <c r="M18" s="110"/>
      <c r="N18" s="110"/>
      <c r="O18" s="110"/>
    </row>
    <row r="19" spans="1:15" s="110" customFormat="1" ht="24.95" customHeight="1" x14ac:dyDescent="0.2">
      <c r="A19" s="193" t="s">
        <v>146</v>
      </c>
      <c r="B19" s="199" t="s">
        <v>147</v>
      </c>
      <c r="C19" s="113">
        <v>16.385343762865375</v>
      </c>
      <c r="D19" s="115">
        <v>398</v>
      </c>
      <c r="E19" s="114">
        <v>239</v>
      </c>
      <c r="F19" s="114">
        <v>272</v>
      </c>
      <c r="G19" s="114">
        <v>193</v>
      </c>
      <c r="H19" s="140">
        <v>311</v>
      </c>
      <c r="I19" s="115">
        <v>87</v>
      </c>
      <c r="J19" s="116">
        <v>27.974276527331188</v>
      </c>
    </row>
    <row r="20" spans="1:15" s="287" customFormat="1" ht="24.95" customHeight="1" x14ac:dyDescent="0.2">
      <c r="A20" s="193" t="s">
        <v>148</v>
      </c>
      <c r="B20" s="199" t="s">
        <v>149</v>
      </c>
      <c r="C20" s="113">
        <v>6.5870728694936185</v>
      </c>
      <c r="D20" s="115">
        <v>160</v>
      </c>
      <c r="E20" s="114">
        <v>71</v>
      </c>
      <c r="F20" s="114">
        <v>83</v>
      </c>
      <c r="G20" s="114">
        <v>136</v>
      </c>
      <c r="H20" s="140">
        <v>96</v>
      </c>
      <c r="I20" s="115">
        <v>64</v>
      </c>
      <c r="J20" s="116">
        <v>66.666666666666671</v>
      </c>
      <c r="K20" s="110"/>
      <c r="L20" s="110"/>
      <c r="M20" s="110"/>
      <c r="N20" s="110"/>
      <c r="O20" s="110"/>
    </row>
    <row r="21" spans="1:15" s="110" customFormat="1" ht="24.95" customHeight="1" x14ac:dyDescent="0.2">
      <c r="A21" s="201" t="s">
        <v>150</v>
      </c>
      <c r="B21" s="202" t="s">
        <v>151</v>
      </c>
      <c r="C21" s="113">
        <v>5.1461506792918899</v>
      </c>
      <c r="D21" s="115">
        <v>125</v>
      </c>
      <c r="E21" s="114">
        <v>51</v>
      </c>
      <c r="F21" s="114">
        <v>104</v>
      </c>
      <c r="G21" s="114">
        <v>80</v>
      </c>
      <c r="H21" s="140">
        <v>77</v>
      </c>
      <c r="I21" s="115">
        <v>48</v>
      </c>
      <c r="J21" s="116">
        <v>62.337662337662337</v>
      </c>
    </row>
    <row r="22" spans="1:15" s="110" customFormat="1" ht="24.95" customHeight="1" x14ac:dyDescent="0.2">
      <c r="A22" s="201" t="s">
        <v>152</v>
      </c>
      <c r="B22" s="199" t="s">
        <v>153</v>
      </c>
      <c r="C22" s="113">
        <v>0.37052284890901604</v>
      </c>
      <c r="D22" s="115">
        <v>9</v>
      </c>
      <c r="E22" s="114">
        <v>17</v>
      </c>
      <c r="F22" s="114">
        <v>15</v>
      </c>
      <c r="G22" s="114">
        <v>6</v>
      </c>
      <c r="H22" s="140">
        <v>7</v>
      </c>
      <c r="I22" s="115">
        <v>2</v>
      </c>
      <c r="J22" s="116">
        <v>28.571428571428573</v>
      </c>
    </row>
    <row r="23" spans="1:15" s="110" customFormat="1" ht="24.95" customHeight="1" x14ac:dyDescent="0.2">
      <c r="A23" s="193" t="s">
        <v>154</v>
      </c>
      <c r="B23" s="199" t="s">
        <v>155</v>
      </c>
      <c r="C23" s="113">
        <v>0.69987649238369698</v>
      </c>
      <c r="D23" s="115">
        <v>17</v>
      </c>
      <c r="E23" s="114">
        <v>16</v>
      </c>
      <c r="F23" s="114">
        <v>25</v>
      </c>
      <c r="G23" s="114">
        <v>12</v>
      </c>
      <c r="H23" s="140">
        <v>23</v>
      </c>
      <c r="I23" s="115">
        <v>-6</v>
      </c>
      <c r="J23" s="116">
        <v>-26.086956521739129</v>
      </c>
    </row>
    <row r="24" spans="1:15" s="110" customFormat="1" ht="24.95" customHeight="1" x14ac:dyDescent="0.2">
      <c r="A24" s="193" t="s">
        <v>156</v>
      </c>
      <c r="B24" s="199" t="s">
        <v>221</v>
      </c>
      <c r="C24" s="113">
        <v>1.7291066282420748</v>
      </c>
      <c r="D24" s="115">
        <v>42</v>
      </c>
      <c r="E24" s="114">
        <v>64</v>
      </c>
      <c r="F24" s="114">
        <v>50</v>
      </c>
      <c r="G24" s="114">
        <v>66</v>
      </c>
      <c r="H24" s="140">
        <v>53</v>
      </c>
      <c r="I24" s="115">
        <v>-11</v>
      </c>
      <c r="J24" s="116">
        <v>-20.754716981132077</v>
      </c>
    </row>
    <row r="25" spans="1:15" s="110" customFormat="1" ht="24.95" customHeight="1" x14ac:dyDescent="0.2">
      <c r="A25" s="193" t="s">
        <v>222</v>
      </c>
      <c r="B25" s="204" t="s">
        <v>159</v>
      </c>
      <c r="C25" s="113">
        <v>4.4051049814738574</v>
      </c>
      <c r="D25" s="115">
        <v>107</v>
      </c>
      <c r="E25" s="114">
        <v>90</v>
      </c>
      <c r="F25" s="114">
        <v>87</v>
      </c>
      <c r="G25" s="114">
        <v>86</v>
      </c>
      <c r="H25" s="140">
        <v>87</v>
      </c>
      <c r="I25" s="115">
        <v>20</v>
      </c>
      <c r="J25" s="116">
        <v>22.988505747126435</v>
      </c>
    </row>
    <row r="26" spans="1:15" s="110" customFormat="1" ht="24.95" customHeight="1" x14ac:dyDescent="0.2">
      <c r="A26" s="201">
        <v>782.78300000000002</v>
      </c>
      <c r="B26" s="203" t="s">
        <v>160</v>
      </c>
      <c r="C26" s="113">
        <v>15.026759983532317</v>
      </c>
      <c r="D26" s="115">
        <v>365</v>
      </c>
      <c r="E26" s="114">
        <v>391</v>
      </c>
      <c r="F26" s="114">
        <v>342</v>
      </c>
      <c r="G26" s="114">
        <v>354</v>
      </c>
      <c r="H26" s="140">
        <v>355</v>
      </c>
      <c r="I26" s="115">
        <v>10</v>
      </c>
      <c r="J26" s="116">
        <v>2.816901408450704</v>
      </c>
    </row>
    <row r="27" spans="1:15" s="110" customFormat="1" ht="24.95" customHeight="1" x14ac:dyDescent="0.2">
      <c r="A27" s="193" t="s">
        <v>161</v>
      </c>
      <c r="B27" s="199" t="s">
        <v>162</v>
      </c>
      <c r="C27" s="113">
        <v>4.2815973651708523</v>
      </c>
      <c r="D27" s="115">
        <v>104</v>
      </c>
      <c r="E27" s="114">
        <v>32</v>
      </c>
      <c r="F27" s="114">
        <v>63</v>
      </c>
      <c r="G27" s="114">
        <v>43</v>
      </c>
      <c r="H27" s="140">
        <v>179</v>
      </c>
      <c r="I27" s="115">
        <v>-75</v>
      </c>
      <c r="J27" s="116">
        <v>-41.899441340782126</v>
      </c>
    </row>
    <row r="28" spans="1:15" s="110" customFormat="1" ht="24.95" customHeight="1" x14ac:dyDescent="0.2">
      <c r="A28" s="193" t="s">
        <v>163</v>
      </c>
      <c r="B28" s="199" t="s">
        <v>164</v>
      </c>
      <c r="C28" s="113">
        <v>3.7463976945244957</v>
      </c>
      <c r="D28" s="115">
        <v>91</v>
      </c>
      <c r="E28" s="114">
        <v>48</v>
      </c>
      <c r="F28" s="114">
        <v>163</v>
      </c>
      <c r="G28" s="114">
        <v>78</v>
      </c>
      <c r="H28" s="140">
        <v>154</v>
      </c>
      <c r="I28" s="115">
        <v>-63</v>
      </c>
      <c r="J28" s="116">
        <v>-40.909090909090907</v>
      </c>
    </row>
    <row r="29" spans="1:15" s="110" customFormat="1" ht="24.95" customHeight="1" x14ac:dyDescent="0.2">
      <c r="A29" s="193">
        <v>86</v>
      </c>
      <c r="B29" s="199" t="s">
        <v>165</v>
      </c>
      <c r="C29" s="113">
        <v>6.5047344586249487</v>
      </c>
      <c r="D29" s="115">
        <v>158</v>
      </c>
      <c r="E29" s="114">
        <v>104</v>
      </c>
      <c r="F29" s="114">
        <v>169</v>
      </c>
      <c r="G29" s="114">
        <v>110</v>
      </c>
      <c r="H29" s="140">
        <v>164</v>
      </c>
      <c r="I29" s="115">
        <v>-6</v>
      </c>
      <c r="J29" s="116">
        <v>-3.6585365853658538</v>
      </c>
    </row>
    <row r="30" spans="1:15" s="110" customFormat="1" ht="24.95" customHeight="1" x14ac:dyDescent="0.2">
      <c r="A30" s="193">
        <v>87.88</v>
      </c>
      <c r="B30" s="204" t="s">
        <v>166</v>
      </c>
      <c r="C30" s="113">
        <v>6.0930424042815972</v>
      </c>
      <c r="D30" s="115">
        <v>148</v>
      </c>
      <c r="E30" s="114">
        <v>114</v>
      </c>
      <c r="F30" s="114">
        <v>378</v>
      </c>
      <c r="G30" s="114">
        <v>123</v>
      </c>
      <c r="H30" s="140">
        <v>222</v>
      </c>
      <c r="I30" s="115">
        <v>-74</v>
      </c>
      <c r="J30" s="116">
        <v>-33.333333333333336</v>
      </c>
    </row>
    <row r="31" spans="1:15" s="110" customFormat="1" ht="24.95" customHeight="1" x14ac:dyDescent="0.2">
      <c r="A31" s="193" t="s">
        <v>167</v>
      </c>
      <c r="B31" s="199" t="s">
        <v>168</v>
      </c>
      <c r="C31" s="113">
        <v>5.4755043227665707</v>
      </c>
      <c r="D31" s="115">
        <v>133</v>
      </c>
      <c r="E31" s="114">
        <v>68</v>
      </c>
      <c r="F31" s="114">
        <v>152</v>
      </c>
      <c r="G31" s="114">
        <v>37</v>
      </c>
      <c r="H31" s="140">
        <v>220</v>
      </c>
      <c r="I31" s="115">
        <v>-87</v>
      </c>
      <c r="J31" s="116">
        <v>-39.545454545454547</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2.3466447097571015</v>
      </c>
      <c r="D34" s="115">
        <v>57</v>
      </c>
      <c r="E34" s="114">
        <v>53</v>
      </c>
      <c r="F34" s="114">
        <v>52</v>
      </c>
      <c r="G34" s="114">
        <v>37</v>
      </c>
      <c r="H34" s="140">
        <v>69</v>
      </c>
      <c r="I34" s="115">
        <v>-12</v>
      </c>
      <c r="J34" s="116">
        <v>-17.391304347826086</v>
      </c>
    </row>
    <row r="35" spans="1:10" s="110" customFormat="1" ht="24.95" customHeight="1" x14ac:dyDescent="0.2">
      <c r="A35" s="292" t="s">
        <v>171</v>
      </c>
      <c r="B35" s="293" t="s">
        <v>172</v>
      </c>
      <c r="C35" s="113">
        <v>21.202140798682585</v>
      </c>
      <c r="D35" s="115">
        <v>515</v>
      </c>
      <c r="E35" s="114">
        <v>404</v>
      </c>
      <c r="F35" s="114">
        <v>437</v>
      </c>
      <c r="G35" s="114">
        <v>362</v>
      </c>
      <c r="H35" s="140">
        <v>593</v>
      </c>
      <c r="I35" s="115">
        <v>-78</v>
      </c>
      <c r="J35" s="116">
        <v>-13.15345699831366</v>
      </c>
    </row>
    <row r="36" spans="1:10" s="110" customFormat="1" ht="24.95" customHeight="1" x14ac:dyDescent="0.2">
      <c r="A36" s="294" t="s">
        <v>173</v>
      </c>
      <c r="B36" s="295" t="s">
        <v>174</v>
      </c>
      <c r="C36" s="125">
        <v>76.451214491560307</v>
      </c>
      <c r="D36" s="143">
        <v>1857</v>
      </c>
      <c r="E36" s="144">
        <v>1305</v>
      </c>
      <c r="F36" s="144">
        <v>1903</v>
      </c>
      <c r="G36" s="144">
        <v>1324</v>
      </c>
      <c r="H36" s="145">
        <v>1948</v>
      </c>
      <c r="I36" s="143">
        <v>-91</v>
      </c>
      <c r="J36" s="146">
        <v>-4.6714579055441474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2429</v>
      </c>
      <c r="F11" s="264">
        <v>1762</v>
      </c>
      <c r="G11" s="264">
        <v>2392</v>
      </c>
      <c r="H11" s="264">
        <v>1723</v>
      </c>
      <c r="I11" s="265">
        <v>2610</v>
      </c>
      <c r="J11" s="263">
        <v>-181</v>
      </c>
      <c r="K11" s="266">
        <v>-6.9348659003831417</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27.295183202964182</v>
      </c>
      <c r="E13" s="115">
        <v>663</v>
      </c>
      <c r="F13" s="114">
        <v>589</v>
      </c>
      <c r="G13" s="114">
        <v>702</v>
      </c>
      <c r="H13" s="114">
        <v>558</v>
      </c>
      <c r="I13" s="140">
        <v>732</v>
      </c>
      <c r="J13" s="115">
        <v>-69</v>
      </c>
      <c r="K13" s="116">
        <v>-9.4262295081967213</v>
      </c>
    </row>
    <row r="14" spans="1:17" ht="15.95" customHeight="1" x14ac:dyDescent="0.2">
      <c r="A14" s="306" t="s">
        <v>230</v>
      </c>
      <c r="B14" s="307"/>
      <c r="C14" s="308"/>
      <c r="D14" s="113">
        <v>59.777686290654593</v>
      </c>
      <c r="E14" s="115">
        <v>1452</v>
      </c>
      <c r="F14" s="114">
        <v>965</v>
      </c>
      <c r="G14" s="114">
        <v>1365</v>
      </c>
      <c r="H14" s="114">
        <v>948</v>
      </c>
      <c r="I14" s="140">
        <v>1502</v>
      </c>
      <c r="J14" s="115">
        <v>-50</v>
      </c>
      <c r="K14" s="116">
        <v>-3.3288948069241013</v>
      </c>
    </row>
    <row r="15" spans="1:17" ht="15.95" customHeight="1" x14ac:dyDescent="0.2">
      <c r="A15" s="306" t="s">
        <v>231</v>
      </c>
      <c r="B15" s="307"/>
      <c r="C15" s="308"/>
      <c r="D15" s="113">
        <v>6.6282420749279538</v>
      </c>
      <c r="E15" s="115">
        <v>161</v>
      </c>
      <c r="F15" s="114">
        <v>103</v>
      </c>
      <c r="G15" s="114">
        <v>142</v>
      </c>
      <c r="H15" s="114">
        <v>110</v>
      </c>
      <c r="I15" s="140">
        <v>184</v>
      </c>
      <c r="J15" s="115">
        <v>-23</v>
      </c>
      <c r="K15" s="116">
        <v>-12.5</v>
      </c>
    </row>
    <row r="16" spans="1:17" ht="15.95" customHeight="1" x14ac:dyDescent="0.2">
      <c r="A16" s="306" t="s">
        <v>232</v>
      </c>
      <c r="B16" s="307"/>
      <c r="C16" s="308"/>
      <c r="D16" s="113">
        <v>5.8048579662412516</v>
      </c>
      <c r="E16" s="115">
        <v>141</v>
      </c>
      <c r="F16" s="114">
        <v>93</v>
      </c>
      <c r="G16" s="114">
        <v>171</v>
      </c>
      <c r="H16" s="114">
        <v>100</v>
      </c>
      <c r="I16" s="140">
        <v>177</v>
      </c>
      <c r="J16" s="115">
        <v>-36</v>
      </c>
      <c r="K16" s="116">
        <v>-20.338983050847457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2.3878139151914368</v>
      </c>
      <c r="E18" s="115">
        <v>58</v>
      </c>
      <c r="F18" s="114">
        <v>55</v>
      </c>
      <c r="G18" s="114">
        <v>59</v>
      </c>
      <c r="H18" s="114">
        <v>34</v>
      </c>
      <c r="I18" s="140">
        <v>75</v>
      </c>
      <c r="J18" s="115">
        <v>-17</v>
      </c>
      <c r="K18" s="116">
        <v>-22.666666666666668</v>
      </c>
    </row>
    <row r="19" spans="1:11" ht="14.1" customHeight="1" x14ac:dyDescent="0.2">
      <c r="A19" s="306" t="s">
        <v>235</v>
      </c>
      <c r="B19" s="307" t="s">
        <v>236</v>
      </c>
      <c r="C19" s="308"/>
      <c r="D19" s="113">
        <v>1.6055990119390695</v>
      </c>
      <c r="E19" s="115">
        <v>39</v>
      </c>
      <c r="F19" s="114">
        <v>37</v>
      </c>
      <c r="G19" s="114">
        <v>40</v>
      </c>
      <c r="H19" s="114">
        <v>28</v>
      </c>
      <c r="I19" s="140">
        <v>48</v>
      </c>
      <c r="J19" s="115">
        <v>-9</v>
      </c>
      <c r="K19" s="116">
        <v>-18.75</v>
      </c>
    </row>
    <row r="20" spans="1:11" ht="14.1" customHeight="1" x14ac:dyDescent="0.2">
      <c r="A20" s="306">
        <v>12</v>
      </c>
      <c r="B20" s="307" t="s">
        <v>237</v>
      </c>
      <c r="C20" s="308"/>
      <c r="D20" s="113">
        <v>0.86455331412103742</v>
      </c>
      <c r="E20" s="115">
        <v>21</v>
      </c>
      <c r="F20" s="114">
        <v>34</v>
      </c>
      <c r="G20" s="114">
        <v>24</v>
      </c>
      <c r="H20" s="114">
        <v>15</v>
      </c>
      <c r="I20" s="140">
        <v>56</v>
      </c>
      <c r="J20" s="115">
        <v>-35</v>
      </c>
      <c r="K20" s="116">
        <v>-62.5</v>
      </c>
    </row>
    <row r="21" spans="1:11" ht="14.1" customHeight="1" x14ac:dyDescent="0.2">
      <c r="A21" s="306">
        <v>21</v>
      </c>
      <c r="B21" s="307" t="s">
        <v>238</v>
      </c>
      <c r="C21" s="308"/>
      <c r="D21" s="113">
        <v>0.65870728694936187</v>
      </c>
      <c r="E21" s="115">
        <v>16</v>
      </c>
      <c r="F21" s="114">
        <v>11</v>
      </c>
      <c r="G21" s="114">
        <v>29</v>
      </c>
      <c r="H21" s="114">
        <v>12</v>
      </c>
      <c r="I21" s="140">
        <v>7</v>
      </c>
      <c r="J21" s="115">
        <v>9</v>
      </c>
      <c r="K21" s="116">
        <v>128.57142857142858</v>
      </c>
    </row>
    <row r="22" spans="1:11" ht="14.1" customHeight="1" x14ac:dyDescent="0.2">
      <c r="A22" s="306">
        <v>22</v>
      </c>
      <c r="B22" s="307" t="s">
        <v>239</v>
      </c>
      <c r="C22" s="308"/>
      <c r="D22" s="113">
        <v>3.4170440510498148</v>
      </c>
      <c r="E22" s="115">
        <v>83</v>
      </c>
      <c r="F22" s="114">
        <v>86</v>
      </c>
      <c r="G22" s="114">
        <v>43</v>
      </c>
      <c r="H22" s="114">
        <v>39</v>
      </c>
      <c r="I22" s="140">
        <v>56</v>
      </c>
      <c r="J22" s="115">
        <v>27</v>
      </c>
      <c r="K22" s="116">
        <v>48.214285714285715</v>
      </c>
    </row>
    <row r="23" spans="1:11" ht="14.1" customHeight="1" x14ac:dyDescent="0.2">
      <c r="A23" s="306">
        <v>23</v>
      </c>
      <c r="B23" s="307" t="s">
        <v>240</v>
      </c>
      <c r="C23" s="308"/>
      <c r="D23" s="113">
        <v>0.24701523260601072</v>
      </c>
      <c r="E23" s="115">
        <v>6</v>
      </c>
      <c r="F23" s="114">
        <v>6</v>
      </c>
      <c r="G23" s="114">
        <v>5</v>
      </c>
      <c r="H23" s="114" t="s">
        <v>513</v>
      </c>
      <c r="I23" s="140">
        <v>17</v>
      </c>
      <c r="J23" s="115">
        <v>-11</v>
      </c>
      <c r="K23" s="116">
        <v>-64.705882352941174</v>
      </c>
    </row>
    <row r="24" spans="1:11" ht="14.1" customHeight="1" x14ac:dyDescent="0.2">
      <c r="A24" s="306">
        <v>24</v>
      </c>
      <c r="B24" s="307" t="s">
        <v>241</v>
      </c>
      <c r="C24" s="308"/>
      <c r="D24" s="113">
        <v>6.99876492383697</v>
      </c>
      <c r="E24" s="115">
        <v>170</v>
      </c>
      <c r="F24" s="114">
        <v>145</v>
      </c>
      <c r="G24" s="114">
        <v>152</v>
      </c>
      <c r="H24" s="114">
        <v>146</v>
      </c>
      <c r="I24" s="140">
        <v>182</v>
      </c>
      <c r="J24" s="115">
        <v>-12</v>
      </c>
      <c r="K24" s="116">
        <v>-6.5934065934065931</v>
      </c>
    </row>
    <row r="25" spans="1:11" ht="14.1" customHeight="1" x14ac:dyDescent="0.2">
      <c r="A25" s="306">
        <v>25</v>
      </c>
      <c r="B25" s="307" t="s">
        <v>242</v>
      </c>
      <c r="C25" s="308"/>
      <c r="D25" s="113">
        <v>6.9575957184026347</v>
      </c>
      <c r="E25" s="115">
        <v>169</v>
      </c>
      <c r="F25" s="114">
        <v>104</v>
      </c>
      <c r="G25" s="114">
        <v>110</v>
      </c>
      <c r="H25" s="114">
        <v>93</v>
      </c>
      <c r="I25" s="140">
        <v>174</v>
      </c>
      <c r="J25" s="115">
        <v>-5</v>
      </c>
      <c r="K25" s="116">
        <v>-2.8735632183908044</v>
      </c>
    </row>
    <row r="26" spans="1:11" ht="14.1" customHeight="1" x14ac:dyDescent="0.2">
      <c r="A26" s="306">
        <v>26</v>
      </c>
      <c r="B26" s="307" t="s">
        <v>243</v>
      </c>
      <c r="C26" s="308"/>
      <c r="D26" s="113">
        <v>2.7171675586661177</v>
      </c>
      <c r="E26" s="115">
        <v>66</v>
      </c>
      <c r="F26" s="114">
        <v>36</v>
      </c>
      <c r="G26" s="114">
        <v>40</v>
      </c>
      <c r="H26" s="114">
        <v>37</v>
      </c>
      <c r="I26" s="140">
        <v>56</v>
      </c>
      <c r="J26" s="115">
        <v>10</v>
      </c>
      <c r="K26" s="116">
        <v>17.857142857142858</v>
      </c>
    </row>
    <row r="27" spans="1:11" ht="14.1" customHeight="1" x14ac:dyDescent="0.2">
      <c r="A27" s="306">
        <v>27</v>
      </c>
      <c r="B27" s="307" t="s">
        <v>244</v>
      </c>
      <c r="C27" s="308"/>
      <c r="D27" s="113">
        <v>1.0703993412927131</v>
      </c>
      <c r="E27" s="115">
        <v>26</v>
      </c>
      <c r="F27" s="114">
        <v>26</v>
      </c>
      <c r="G27" s="114">
        <v>21</v>
      </c>
      <c r="H27" s="114">
        <v>15</v>
      </c>
      <c r="I27" s="140">
        <v>47</v>
      </c>
      <c r="J27" s="115">
        <v>-21</v>
      </c>
      <c r="K27" s="116">
        <v>-44.680851063829785</v>
      </c>
    </row>
    <row r="28" spans="1:11" ht="14.1" customHeight="1" x14ac:dyDescent="0.2">
      <c r="A28" s="306">
        <v>28</v>
      </c>
      <c r="B28" s="307" t="s">
        <v>245</v>
      </c>
      <c r="C28" s="308"/>
      <c r="D28" s="113">
        <v>0.20584602717167558</v>
      </c>
      <c r="E28" s="115">
        <v>5</v>
      </c>
      <c r="F28" s="114" t="s">
        <v>513</v>
      </c>
      <c r="G28" s="114">
        <v>6</v>
      </c>
      <c r="H28" s="114" t="s">
        <v>513</v>
      </c>
      <c r="I28" s="140">
        <v>9</v>
      </c>
      <c r="J28" s="115">
        <v>-4</v>
      </c>
      <c r="K28" s="116">
        <v>-44.444444444444443</v>
      </c>
    </row>
    <row r="29" spans="1:11" ht="14.1" customHeight="1" x14ac:dyDescent="0.2">
      <c r="A29" s="306">
        <v>29</v>
      </c>
      <c r="B29" s="307" t="s">
        <v>246</v>
      </c>
      <c r="C29" s="308"/>
      <c r="D29" s="113">
        <v>4.8991354466858787</v>
      </c>
      <c r="E29" s="115">
        <v>119</v>
      </c>
      <c r="F29" s="114">
        <v>75</v>
      </c>
      <c r="G29" s="114">
        <v>111</v>
      </c>
      <c r="H29" s="114">
        <v>64</v>
      </c>
      <c r="I29" s="140">
        <v>98</v>
      </c>
      <c r="J29" s="115">
        <v>21</v>
      </c>
      <c r="K29" s="116">
        <v>21.428571428571427</v>
      </c>
    </row>
    <row r="30" spans="1:11" ht="14.1" customHeight="1" x14ac:dyDescent="0.2">
      <c r="A30" s="306" t="s">
        <v>247</v>
      </c>
      <c r="B30" s="307" t="s">
        <v>248</v>
      </c>
      <c r="C30" s="308"/>
      <c r="D30" s="113" t="s">
        <v>513</v>
      </c>
      <c r="E30" s="115" t="s">
        <v>513</v>
      </c>
      <c r="F30" s="114">
        <v>39</v>
      </c>
      <c r="G30" s="114">
        <v>58</v>
      </c>
      <c r="H30" s="114">
        <v>30</v>
      </c>
      <c r="I30" s="140">
        <v>36</v>
      </c>
      <c r="J30" s="115" t="s">
        <v>513</v>
      </c>
      <c r="K30" s="116" t="s">
        <v>513</v>
      </c>
    </row>
    <row r="31" spans="1:11" ht="14.1" customHeight="1" x14ac:dyDescent="0.2">
      <c r="A31" s="306" t="s">
        <v>249</v>
      </c>
      <c r="B31" s="307" t="s">
        <v>250</v>
      </c>
      <c r="C31" s="308"/>
      <c r="D31" s="113">
        <v>2.4289831206257717</v>
      </c>
      <c r="E31" s="115">
        <v>59</v>
      </c>
      <c r="F31" s="114" t="s">
        <v>513</v>
      </c>
      <c r="G31" s="114">
        <v>49</v>
      </c>
      <c r="H31" s="114">
        <v>34</v>
      </c>
      <c r="I31" s="140">
        <v>62</v>
      </c>
      <c r="J31" s="115">
        <v>-3</v>
      </c>
      <c r="K31" s="116">
        <v>-4.838709677419355</v>
      </c>
    </row>
    <row r="32" spans="1:11" ht="14.1" customHeight="1" x14ac:dyDescent="0.2">
      <c r="A32" s="306">
        <v>31</v>
      </c>
      <c r="B32" s="307" t="s">
        <v>251</v>
      </c>
      <c r="C32" s="308"/>
      <c r="D32" s="113">
        <v>0.16467682173734047</v>
      </c>
      <c r="E32" s="115">
        <v>4</v>
      </c>
      <c r="F32" s="114">
        <v>10</v>
      </c>
      <c r="G32" s="114">
        <v>6</v>
      </c>
      <c r="H32" s="114">
        <v>6</v>
      </c>
      <c r="I32" s="140">
        <v>6</v>
      </c>
      <c r="J32" s="115">
        <v>-2</v>
      </c>
      <c r="K32" s="116">
        <v>-33.333333333333336</v>
      </c>
    </row>
    <row r="33" spans="1:11" ht="14.1" customHeight="1" x14ac:dyDescent="0.2">
      <c r="A33" s="306">
        <v>32</v>
      </c>
      <c r="B33" s="307" t="s">
        <v>252</v>
      </c>
      <c r="C33" s="308"/>
      <c r="D33" s="113">
        <v>2.4289831206257717</v>
      </c>
      <c r="E33" s="115">
        <v>59</v>
      </c>
      <c r="F33" s="114">
        <v>88</v>
      </c>
      <c r="G33" s="114">
        <v>64</v>
      </c>
      <c r="H33" s="114">
        <v>65</v>
      </c>
      <c r="I33" s="140">
        <v>66</v>
      </c>
      <c r="J33" s="115">
        <v>-7</v>
      </c>
      <c r="K33" s="116">
        <v>-10.606060606060606</v>
      </c>
    </row>
    <row r="34" spans="1:11" ht="14.1" customHeight="1" x14ac:dyDescent="0.2">
      <c r="A34" s="306">
        <v>33</v>
      </c>
      <c r="B34" s="307" t="s">
        <v>253</v>
      </c>
      <c r="C34" s="308"/>
      <c r="D34" s="113">
        <v>1.7291066282420748</v>
      </c>
      <c r="E34" s="115">
        <v>42</v>
      </c>
      <c r="F34" s="114">
        <v>35</v>
      </c>
      <c r="G34" s="114">
        <v>27</v>
      </c>
      <c r="H34" s="114">
        <v>18</v>
      </c>
      <c r="I34" s="140">
        <v>34</v>
      </c>
      <c r="J34" s="115">
        <v>8</v>
      </c>
      <c r="K34" s="116">
        <v>23.529411764705884</v>
      </c>
    </row>
    <row r="35" spans="1:11" ht="14.1" customHeight="1" x14ac:dyDescent="0.2">
      <c r="A35" s="306">
        <v>34</v>
      </c>
      <c r="B35" s="307" t="s">
        <v>254</v>
      </c>
      <c r="C35" s="308"/>
      <c r="D35" s="113">
        <v>3.8699053108275012</v>
      </c>
      <c r="E35" s="115">
        <v>94</v>
      </c>
      <c r="F35" s="114">
        <v>33</v>
      </c>
      <c r="G35" s="114">
        <v>50</v>
      </c>
      <c r="H35" s="114">
        <v>34</v>
      </c>
      <c r="I35" s="140">
        <v>84</v>
      </c>
      <c r="J35" s="115">
        <v>10</v>
      </c>
      <c r="K35" s="116">
        <v>11.904761904761905</v>
      </c>
    </row>
    <row r="36" spans="1:11" ht="14.1" customHeight="1" x14ac:dyDescent="0.2">
      <c r="A36" s="306">
        <v>41</v>
      </c>
      <c r="B36" s="307" t="s">
        <v>255</v>
      </c>
      <c r="C36" s="308"/>
      <c r="D36" s="113">
        <v>0.49403046521202143</v>
      </c>
      <c r="E36" s="115">
        <v>12</v>
      </c>
      <c r="F36" s="114">
        <v>13</v>
      </c>
      <c r="G36" s="114">
        <v>7</v>
      </c>
      <c r="H36" s="114">
        <v>7</v>
      </c>
      <c r="I36" s="140">
        <v>13</v>
      </c>
      <c r="J36" s="115">
        <v>-1</v>
      </c>
      <c r="K36" s="116">
        <v>-7.6923076923076925</v>
      </c>
    </row>
    <row r="37" spans="1:11" ht="14.1" customHeight="1" x14ac:dyDescent="0.2">
      <c r="A37" s="306">
        <v>42</v>
      </c>
      <c r="B37" s="307" t="s">
        <v>256</v>
      </c>
      <c r="C37" s="308"/>
      <c r="D37" s="113" t="s">
        <v>513</v>
      </c>
      <c r="E37" s="115" t="s">
        <v>513</v>
      </c>
      <c r="F37" s="114" t="s">
        <v>513</v>
      </c>
      <c r="G37" s="114" t="s">
        <v>513</v>
      </c>
      <c r="H37" s="114" t="s">
        <v>513</v>
      </c>
      <c r="I37" s="140" t="s">
        <v>513</v>
      </c>
      <c r="J37" s="115" t="s">
        <v>513</v>
      </c>
      <c r="K37" s="116" t="s">
        <v>513</v>
      </c>
    </row>
    <row r="38" spans="1:11" ht="14.1" customHeight="1" x14ac:dyDescent="0.2">
      <c r="A38" s="306">
        <v>43</v>
      </c>
      <c r="B38" s="307" t="s">
        <v>257</v>
      </c>
      <c r="C38" s="308"/>
      <c r="D38" s="113">
        <v>0.28818443804034583</v>
      </c>
      <c r="E38" s="115">
        <v>7</v>
      </c>
      <c r="F38" s="114">
        <v>4</v>
      </c>
      <c r="G38" s="114">
        <v>7</v>
      </c>
      <c r="H38" s="114">
        <v>11</v>
      </c>
      <c r="I38" s="140">
        <v>5</v>
      </c>
      <c r="J38" s="115">
        <v>2</v>
      </c>
      <c r="K38" s="116">
        <v>40</v>
      </c>
    </row>
    <row r="39" spans="1:11" ht="14.1" customHeight="1" x14ac:dyDescent="0.2">
      <c r="A39" s="306">
        <v>51</v>
      </c>
      <c r="B39" s="307" t="s">
        <v>258</v>
      </c>
      <c r="C39" s="308"/>
      <c r="D39" s="113">
        <v>10.004116920543433</v>
      </c>
      <c r="E39" s="115">
        <v>243</v>
      </c>
      <c r="F39" s="114">
        <v>177</v>
      </c>
      <c r="G39" s="114">
        <v>209</v>
      </c>
      <c r="H39" s="114">
        <v>218</v>
      </c>
      <c r="I39" s="140">
        <v>246</v>
      </c>
      <c r="J39" s="115">
        <v>-3</v>
      </c>
      <c r="K39" s="116">
        <v>-1.2195121951219512</v>
      </c>
    </row>
    <row r="40" spans="1:11" ht="14.1" customHeight="1" x14ac:dyDescent="0.2">
      <c r="A40" s="306" t="s">
        <v>259</v>
      </c>
      <c r="B40" s="307" t="s">
        <v>260</v>
      </c>
      <c r="C40" s="308"/>
      <c r="D40" s="113">
        <v>9.5924248662000817</v>
      </c>
      <c r="E40" s="115">
        <v>233</v>
      </c>
      <c r="F40" s="114">
        <v>172</v>
      </c>
      <c r="G40" s="114">
        <v>197</v>
      </c>
      <c r="H40" s="114">
        <v>207</v>
      </c>
      <c r="I40" s="140">
        <v>239</v>
      </c>
      <c r="J40" s="115">
        <v>-6</v>
      </c>
      <c r="K40" s="116">
        <v>-2.510460251046025</v>
      </c>
    </row>
    <row r="41" spans="1:11" ht="14.1" customHeight="1" x14ac:dyDescent="0.2">
      <c r="A41" s="306"/>
      <c r="B41" s="307" t="s">
        <v>261</v>
      </c>
      <c r="C41" s="308"/>
      <c r="D41" s="113">
        <v>5.8048579662412516</v>
      </c>
      <c r="E41" s="115">
        <v>141</v>
      </c>
      <c r="F41" s="114">
        <v>144</v>
      </c>
      <c r="G41" s="114">
        <v>170</v>
      </c>
      <c r="H41" s="114">
        <v>174</v>
      </c>
      <c r="I41" s="140">
        <v>196</v>
      </c>
      <c r="J41" s="115">
        <v>-55</v>
      </c>
      <c r="K41" s="116">
        <v>-28.061224489795919</v>
      </c>
    </row>
    <row r="42" spans="1:11" ht="14.1" customHeight="1" x14ac:dyDescent="0.2">
      <c r="A42" s="306">
        <v>52</v>
      </c>
      <c r="B42" s="307" t="s">
        <v>262</v>
      </c>
      <c r="C42" s="308"/>
      <c r="D42" s="113">
        <v>4.693289419514203</v>
      </c>
      <c r="E42" s="115">
        <v>114</v>
      </c>
      <c r="F42" s="114">
        <v>98</v>
      </c>
      <c r="G42" s="114">
        <v>91</v>
      </c>
      <c r="H42" s="114">
        <v>133</v>
      </c>
      <c r="I42" s="140">
        <v>113</v>
      </c>
      <c r="J42" s="115">
        <v>1</v>
      </c>
      <c r="K42" s="116">
        <v>0.88495575221238942</v>
      </c>
    </row>
    <row r="43" spans="1:11" ht="14.1" customHeight="1" x14ac:dyDescent="0.2">
      <c r="A43" s="306" t="s">
        <v>263</v>
      </c>
      <c r="B43" s="307" t="s">
        <v>264</v>
      </c>
      <c r="C43" s="308"/>
      <c r="D43" s="113">
        <v>3.3758748456154795</v>
      </c>
      <c r="E43" s="115">
        <v>82</v>
      </c>
      <c r="F43" s="114">
        <v>63</v>
      </c>
      <c r="G43" s="114">
        <v>62</v>
      </c>
      <c r="H43" s="114">
        <v>106</v>
      </c>
      <c r="I43" s="140">
        <v>86</v>
      </c>
      <c r="J43" s="115">
        <v>-4</v>
      </c>
      <c r="K43" s="116">
        <v>-4.6511627906976747</v>
      </c>
    </row>
    <row r="44" spans="1:11" ht="14.1" customHeight="1" x14ac:dyDescent="0.2">
      <c r="A44" s="306">
        <v>53</v>
      </c>
      <c r="B44" s="307" t="s">
        <v>265</v>
      </c>
      <c r="C44" s="308"/>
      <c r="D44" s="113">
        <v>0.32935364347468093</v>
      </c>
      <c r="E44" s="115">
        <v>8</v>
      </c>
      <c r="F44" s="114">
        <v>12</v>
      </c>
      <c r="G44" s="114">
        <v>13</v>
      </c>
      <c r="H44" s="114">
        <v>7</v>
      </c>
      <c r="I44" s="140">
        <v>20</v>
      </c>
      <c r="J44" s="115">
        <v>-12</v>
      </c>
      <c r="K44" s="116">
        <v>-60</v>
      </c>
    </row>
    <row r="45" spans="1:11" ht="14.1" customHeight="1" x14ac:dyDescent="0.2">
      <c r="A45" s="306" t="s">
        <v>266</v>
      </c>
      <c r="B45" s="307" t="s">
        <v>267</v>
      </c>
      <c r="C45" s="308"/>
      <c r="D45" s="113">
        <v>0.32935364347468093</v>
      </c>
      <c r="E45" s="115">
        <v>8</v>
      </c>
      <c r="F45" s="114">
        <v>12</v>
      </c>
      <c r="G45" s="114">
        <v>13</v>
      </c>
      <c r="H45" s="114">
        <v>6</v>
      </c>
      <c r="I45" s="140">
        <v>17</v>
      </c>
      <c r="J45" s="115">
        <v>-9</v>
      </c>
      <c r="K45" s="116">
        <v>-52.941176470588232</v>
      </c>
    </row>
    <row r="46" spans="1:11" ht="14.1" customHeight="1" x14ac:dyDescent="0.2">
      <c r="A46" s="306">
        <v>54</v>
      </c>
      <c r="B46" s="307" t="s">
        <v>268</v>
      </c>
      <c r="C46" s="308"/>
      <c r="D46" s="113">
        <v>3.9522437216961714</v>
      </c>
      <c r="E46" s="115">
        <v>96</v>
      </c>
      <c r="F46" s="114">
        <v>73</v>
      </c>
      <c r="G46" s="114">
        <v>69</v>
      </c>
      <c r="H46" s="114">
        <v>57</v>
      </c>
      <c r="I46" s="140">
        <v>77</v>
      </c>
      <c r="J46" s="115">
        <v>19</v>
      </c>
      <c r="K46" s="116">
        <v>24.675324675324674</v>
      </c>
    </row>
    <row r="47" spans="1:11" ht="14.1" customHeight="1" x14ac:dyDescent="0.2">
      <c r="A47" s="306">
        <v>61</v>
      </c>
      <c r="B47" s="307" t="s">
        <v>269</v>
      </c>
      <c r="C47" s="308"/>
      <c r="D47" s="113">
        <v>1.029230135858378</v>
      </c>
      <c r="E47" s="115">
        <v>25</v>
      </c>
      <c r="F47" s="114">
        <v>21</v>
      </c>
      <c r="G47" s="114">
        <v>33</v>
      </c>
      <c r="H47" s="114">
        <v>39</v>
      </c>
      <c r="I47" s="140">
        <v>42</v>
      </c>
      <c r="J47" s="115">
        <v>-17</v>
      </c>
      <c r="K47" s="116">
        <v>-40.476190476190474</v>
      </c>
    </row>
    <row r="48" spans="1:11" ht="14.1" customHeight="1" x14ac:dyDescent="0.2">
      <c r="A48" s="306">
        <v>62</v>
      </c>
      <c r="B48" s="307" t="s">
        <v>270</v>
      </c>
      <c r="C48" s="308"/>
      <c r="D48" s="113">
        <v>9.2630712227254008</v>
      </c>
      <c r="E48" s="115">
        <v>225</v>
      </c>
      <c r="F48" s="114">
        <v>143</v>
      </c>
      <c r="G48" s="114">
        <v>153</v>
      </c>
      <c r="H48" s="114">
        <v>114</v>
      </c>
      <c r="I48" s="140">
        <v>173</v>
      </c>
      <c r="J48" s="115">
        <v>52</v>
      </c>
      <c r="K48" s="116">
        <v>30.057803468208093</v>
      </c>
    </row>
    <row r="49" spans="1:11" ht="14.1" customHeight="1" x14ac:dyDescent="0.2">
      <c r="A49" s="306">
        <v>63</v>
      </c>
      <c r="B49" s="307" t="s">
        <v>271</v>
      </c>
      <c r="C49" s="308"/>
      <c r="D49" s="113">
        <v>3.1288596130094688</v>
      </c>
      <c r="E49" s="115">
        <v>76</v>
      </c>
      <c r="F49" s="114">
        <v>42</v>
      </c>
      <c r="G49" s="114">
        <v>82</v>
      </c>
      <c r="H49" s="114">
        <v>58</v>
      </c>
      <c r="I49" s="140">
        <v>76</v>
      </c>
      <c r="J49" s="115">
        <v>0</v>
      </c>
      <c r="K49" s="116">
        <v>0</v>
      </c>
    </row>
    <row r="50" spans="1:11" ht="14.1" customHeight="1" x14ac:dyDescent="0.2">
      <c r="A50" s="306" t="s">
        <v>272</v>
      </c>
      <c r="B50" s="307" t="s">
        <v>273</v>
      </c>
      <c r="C50" s="308"/>
      <c r="D50" s="113">
        <v>0.32935364347468093</v>
      </c>
      <c r="E50" s="115">
        <v>8</v>
      </c>
      <c r="F50" s="114">
        <v>5</v>
      </c>
      <c r="G50" s="114">
        <v>17</v>
      </c>
      <c r="H50" s="114">
        <v>6</v>
      </c>
      <c r="I50" s="140">
        <v>9</v>
      </c>
      <c r="J50" s="115">
        <v>-1</v>
      </c>
      <c r="K50" s="116">
        <v>-11.111111111111111</v>
      </c>
    </row>
    <row r="51" spans="1:11" ht="14.1" customHeight="1" x14ac:dyDescent="0.2">
      <c r="A51" s="306" t="s">
        <v>274</v>
      </c>
      <c r="B51" s="307" t="s">
        <v>275</v>
      </c>
      <c r="C51" s="308"/>
      <c r="D51" s="113">
        <v>2.6759983532317828</v>
      </c>
      <c r="E51" s="115">
        <v>65</v>
      </c>
      <c r="F51" s="114">
        <v>34</v>
      </c>
      <c r="G51" s="114">
        <v>56</v>
      </c>
      <c r="H51" s="114">
        <v>51</v>
      </c>
      <c r="I51" s="140">
        <v>61</v>
      </c>
      <c r="J51" s="115">
        <v>4</v>
      </c>
      <c r="K51" s="116">
        <v>6.557377049180328</v>
      </c>
    </row>
    <row r="52" spans="1:11" ht="14.1" customHeight="1" x14ac:dyDescent="0.2">
      <c r="A52" s="306">
        <v>71</v>
      </c>
      <c r="B52" s="307" t="s">
        <v>276</v>
      </c>
      <c r="C52" s="308"/>
      <c r="D52" s="113">
        <v>6.8340881020996296</v>
      </c>
      <c r="E52" s="115">
        <v>166</v>
      </c>
      <c r="F52" s="114">
        <v>88</v>
      </c>
      <c r="G52" s="114">
        <v>144</v>
      </c>
      <c r="H52" s="114">
        <v>131</v>
      </c>
      <c r="I52" s="140">
        <v>178</v>
      </c>
      <c r="J52" s="115">
        <v>-12</v>
      </c>
      <c r="K52" s="116">
        <v>-6.7415730337078648</v>
      </c>
    </row>
    <row r="53" spans="1:11" ht="14.1" customHeight="1" x14ac:dyDescent="0.2">
      <c r="A53" s="306" t="s">
        <v>277</v>
      </c>
      <c r="B53" s="307" t="s">
        <v>278</v>
      </c>
      <c r="C53" s="308"/>
      <c r="D53" s="113">
        <v>2.2231370934540964</v>
      </c>
      <c r="E53" s="115">
        <v>54</v>
      </c>
      <c r="F53" s="114">
        <v>39</v>
      </c>
      <c r="G53" s="114">
        <v>61</v>
      </c>
      <c r="H53" s="114">
        <v>54</v>
      </c>
      <c r="I53" s="140">
        <v>65</v>
      </c>
      <c r="J53" s="115">
        <v>-11</v>
      </c>
      <c r="K53" s="116">
        <v>-16.923076923076923</v>
      </c>
    </row>
    <row r="54" spans="1:11" ht="14.1" customHeight="1" x14ac:dyDescent="0.2">
      <c r="A54" s="306" t="s">
        <v>279</v>
      </c>
      <c r="B54" s="307" t="s">
        <v>280</v>
      </c>
      <c r="C54" s="308"/>
      <c r="D54" s="113">
        <v>3.8699053108275012</v>
      </c>
      <c r="E54" s="115">
        <v>94</v>
      </c>
      <c r="F54" s="114">
        <v>38</v>
      </c>
      <c r="G54" s="114">
        <v>73</v>
      </c>
      <c r="H54" s="114">
        <v>65</v>
      </c>
      <c r="I54" s="140">
        <v>98</v>
      </c>
      <c r="J54" s="115">
        <v>-4</v>
      </c>
      <c r="K54" s="116">
        <v>-4.0816326530612246</v>
      </c>
    </row>
    <row r="55" spans="1:11" ht="14.1" customHeight="1" x14ac:dyDescent="0.2">
      <c r="A55" s="306">
        <v>72</v>
      </c>
      <c r="B55" s="307" t="s">
        <v>281</v>
      </c>
      <c r="C55" s="308"/>
      <c r="D55" s="113">
        <v>1.399752984767394</v>
      </c>
      <c r="E55" s="115">
        <v>34</v>
      </c>
      <c r="F55" s="114">
        <v>42</v>
      </c>
      <c r="G55" s="114">
        <v>33</v>
      </c>
      <c r="H55" s="114">
        <v>29</v>
      </c>
      <c r="I55" s="140">
        <v>35</v>
      </c>
      <c r="J55" s="115">
        <v>-1</v>
      </c>
      <c r="K55" s="116">
        <v>-2.8571428571428572</v>
      </c>
    </row>
    <row r="56" spans="1:11" ht="14.1" customHeight="1" x14ac:dyDescent="0.2">
      <c r="A56" s="306" t="s">
        <v>282</v>
      </c>
      <c r="B56" s="307" t="s">
        <v>283</v>
      </c>
      <c r="C56" s="308"/>
      <c r="D56" s="113">
        <v>0.49403046521202143</v>
      </c>
      <c r="E56" s="115">
        <v>12</v>
      </c>
      <c r="F56" s="114">
        <v>13</v>
      </c>
      <c r="G56" s="114">
        <v>17</v>
      </c>
      <c r="H56" s="114">
        <v>11</v>
      </c>
      <c r="I56" s="140">
        <v>17</v>
      </c>
      <c r="J56" s="115">
        <v>-5</v>
      </c>
      <c r="K56" s="116">
        <v>-29.411764705882351</v>
      </c>
    </row>
    <row r="57" spans="1:11" ht="14.1" customHeight="1" x14ac:dyDescent="0.2">
      <c r="A57" s="306" t="s">
        <v>284</v>
      </c>
      <c r="B57" s="307" t="s">
        <v>285</v>
      </c>
      <c r="C57" s="308"/>
      <c r="D57" s="113">
        <v>0.61753808151502676</v>
      </c>
      <c r="E57" s="115">
        <v>15</v>
      </c>
      <c r="F57" s="114">
        <v>15</v>
      </c>
      <c r="G57" s="114">
        <v>11</v>
      </c>
      <c r="H57" s="114">
        <v>13</v>
      </c>
      <c r="I57" s="140" t="s">
        <v>513</v>
      </c>
      <c r="J57" s="115" t="s">
        <v>513</v>
      </c>
      <c r="K57" s="116" t="s">
        <v>513</v>
      </c>
    </row>
    <row r="58" spans="1:11" ht="14.1" customHeight="1" x14ac:dyDescent="0.2">
      <c r="A58" s="306">
        <v>73</v>
      </c>
      <c r="B58" s="307" t="s">
        <v>286</v>
      </c>
      <c r="C58" s="308"/>
      <c r="D58" s="113">
        <v>1.1115685467270482</v>
      </c>
      <c r="E58" s="115">
        <v>27</v>
      </c>
      <c r="F58" s="114">
        <v>19</v>
      </c>
      <c r="G58" s="114">
        <v>56</v>
      </c>
      <c r="H58" s="114">
        <v>23</v>
      </c>
      <c r="I58" s="140">
        <v>67</v>
      </c>
      <c r="J58" s="115">
        <v>-40</v>
      </c>
      <c r="K58" s="116">
        <v>-59.701492537313435</v>
      </c>
    </row>
    <row r="59" spans="1:11" ht="14.1" customHeight="1" x14ac:dyDescent="0.2">
      <c r="A59" s="306" t="s">
        <v>287</v>
      </c>
      <c r="B59" s="307" t="s">
        <v>288</v>
      </c>
      <c r="C59" s="308"/>
      <c r="D59" s="113">
        <v>1.029230135858378</v>
      </c>
      <c r="E59" s="115">
        <v>25</v>
      </c>
      <c r="F59" s="114">
        <v>14</v>
      </c>
      <c r="G59" s="114">
        <v>48</v>
      </c>
      <c r="H59" s="114">
        <v>19</v>
      </c>
      <c r="I59" s="140">
        <v>59</v>
      </c>
      <c r="J59" s="115">
        <v>-34</v>
      </c>
      <c r="K59" s="116">
        <v>-57.627118644067799</v>
      </c>
    </row>
    <row r="60" spans="1:11" ht="14.1" customHeight="1" x14ac:dyDescent="0.2">
      <c r="A60" s="306">
        <v>81</v>
      </c>
      <c r="B60" s="307" t="s">
        <v>289</v>
      </c>
      <c r="C60" s="308"/>
      <c r="D60" s="113">
        <v>7.4927953890489913</v>
      </c>
      <c r="E60" s="115">
        <v>182</v>
      </c>
      <c r="F60" s="114">
        <v>101</v>
      </c>
      <c r="G60" s="114">
        <v>176</v>
      </c>
      <c r="H60" s="114">
        <v>122</v>
      </c>
      <c r="I60" s="140">
        <v>176</v>
      </c>
      <c r="J60" s="115">
        <v>6</v>
      </c>
      <c r="K60" s="116">
        <v>3.4090909090909092</v>
      </c>
    </row>
    <row r="61" spans="1:11" ht="14.1" customHeight="1" x14ac:dyDescent="0.2">
      <c r="A61" s="306" t="s">
        <v>290</v>
      </c>
      <c r="B61" s="307" t="s">
        <v>291</v>
      </c>
      <c r="C61" s="308"/>
      <c r="D61" s="113">
        <v>1.0703993412927131</v>
      </c>
      <c r="E61" s="115">
        <v>26</v>
      </c>
      <c r="F61" s="114">
        <v>20</v>
      </c>
      <c r="G61" s="114">
        <v>26</v>
      </c>
      <c r="H61" s="114">
        <v>26</v>
      </c>
      <c r="I61" s="140">
        <v>25</v>
      </c>
      <c r="J61" s="115">
        <v>1</v>
      </c>
      <c r="K61" s="116">
        <v>4</v>
      </c>
    </row>
    <row r="62" spans="1:11" ht="14.1" customHeight="1" x14ac:dyDescent="0.2">
      <c r="A62" s="306" t="s">
        <v>292</v>
      </c>
      <c r="B62" s="307" t="s">
        <v>293</v>
      </c>
      <c r="C62" s="308"/>
      <c r="D62" s="113">
        <v>3.2935364347468092</v>
      </c>
      <c r="E62" s="115">
        <v>80</v>
      </c>
      <c r="F62" s="114">
        <v>43</v>
      </c>
      <c r="G62" s="114">
        <v>92</v>
      </c>
      <c r="H62" s="114">
        <v>61</v>
      </c>
      <c r="I62" s="140">
        <v>100</v>
      </c>
      <c r="J62" s="115">
        <v>-20</v>
      </c>
      <c r="K62" s="116">
        <v>-20</v>
      </c>
    </row>
    <row r="63" spans="1:11" ht="14.1" customHeight="1" x14ac:dyDescent="0.2">
      <c r="A63" s="306"/>
      <c r="B63" s="307" t="s">
        <v>294</v>
      </c>
      <c r="C63" s="308"/>
      <c r="D63" s="113">
        <v>3.1288596130094688</v>
      </c>
      <c r="E63" s="115">
        <v>76</v>
      </c>
      <c r="F63" s="114">
        <v>38</v>
      </c>
      <c r="G63" s="114">
        <v>80</v>
      </c>
      <c r="H63" s="114">
        <v>53</v>
      </c>
      <c r="I63" s="140">
        <v>89</v>
      </c>
      <c r="J63" s="115">
        <v>-13</v>
      </c>
      <c r="K63" s="116">
        <v>-14.606741573033707</v>
      </c>
    </row>
    <row r="64" spans="1:11" ht="14.1" customHeight="1" x14ac:dyDescent="0.2">
      <c r="A64" s="306" t="s">
        <v>295</v>
      </c>
      <c r="B64" s="307" t="s">
        <v>296</v>
      </c>
      <c r="C64" s="308"/>
      <c r="D64" s="113">
        <v>1.3585837793330588</v>
      </c>
      <c r="E64" s="115">
        <v>33</v>
      </c>
      <c r="F64" s="114">
        <v>20</v>
      </c>
      <c r="G64" s="114">
        <v>32</v>
      </c>
      <c r="H64" s="114">
        <v>14</v>
      </c>
      <c r="I64" s="140">
        <v>33</v>
      </c>
      <c r="J64" s="115">
        <v>0</v>
      </c>
      <c r="K64" s="116">
        <v>0</v>
      </c>
    </row>
    <row r="65" spans="1:11" ht="14.1" customHeight="1" x14ac:dyDescent="0.2">
      <c r="A65" s="306" t="s">
        <v>297</v>
      </c>
      <c r="B65" s="307" t="s">
        <v>298</v>
      </c>
      <c r="C65" s="308"/>
      <c r="D65" s="113">
        <v>0.7822149032523672</v>
      </c>
      <c r="E65" s="115">
        <v>19</v>
      </c>
      <c r="F65" s="114">
        <v>9</v>
      </c>
      <c r="G65" s="114">
        <v>16</v>
      </c>
      <c r="H65" s="114">
        <v>13</v>
      </c>
      <c r="I65" s="140">
        <v>7</v>
      </c>
      <c r="J65" s="115">
        <v>12</v>
      </c>
      <c r="K65" s="116">
        <v>171.42857142857142</v>
      </c>
    </row>
    <row r="66" spans="1:11" ht="14.1" customHeight="1" x14ac:dyDescent="0.2">
      <c r="A66" s="306">
        <v>82</v>
      </c>
      <c r="B66" s="307" t="s">
        <v>299</v>
      </c>
      <c r="C66" s="308"/>
      <c r="D66" s="113">
        <v>3.2523672293124744</v>
      </c>
      <c r="E66" s="115">
        <v>79</v>
      </c>
      <c r="F66" s="114">
        <v>71</v>
      </c>
      <c r="G66" s="114">
        <v>214</v>
      </c>
      <c r="H66" s="114">
        <v>62</v>
      </c>
      <c r="I66" s="140">
        <v>111</v>
      </c>
      <c r="J66" s="115">
        <v>-32</v>
      </c>
      <c r="K66" s="116">
        <v>-28.828828828828829</v>
      </c>
    </row>
    <row r="67" spans="1:11" ht="14.1" customHeight="1" x14ac:dyDescent="0.2">
      <c r="A67" s="306" t="s">
        <v>300</v>
      </c>
      <c r="B67" s="307" t="s">
        <v>301</v>
      </c>
      <c r="C67" s="308"/>
      <c r="D67" s="113">
        <v>2.3466447097571015</v>
      </c>
      <c r="E67" s="115">
        <v>57</v>
      </c>
      <c r="F67" s="114">
        <v>48</v>
      </c>
      <c r="G67" s="114">
        <v>190</v>
      </c>
      <c r="H67" s="114">
        <v>51</v>
      </c>
      <c r="I67" s="140">
        <v>84</v>
      </c>
      <c r="J67" s="115">
        <v>-27</v>
      </c>
      <c r="K67" s="116">
        <v>-32.142857142857146</v>
      </c>
    </row>
    <row r="68" spans="1:11" ht="14.1" customHeight="1" x14ac:dyDescent="0.2">
      <c r="A68" s="306" t="s">
        <v>302</v>
      </c>
      <c r="B68" s="307" t="s">
        <v>303</v>
      </c>
      <c r="C68" s="308"/>
      <c r="D68" s="113">
        <v>0.65870728694936187</v>
      </c>
      <c r="E68" s="115">
        <v>16</v>
      </c>
      <c r="F68" s="114">
        <v>11</v>
      </c>
      <c r="G68" s="114">
        <v>20</v>
      </c>
      <c r="H68" s="114">
        <v>6</v>
      </c>
      <c r="I68" s="140">
        <v>17</v>
      </c>
      <c r="J68" s="115">
        <v>-1</v>
      </c>
      <c r="K68" s="116">
        <v>-5.882352941176471</v>
      </c>
    </row>
    <row r="69" spans="1:11" ht="14.1" customHeight="1" x14ac:dyDescent="0.2">
      <c r="A69" s="306">
        <v>83</v>
      </c>
      <c r="B69" s="307" t="s">
        <v>304</v>
      </c>
      <c r="C69" s="308"/>
      <c r="D69" s="113">
        <v>4.2815973651708523</v>
      </c>
      <c r="E69" s="115">
        <v>104</v>
      </c>
      <c r="F69" s="114">
        <v>66</v>
      </c>
      <c r="G69" s="114">
        <v>255</v>
      </c>
      <c r="H69" s="114">
        <v>71</v>
      </c>
      <c r="I69" s="140">
        <v>233</v>
      </c>
      <c r="J69" s="115">
        <v>-129</v>
      </c>
      <c r="K69" s="116">
        <v>-55.36480686695279</v>
      </c>
    </row>
    <row r="70" spans="1:11" ht="14.1" customHeight="1" x14ac:dyDescent="0.2">
      <c r="A70" s="306" t="s">
        <v>305</v>
      </c>
      <c r="B70" s="307" t="s">
        <v>306</v>
      </c>
      <c r="C70" s="308"/>
      <c r="D70" s="113">
        <v>3.6228900782214901</v>
      </c>
      <c r="E70" s="115">
        <v>88</v>
      </c>
      <c r="F70" s="114">
        <v>57</v>
      </c>
      <c r="G70" s="114">
        <v>216</v>
      </c>
      <c r="H70" s="114">
        <v>55</v>
      </c>
      <c r="I70" s="140">
        <v>181</v>
      </c>
      <c r="J70" s="115">
        <v>-93</v>
      </c>
      <c r="K70" s="116">
        <v>-51.381215469613259</v>
      </c>
    </row>
    <row r="71" spans="1:11" ht="14.1" customHeight="1" x14ac:dyDescent="0.2">
      <c r="A71" s="306"/>
      <c r="B71" s="307" t="s">
        <v>307</v>
      </c>
      <c r="C71" s="308"/>
      <c r="D71" s="113">
        <v>2.5524907369287773</v>
      </c>
      <c r="E71" s="115">
        <v>62</v>
      </c>
      <c r="F71" s="114">
        <v>41</v>
      </c>
      <c r="G71" s="114">
        <v>162</v>
      </c>
      <c r="H71" s="114">
        <v>36</v>
      </c>
      <c r="I71" s="140">
        <v>128</v>
      </c>
      <c r="J71" s="115">
        <v>-66</v>
      </c>
      <c r="K71" s="116">
        <v>-51.5625</v>
      </c>
    </row>
    <row r="72" spans="1:11" ht="14.1" customHeight="1" x14ac:dyDescent="0.2">
      <c r="A72" s="306">
        <v>84</v>
      </c>
      <c r="B72" s="307" t="s">
        <v>308</v>
      </c>
      <c r="C72" s="308"/>
      <c r="D72" s="113">
        <v>1.1939069575957184</v>
      </c>
      <c r="E72" s="115">
        <v>29</v>
      </c>
      <c r="F72" s="114">
        <v>18</v>
      </c>
      <c r="G72" s="114">
        <v>37</v>
      </c>
      <c r="H72" s="114">
        <v>25</v>
      </c>
      <c r="I72" s="140">
        <v>36</v>
      </c>
      <c r="J72" s="115">
        <v>-7</v>
      </c>
      <c r="K72" s="116">
        <v>-19.444444444444443</v>
      </c>
    </row>
    <row r="73" spans="1:11" ht="14.1" customHeight="1" x14ac:dyDescent="0.2">
      <c r="A73" s="306" t="s">
        <v>309</v>
      </c>
      <c r="B73" s="307" t="s">
        <v>310</v>
      </c>
      <c r="C73" s="308"/>
      <c r="D73" s="113">
        <v>0.24701523260601072</v>
      </c>
      <c r="E73" s="115">
        <v>6</v>
      </c>
      <c r="F73" s="114" t="s">
        <v>513</v>
      </c>
      <c r="G73" s="114">
        <v>23</v>
      </c>
      <c r="H73" s="114">
        <v>10</v>
      </c>
      <c r="I73" s="140">
        <v>9</v>
      </c>
      <c r="J73" s="115">
        <v>-3</v>
      </c>
      <c r="K73" s="116">
        <v>-33.333333333333336</v>
      </c>
    </row>
    <row r="74" spans="1:11" ht="14.1" customHeight="1" x14ac:dyDescent="0.2">
      <c r="A74" s="306" t="s">
        <v>311</v>
      </c>
      <c r="B74" s="307" t="s">
        <v>312</v>
      </c>
      <c r="C74" s="308"/>
      <c r="D74" s="113">
        <v>0.28818443804034583</v>
      </c>
      <c r="E74" s="115">
        <v>7</v>
      </c>
      <c r="F74" s="114">
        <v>5</v>
      </c>
      <c r="G74" s="114">
        <v>8</v>
      </c>
      <c r="H74" s="114">
        <v>7</v>
      </c>
      <c r="I74" s="140">
        <v>10</v>
      </c>
      <c r="J74" s="115">
        <v>-3</v>
      </c>
      <c r="K74" s="116">
        <v>-30</v>
      </c>
    </row>
    <row r="75" spans="1:11" ht="14.1" customHeight="1" x14ac:dyDescent="0.2">
      <c r="A75" s="306" t="s">
        <v>313</v>
      </c>
      <c r="B75" s="307" t="s">
        <v>314</v>
      </c>
      <c r="C75" s="308"/>
      <c r="D75" s="113">
        <v>0.45286125977768626</v>
      </c>
      <c r="E75" s="115">
        <v>11</v>
      </c>
      <c r="F75" s="114">
        <v>7</v>
      </c>
      <c r="G75" s="114">
        <v>3</v>
      </c>
      <c r="H75" s="114">
        <v>6</v>
      </c>
      <c r="I75" s="140">
        <v>5</v>
      </c>
      <c r="J75" s="115">
        <v>6</v>
      </c>
      <c r="K75" s="116">
        <v>120</v>
      </c>
    </row>
    <row r="76" spans="1:11" ht="14.1" customHeight="1" x14ac:dyDescent="0.2">
      <c r="A76" s="306">
        <v>91</v>
      </c>
      <c r="B76" s="307" t="s">
        <v>315</v>
      </c>
      <c r="C76" s="308"/>
      <c r="D76" s="113" t="s">
        <v>513</v>
      </c>
      <c r="E76" s="115" t="s">
        <v>513</v>
      </c>
      <c r="F76" s="114" t="s">
        <v>513</v>
      </c>
      <c r="G76" s="114">
        <v>6</v>
      </c>
      <c r="H76" s="114" t="s">
        <v>513</v>
      </c>
      <c r="I76" s="140" t="s">
        <v>513</v>
      </c>
      <c r="J76" s="115" t="s">
        <v>513</v>
      </c>
      <c r="K76" s="116" t="s">
        <v>513</v>
      </c>
    </row>
    <row r="77" spans="1:11" ht="14.1" customHeight="1" x14ac:dyDescent="0.2">
      <c r="A77" s="306">
        <v>92</v>
      </c>
      <c r="B77" s="307" t="s">
        <v>316</v>
      </c>
      <c r="C77" s="308"/>
      <c r="D77" s="113">
        <v>0.45286125977768626</v>
      </c>
      <c r="E77" s="115">
        <v>11</v>
      </c>
      <c r="F77" s="114">
        <v>7</v>
      </c>
      <c r="G77" s="114">
        <v>9</v>
      </c>
      <c r="H77" s="114">
        <v>17</v>
      </c>
      <c r="I77" s="140">
        <v>11</v>
      </c>
      <c r="J77" s="115">
        <v>0</v>
      </c>
      <c r="K77" s="116">
        <v>0</v>
      </c>
    </row>
    <row r="78" spans="1:11" ht="14.1" customHeight="1" x14ac:dyDescent="0.2">
      <c r="A78" s="306">
        <v>93</v>
      </c>
      <c r="B78" s="307" t="s">
        <v>317</v>
      </c>
      <c r="C78" s="308"/>
      <c r="D78" s="113" t="s">
        <v>513</v>
      </c>
      <c r="E78" s="115" t="s">
        <v>513</v>
      </c>
      <c r="F78" s="114">
        <v>0</v>
      </c>
      <c r="G78" s="114" t="s">
        <v>513</v>
      </c>
      <c r="H78" s="114">
        <v>0</v>
      </c>
      <c r="I78" s="140">
        <v>3</v>
      </c>
      <c r="J78" s="115" t="s">
        <v>513</v>
      </c>
      <c r="K78" s="116" t="s">
        <v>513</v>
      </c>
    </row>
    <row r="79" spans="1:11" ht="14.1" customHeight="1" x14ac:dyDescent="0.2">
      <c r="A79" s="306">
        <v>94</v>
      </c>
      <c r="B79" s="307" t="s">
        <v>318</v>
      </c>
      <c r="C79" s="308"/>
      <c r="D79" s="113">
        <v>1.4820913956360642</v>
      </c>
      <c r="E79" s="115">
        <v>36</v>
      </c>
      <c r="F79" s="114">
        <v>6</v>
      </c>
      <c r="G79" s="114">
        <v>36</v>
      </c>
      <c r="H79" s="114">
        <v>6</v>
      </c>
      <c r="I79" s="140">
        <v>8</v>
      </c>
      <c r="J79" s="115">
        <v>28</v>
      </c>
      <c r="K79" s="116" t="s">
        <v>514</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0.49403046521202143</v>
      </c>
      <c r="E81" s="143">
        <v>12</v>
      </c>
      <c r="F81" s="144">
        <v>12</v>
      </c>
      <c r="G81" s="144">
        <v>12</v>
      </c>
      <c r="H81" s="144">
        <v>7</v>
      </c>
      <c r="I81" s="145">
        <v>15</v>
      </c>
      <c r="J81" s="143">
        <v>-3</v>
      </c>
      <c r="K81" s="146">
        <v>-20</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26880</v>
      </c>
      <c r="C10" s="114">
        <v>13823</v>
      </c>
      <c r="D10" s="114">
        <v>13057</v>
      </c>
      <c r="E10" s="114">
        <v>20827</v>
      </c>
      <c r="F10" s="114">
        <v>5508</v>
      </c>
      <c r="G10" s="114">
        <v>3311</v>
      </c>
      <c r="H10" s="114">
        <v>7910</v>
      </c>
      <c r="I10" s="115">
        <v>3925</v>
      </c>
      <c r="J10" s="114">
        <v>3300</v>
      </c>
      <c r="K10" s="114">
        <v>625</v>
      </c>
      <c r="L10" s="423">
        <v>1853</v>
      </c>
      <c r="M10" s="424">
        <v>1960</v>
      </c>
    </row>
    <row r="11" spans="1:13" ht="11.1" customHeight="1" x14ac:dyDescent="0.2">
      <c r="A11" s="422" t="s">
        <v>387</v>
      </c>
      <c r="B11" s="115">
        <v>27480</v>
      </c>
      <c r="C11" s="114">
        <v>14389</v>
      </c>
      <c r="D11" s="114">
        <v>13091</v>
      </c>
      <c r="E11" s="114">
        <v>21338</v>
      </c>
      <c r="F11" s="114">
        <v>5601</v>
      </c>
      <c r="G11" s="114">
        <v>3226</v>
      </c>
      <c r="H11" s="114">
        <v>8260</v>
      </c>
      <c r="I11" s="115">
        <v>3991</v>
      </c>
      <c r="J11" s="114">
        <v>3327</v>
      </c>
      <c r="K11" s="114">
        <v>664</v>
      </c>
      <c r="L11" s="423">
        <v>2172</v>
      </c>
      <c r="M11" s="424">
        <v>1595</v>
      </c>
    </row>
    <row r="12" spans="1:13" ht="11.1" customHeight="1" x14ac:dyDescent="0.2">
      <c r="A12" s="422" t="s">
        <v>388</v>
      </c>
      <c r="B12" s="115">
        <v>28038</v>
      </c>
      <c r="C12" s="114">
        <v>14740</v>
      </c>
      <c r="D12" s="114">
        <v>13298</v>
      </c>
      <c r="E12" s="114">
        <v>21872</v>
      </c>
      <c r="F12" s="114">
        <v>5639</v>
      </c>
      <c r="G12" s="114">
        <v>3480</v>
      </c>
      <c r="H12" s="114">
        <v>8380</v>
      </c>
      <c r="I12" s="115">
        <v>4056</v>
      </c>
      <c r="J12" s="114">
        <v>3345</v>
      </c>
      <c r="K12" s="114">
        <v>711</v>
      </c>
      <c r="L12" s="423">
        <v>2676</v>
      </c>
      <c r="M12" s="424">
        <v>2108</v>
      </c>
    </row>
    <row r="13" spans="1:13" s="110" customFormat="1" ht="11.1" customHeight="1" x14ac:dyDescent="0.2">
      <c r="A13" s="422" t="s">
        <v>389</v>
      </c>
      <c r="B13" s="115">
        <v>27627</v>
      </c>
      <c r="C13" s="114">
        <v>14309</v>
      </c>
      <c r="D13" s="114">
        <v>13318</v>
      </c>
      <c r="E13" s="114">
        <v>21374</v>
      </c>
      <c r="F13" s="114">
        <v>5703</v>
      </c>
      <c r="G13" s="114">
        <v>3328</v>
      </c>
      <c r="H13" s="114">
        <v>8379</v>
      </c>
      <c r="I13" s="115">
        <v>4014</v>
      </c>
      <c r="J13" s="114">
        <v>3310</v>
      </c>
      <c r="K13" s="114">
        <v>704</v>
      </c>
      <c r="L13" s="423">
        <v>1491</v>
      </c>
      <c r="M13" s="424">
        <v>1968</v>
      </c>
    </row>
    <row r="14" spans="1:13" ht="15" customHeight="1" x14ac:dyDescent="0.2">
      <c r="A14" s="422" t="s">
        <v>390</v>
      </c>
      <c r="B14" s="115">
        <v>27481</v>
      </c>
      <c r="C14" s="114">
        <v>14287</v>
      </c>
      <c r="D14" s="114">
        <v>13194</v>
      </c>
      <c r="E14" s="114">
        <v>20679</v>
      </c>
      <c r="F14" s="114">
        <v>6305</v>
      </c>
      <c r="G14" s="114">
        <v>3177</v>
      </c>
      <c r="H14" s="114">
        <v>8408</v>
      </c>
      <c r="I14" s="115">
        <v>3892</v>
      </c>
      <c r="J14" s="114">
        <v>3207</v>
      </c>
      <c r="K14" s="114">
        <v>685</v>
      </c>
      <c r="L14" s="423">
        <v>2202</v>
      </c>
      <c r="M14" s="424">
        <v>2319</v>
      </c>
    </row>
    <row r="15" spans="1:13" ht="11.1" customHeight="1" x14ac:dyDescent="0.2">
      <c r="A15" s="422" t="s">
        <v>387</v>
      </c>
      <c r="B15" s="115">
        <v>27991</v>
      </c>
      <c r="C15" s="114">
        <v>14705</v>
      </c>
      <c r="D15" s="114">
        <v>13286</v>
      </c>
      <c r="E15" s="114">
        <v>20966</v>
      </c>
      <c r="F15" s="114">
        <v>6536</v>
      </c>
      <c r="G15" s="114">
        <v>3084</v>
      </c>
      <c r="H15" s="114">
        <v>8671</v>
      </c>
      <c r="I15" s="115">
        <v>3888</v>
      </c>
      <c r="J15" s="114">
        <v>3182</v>
      </c>
      <c r="K15" s="114">
        <v>706</v>
      </c>
      <c r="L15" s="423">
        <v>2020</v>
      </c>
      <c r="M15" s="424">
        <v>1517</v>
      </c>
    </row>
    <row r="16" spans="1:13" ht="11.1" customHeight="1" x14ac:dyDescent="0.2">
      <c r="A16" s="422" t="s">
        <v>388</v>
      </c>
      <c r="B16" s="115">
        <v>28414</v>
      </c>
      <c r="C16" s="114">
        <v>15036</v>
      </c>
      <c r="D16" s="114">
        <v>13378</v>
      </c>
      <c r="E16" s="114">
        <v>21669</v>
      </c>
      <c r="F16" s="114">
        <v>6707</v>
      </c>
      <c r="G16" s="114">
        <v>3252</v>
      </c>
      <c r="H16" s="114">
        <v>8847</v>
      </c>
      <c r="I16" s="115">
        <v>3948</v>
      </c>
      <c r="J16" s="114">
        <v>3175</v>
      </c>
      <c r="K16" s="114">
        <v>773</v>
      </c>
      <c r="L16" s="423">
        <v>2514</v>
      </c>
      <c r="M16" s="424">
        <v>2120</v>
      </c>
    </row>
    <row r="17" spans="1:13" s="110" customFormat="1" ht="11.1" customHeight="1" x14ac:dyDescent="0.2">
      <c r="A17" s="422" t="s">
        <v>389</v>
      </c>
      <c r="B17" s="115">
        <v>27863</v>
      </c>
      <c r="C17" s="114">
        <v>14583</v>
      </c>
      <c r="D17" s="114">
        <v>13280</v>
      </c>
      <c r="E17" s="114">
        <v>21180</v>
      </c>
      <c r="F17" s="114">
        <v>6644</v>
      </c>
      <c r="G17" s="114">
        <v>3088</v>
      </c>
      <c r="H17" s="114">
        <v>8828</v>
      </c>
      <c r="I17" s="115">
        <v>3907</v>
      </c>
      <c r="J17" s="114">
        <v>3139</v>
      </c>
      <c r="K17" s="114">
        <v>768</v>
      </c>
      <c r="L17" s="423">
        <v>1439</v>
      </c>
      <c r="M17" s="424">
        <v>2034</v>
      </c>
    </row>
    <row r="18" spans="1:13" ht="15" customHeight="1" x14ac:dyDescent="0.2">
      <c r="A18" s="422" t="s">
        <v>391</v>
      </c>
      <c r="B18" s="115">
        <v>28250</v>
      </c>
      <c r="C18" s="114">
        <v>14887</v>
      </c>
      <c r="D18" s="114">
        <v>13363</v>
      </c>
      <c r="E18" s="114">
        <v>21248</v>
      </c>
      <c r="F18" s="114">
        <v>6899</v>
      </c>
      <c r="G18" s="114">
        <v>2987</v>
      </c>
      <c r="H18" s="114">
        <v>9063</v>
      </c>
      <c r="I18" s="115">
        <v>3863</v>
      </c>
      <c r="J18" s="114">
        <v>3096</v>
      </c>
      <c r="K18" s="114">
        <v>767</v>
      </c>
      <c r="L18" s="423">
        <v>2694</v>
      </c>
      <c r="M18" s="424">
        <v>2377</v>
      </c>
    </row>
    <row r="19" spans="1:13" ht="11.1" customHeight="1" x14ac:dyDescent="0.2">
      <c r="A19" s="422" t="s">
        <v>387</v>
      </c>
      <c r="B19" s="115">
        <v>28809</v>
      </c>
      <c r="C19" s="114">
        <v>15314</v>
      </c>
      <c r="D19" s="114">
        <v>13495</v>
      </c>
      <c r="E19" s="114">
        <v>21620</v>
      </c>
      <c r="F19" s="114">
        <v>7076</v>
      </c>
      <c r="G19" s="114">
        <v>2913</v>
      </c>
      <c r="H19" s="114">
        <v>9403</v>
      </c>
      <c r="I19" s="115">
        <v>3824</v>
      </c>
      <c r="J19" s="114">
        <v>3033</v>
      </c>
      <c r="K19" s="114">
        <v>791</v>
      </c>
      <c r="L19" s="423">
        <v>2015</v>
      </c>
      <c r="M19" s="424">
        <v>1620</v>
      </c>
    </row>
    <row r="20" spans="1:13" ht="11.1" customHeight="1" x14ac:dyDescent="0.2">
      <c r="A20" s="422" t="s">
        <v>388</v>
      </c>
      <c r="B20" s="115">
        <v>29270</v>
      </c>
      <c r="C20" s="114">
        <v>15651</v>
      </c>
      <c r="D20" s="114">
        <v>13619</v>
      </c>
      <c r="E20" s="114">
        <v>22003</v>
      </c>
      <c r="F20" s="114">
        <v>7226</v>
      </c>
      <c r="G20" s="114">
        <v>3076</v>
      </c>
      <c r="H20" s="114">
        <v>9636</v>
      </c>
      <c r="I20" s="115">
        <v>3923</v>
      </c>
      <c r="J20" s="114">
        <v>3073</v>
      </c>
      <c r="K20" s="114">
        <v>850</v>
      </c>
      <c r="L20" s="423">
        <v>2483</v>
      </c>
      <c r="M20" s="424">
        <v>2178</v>
      </c>
    </row>
    <row r="21" spans="1:13" s="110" customFormat="1" ht="11.1" customHeight="1" x14ac:dyDescent="0.2">
      <c r="A21" s="422" t="s">
        <v>389</v>
      </c>
      <c r="B21" s="115">
        <v>28485</v>
      </c>
      <c r="C21" s="114">
        <v>15042</v>
      </c>
      <c r="D21" s="114">
        <v>13443</v>
      </c>
      <c r="E21" s="114">
        <v>21378</v>
      </c>
      <c r="F21" s="114">
        <v>7070</v>
      </c>
      <c r="G21" s="114">
        <v>2857</v>
      </c>
      <c r="H21" s="114">
        <v>9493</v>
      </c>
      <c r="I21" s="115">
        <v>3981</v>
      </c>
      <c r="J21" s="114">
        <v>3131</v>
      </c>
      <c r="K21" s="114">
        <v>850</v>
      </c>
      <c r="L21" s="423">
        <v>1373</v>
      </c>
      <c r="M21" s="424">
        <v>2151</v>
      </c>
    </row>
    <row r="22" spans="1:13" ht="15" customHeight="1" x14ac:dyDescent="0.2">
      <c r="A22" s="422" t="s">
        <v>392</v>
      </c>
      <c r="B22" s="115">
        <v>28392</v>
      </c>
      <c r="C22" s="114">
        <v>14926</v>
      </c>
      <c r="D22" s="114">
        <v>13466</v>
      </c>
      <c r="E22" s="114">
        <v>21229</v>
      </c>
      <c r="F22" s="114">
        <v>7078</v>
      </c>
      <c r="G22" s="114">
        <v>2708</v>
      </c>
      <c r="H22" s="114">
        <v>9558</v>
      </c>
      <c r="I22" s="115">
        <v>3934</v>
      </c>
      <c r="J22" s="114">
        <v>3114</v>
      </c>
      <c r="K22" s="114">
        <v>820</v>
      </c>
      <c r="L22" s="423">
        <v>1953</v>
      </c>
      <c r="M22" s="424">
        <v>2052</v>
      </c>
    </row>
    <row r="23" spans="1:13" ht="11.1" customHeight="1" x14ac:dyDescent="0.2">
      <c r="A23" s="422" t="s">
        <v>387</v>
      </c>
      <c r="B23" s="115">
        <v>28903</v>
      </c>
      <c r="C23" s="114">
        <v>15398</v>
      </c>
      <c r="D23" s="114">
        <v>13505</v>
      </c>
      <c r="E23" s="114">
        <v>21629</v>
      </c>
      <c r="F23" s="114">
        <v>7169</v>
      </c>
      <c r="G23" s="114">
        <v>2636</v>
      </c>
      <c r="H23" s="114">
        <v>9875</v>
      </c>
      <c r="I23" s="115">
        <v>3988</v>
      </c>
      <c r="J23" s="114">
        <v>3134</v>
      </c>
      <c r="K23" s="114">
        <v>854</v>
      </c>
      <c r="L23" s="423">
        <v>1989</v>
      </c>
      <c r="M23" s="424">
        <v>1498</v>
      </c>
    </row>
    <row r="24" spans="1:13" ht="11.1" customHeight="1" x14ac:dyDescent="0.2">
      <c r="A24" s="422" t="s">
        <v>388</v>
      </c>
      <c r="B24" s="115">
        <v>29397</v>
      </c>
      <c r="C24" s="114">
        <v>15730</v>
      </c>
      <c r="D24" s="114">
        <v>13667</v>
      </c>
      <c r="E24" s="114">
        <v>21698</v>
      </c>
      <c r="F24" s="114">
        <v>7128</v>
      </c>
      <c r="G24" s="114">
        <v>2763</v>
      </c>
      <c r="H24" s="114">
        <v>10061</v>
      </c>
      <c r="I24" s="115">
        <v>4087</v>
      </c>
      <c r="J24" s="114">
        <v>3181</v>
      </c>
      <c r="K24" s="114">
        <v>906</v>
      </c>
      <c r="L24" s="423">
        <v>2635</v>
      </c>
      <c r="M24" s="424">
        <v>2209</v>
      </c>
    </row>
    <row r="25" spans="1:13" s="110" customFormat="1" ht="11.1" customHeight="1" x14ac:dyDescent="0.2">
      <c r="A25" s="422" t="s">
        <v>389</v>
      </c>
      <c r="B25" s="115">
        <v>29005</v>
      </c>
      <c r="C25" s="114">
        <v>15356</v>
      </c>
      <c r="D25" s="114">
        <v>13649</v>
      </c>
      <c r="E25" s="114">
        <v>21225</v>
      </c>
      <c r="F25" s="114">
        <v>7209</v>
      </c>
      <c r="G25" s="114">
        <v>2604</v>
      </c>
      <c r="H25" s="114">
        <v>10041</v>
      </c>
      <c r="I25" s="115">
        <v>4139</v>
      </c>
      <c r="J25" s="114">
        <v>3220</v>
      </c>
      <c r="K25" s="114">
        <v>919</v>
      </c>
      <c r="L25" s="423">
        <v>1233</v>
      </c>
      <c r="M25" s="424">
        <v>1770</v>
      </c>
    </row>
    <row r="26" spans="1:13" ht="15" customHeight="1" x14ac:dyDescent="0.2">
      <c r="A26" s="422" t="s">
        <v>393</v>
      </c>
      <c r="B26" s="115">
        <v>29172</v>
      </c>
      <c r="C26" s="114">
        <v>15515</v>
      </c>
      <c r="D26" s="114">
        <v>13657</v>
      </c>
      <c r="E26" s="114">
        <v>21284</v>
      </c>
      <c r="F26" s="114">
        <v>7304</v>
      </c>
      <c r="G26" s="114">
        <v>2521</v>
      </c>
      <c r="H26" s="114">
        <v>10185</v>
      </c>
      <c r="I26" s="115">
        <v>4191</v>
      </c>
      <c r="J26" s="114">
        <v>3243</v>
      </c>
      <c r="K26" s="114">
        <v>948</v>
      </c>
      <c r="L26" s="423">
        <v>2209</v>
      </c>
      <c r="M26" s="424">
        <v>2071</v>
      </c>
    </row>
    <row r="27" spans="1:13" ht="11.1" customHeight="1" x14ac:dyDescent="0.2">
      <c r="A27" s="422" t="s">
        <v>387</v>
      </c>
      <c r="B27" s="115">
        <v>29479</v>
      </c>
      <c r="C27" s="114">
        <v>15774</v>
      </c>
      <c r="D27" s="114">
        <v>13705</v>
      </c>
      <c r="E27" s="114">
        <v>21547</v>
      </c>
      <c r="F27" s="114">
        <v>7356</v>
      </c>
      <c r="G27" s="114">
        <v>2398</v>
      </c>
      <c r="H27" s="114">
        <v>10498</v>
      </c>
      <c r="I27" s="115">
        <v>4174</v>
      </c>
      <c r="J27" s="114">
        <v>3203</v>
      </c>
      <c r="K27" s="114">
        <v>971</v>
      </c>
      <c r="L27" s="423">
        <v>1860</v>
      </c>
      <c r="M27" s="424">
        <v>1561</v>
      </c>
    </row>
    <row r="28" spans="1:13" ht="11.1" customHeight="1" x14ac:dyDescent="0.2">
      <c r="A28" s="422" t="s">
        <v>388</v>
      </c>
      <c r="B28" s="115">
        <v>29799</v>
      </c>
      <c r="C28" s="114">
        <v>15930</v>
      </c>
      <c r="D28" s="114">
        <v>13869</v>
      </c>
      <c r="E28" s="114">
        <v>22295</v>
      </c>
      <c r="F28" s="114">
        <v>7430</v>
      </c>
      <c r="G28" s="114">
        <v>2635</v>
      </c>
      <c r="H28" s="114">
        <v>10538</v>
      </c>
      <c r="I28" s="115">
        <v>3961</v>
      </c>
      <c r="J28" s="114">
        <v>2991</v>
      </c>
      <c r="K28" s="114">
        <v>970</v>
      </c>
      <c r="L28" s="423">
        <v>2372</v>
      </c>
      <c r="M28" s="424">
        <v>2104</v>
      </c>
    </row>
    <row r="29" spans="1:13" s="110" customFormat="1" ht="11.1" customHeight="1" x14ac:dyDescent="0.2">
      <c r="A29" s="422" t="s">
        <v>389</v>
      </c>
      <c r="B29" s="115">
        <v>29297</v>
      </c>
      <c r="C29" s="114">
        <v>15497</v>
      </c>
      <c r="D29" s="114">
        <v>13800</v>
      </c>
      <c r="E29" s="114">
        <v>21856</v>
      </c>
      <c r="F29" s="114">
        <v>7403</v>
      </c>
      <c r="G29" s="114">
        <v>2463</v>
      </c>
      <c r="H29" s="114">
        <v>10428</v>
      </c>
      <c r="I29" s="115">
        <v>3992</v>
      </c>
      <c r="J29" s="114">
        <v>3063</v>
      </c>
      <c r="K29" s="114">
        <v>929</v>
      </c>
      <c r="L29" s="423">
        <v>1350</v>
      </c>
      <c r="M29" s="424">
        <v>1863</v>
      </c>
    </row>
    <row r="30" spans="1:13" ht="15" customHeight="1" x14ac:dyDescent="0.2">
      <c r="A30" s="422" t="s">
        <v>394</v>
      </c>
      <c r="B30" s="115">
        <v>29392</v>
      </c>
      <c r="C30" s="114">
        <v>15583</v>
      </c>
      <c r="D30" s="114">
        <v>13809</v>
      </c>
      <c r="E30" s="114">
        <v>21806</v>
      </c>
      <c r="F30" s="114">
        <v>7553</v>
      </c>
      <c r="G30" s="114">
        <v>2414</v>
      </c>
      <c r="H30" s="114">
        <v>10472</v>
      </c>
      <c r="I30" s="115">
        <v>3829</v>
      </c>
      <c r="J30" s="114">
        <v>2903</v>
      </c>
      <c r="K30" s="114">
        <v>926</v>
      </c>
      <c r="L30" s="423">
        <v>2377</v>
      </c>
      <c r="M30" s="424">
        <v>2250</v>
      </c>
    </row>
    <row r="31" spans="1:13" ht="11.1" customHeight="1" x14ac:dyDescent="0.2">
      <c r="A31" s="422" t="s">
        <v>387</v>
      </c>
      <c r="B31" s="115">
        <v>29805</v>
      </c>
      <c r="C31" s="114">
        <v>15927</v>
      </c>
      <c r="D31" s="114">
        <v>13878</v>
      </c>
      <c r="E31" s="114">
        <v>22076</v>
      </c>
      <c r="F31" s="114">
        <v>7701</v>
      </c>
      <c r="G31" s="114">
        <v>2279</v>
      </c>
      <c r="H31" s="114">
        <v>10730</v>
      </c>
      <c r="I31" s="115">
        <v>3841</v>
      </c>
      <c r="J31" s="114">
        <v>2909</v>
      </c>
      <c r="K31" s="114">
        <v>932</v>
      </c>
      <c r="L31" s="423">
        <v>2027</v>
      </c>
      <c r="M31" s="424">
        <v>1641</v>
      </c>
    </row>
    <row r="32" spans="1:13" ht="11.1" customHeight="1" x14ac:dyDescent="0.2">
      <c r="A32" s="422" t="s">
        <v>388</v>
      </c>
      <c r="B32" s="115">
        <v>30232</v>
      </c>
      <c r="C32" s="114">
        <v>16159</v>
      </c>
      <c r="D32" s="114">
        <v>14073</v>
      </c>
      <c r="E32" s="114">
        <v>22218</v>
      </c>
      <c r="F32" s="114">
        <v>8009</v>
      </c>
      <c r="G32" s="114">
        <v>2507</v>
      </c>
      <c r="H32" s="114">
        <v>10853</v>
      </c>
      <c r="I32" s="115">
        <v>3869</v>
      </c>
      <c r="J32" s="114">
        <v>2885</v>
      </c>
      <c r="K32" s="114">
        <v>984</v>
      </c>
      <c r="L32" s="423">
        <v>2570</v>
      </c>
      <c r="M32" s="424">
        <v>2175</v>
      </c>
    </row>
    <row r="33" spans="1:13" s="110" customFormat="1" ht="11.1" customHeight="1" x14ac:dyDescent="0.2">
      <c r="A33" s="422" t="s">
        <v>389</v>
      </c>
      <c r="B33" s="115">
        <v>30000</v>
      </c>
      <c r="C33" s="114">
        <v>15865</v>
      </c>
      <c r="D33" s="114">
        <v>14135</v>
      </c>
      <c r="E33" s="114">
        <v>21765</v>
      </c>
      <c r="F33" s="114">
        <v>8232</v>
      </c>
      <c r="G33" s="114">
        <v>2369</v>
      </c>
      <c r="H33" s="114">
        <v>10912</v>
      </c>
      <c r="I33" s="115">
        <v>3955</v>
      </c>
      <c r="J33" s="114">
        <v>2944</v>
      </c>
      <c r="K33" s="114">
        <v>1011</v>
      </c>
      <c r="L33" s="423">
        <v>2198</v>
      </c>
      <c r="M33" s="424">
        <v>2461</v>
      </c>
    </row>
    <row r="34" spans="1:13" ht="15" customHeight="1" x14ac:dyDescent="0.2">
      <c r="A34" s="422" t="s">
        <v>395</v>
      </c>
      <c r="B34" s="115">
        <v>30163</v>
      </c>
      <c r="C34" s="114">
        <v>15986</v>
      </c>
      <c r="D34" s="114">
        <v>14177</v>
      </c>
      <c r="E34" s="114">
        <v>21758</v>
      </c>
      <c r="F34" s="114">
        <v>8403</v>
      </c>
      <c r="G34" s="114">
        <v>2283</v>
      </c>
      <c r="H34" s="114">
        <v>11097</v>
      </c>
      <c r="I34" s="115">
        <v>3873</v>
      </c>
      <c r="J34" s="114">
        <v>2891</v>
      </c>
      <c r="K34" s="114">
        <v>982</v>
      </c>
      <c r="L34" s="423">
        <v>2533</v>
      </c>
      <c r="M34" s="424">
        <v>2394</v>
      </c>
    </row>
    <row r="35" spans="1:13" ht="11.1" customHeight="1" x14ac:dyDescent="0.2">
      <c r="A35" s="422" t="s">
        <v>387</v>
      </c>
      <c r="B35" s="115">
        <v>30248</v>
      </c>
      <c r="C35" s="114">
        <v>16075</v>
      </c>
      <c r="D35" s="114">
        <v>14173</v>
      </c>
      <c r="E35" s="114">
        <v>21789</v>
      </c>
      <c r="F35" s="114">
        <v>8458</v>
      </c>
      <c r="G35" s="114">
        <v>2174</v>
      </c>
      <c r="H35" s="114">
        <v>11213</v>
      </c>
      <c r="I35" s="115">
        <v>3888</v>
      </c>
      <c r="J35" s="114">
        <v>2885</v>
      </c>
      <c r="K35" s="114">
        <v>1003</v>
      </c>
      <c r="L35" s="423">
        <v>1915</v>
      </c>
      <c r="M35" s="424">
        <v>1820</v>
      </c>
    </row>
    <row r="36" spans="1:13" ht="11.1" customHeight="1" x14ac:dyDescent="0.2">
      <c r="A36" s="422" t="s">
        <v>388</v>
      </c>
      <c r="B36" s="115">
        <v>30728</v>
      </c>
      <c r="C36" s="114">
        <v>16362</v>
      </c>
      <c r="D36" s="114">
        <v>14366</v>
      </c>
      <c r="E36" s="114">
        <v>22232</v>
      </c>
      <c r="F36" s="114">
        <v>8495</v>
      </c>
      <c r="G36" s="114">
        <v>2514</v>
      </c>
      <c r="H36" s="114">
        <v>11285</v>
      </c>
      <c r="I36" s="115">
        <v>3852</v>
      </c>
      <c r="J36" s="114">
        <v>2849</v>
      </c>
      <c r="K36" s="114">
        <v>1003</v>
      </c>
      <c r="L36" s="423">
        <v>2555</v>
      </c>
      <c r="M36" s="424">
        <v>2163</v>
      </c>
    </row>
    <row r="37" spans="1:13" s="110" customFormat="1" ht="11.1" customHeight="1" x14ac:dyDescent="0.2">
      <c r="A37" s="422" t="s">
        <v>389</v>
      </c>
      <c r="B37" s="115">
        <v>30302</v>
      </c>
      <c r="C37" s="114">
        <v>16026</v>
      </c>
      <c r="D37" s="114">
        <v>14276</v>
      </c>
      <c r="E37" s="114">
        <v>21806</v>
      </c>
      <c r="F37" s="114">
        <v>8496</v>
      </c>
      <c r="G37" s="114">
        <v>2387</v>
      </c>
      <c r="H37" s="114">
        <v>11207</v>
      </c>
      <c r="I37" s="115">
        <v>3888</v>
      </c>
      <c r="J37" s="114">
        <v>2865</v>
      </c>
      <c r="K37" s="114">
        <v>1023</v>
      </c>
      <c r="L37" s="423">
        <v>1622</v>
      </c>
      <c r="M37" s="424">
        <v>1959</v>
      </c>
    </row>
    <row r="38" spans="1:13" ht="15" customHeight="1" x14ac:dyDescent="0.2">
      <c r="A38" s="425" t="s">
        <v>396</v>
      </c>
      <c r="B38" s="115">
        <v>30308</v>
      </c>
      <c r="C38" s="114">
        <v>16071</v>
      </c>
      <c r="D38" s="114">
        <v>14237</v>
      </c>
      <c r="E38" s="114">
        <v>21730</v>
      </c>
      <c r="F38" s="114">
        <v>8578</v>
      </c>
      <c r="G38" s="114">
        <v>2368</v>
      </c>
      <c r="H38" s="114">
        <v>11306</v>
      </c>
      <c r="I38" s="115">
        <v>3805</v>
      </c>
      <c r="J38" s="114">
        <v>2833</v>
      </c>
      <c r="K38" s="114">
        <v>972</v>
      </c>
      <c r="L38" s="423">
        <v>2330</v>
      </c>
      <c r="M38" s="424">
        <v>2336</v>
      </c>
    </row>
    <row r="39" spans="1:13" ht="11.1" customHeight="1" x14ac:dyDescent="0.2">
      <c r="A39" s="422" t="s">
        <v>387</v>
      </c>
      <c r="B39" s="115">
        <v>30442</v>
      </c>
      <c r="C39" s="114">
        <v>16114</v>
      </c>
      <c r="D39" s="114">
        <v>14328</v>
      </c>
      <c r="E39" s="114">
        <v>21685</v>
      </c>
      <c r="F39" s="114">
        <v>8757</v>
      </c>
      <c r="G39" s="114">
        <v>2284</v>
      </c>
      <c r="H39" s="114">
        <v>11451</v>
      </c>
      <c r="I39" s="115">
        <v>3920</v>
      </c>
      <c r="J39" s="114">
        <v>2910</v>
      </c>
      <c r="K39" s="114">
        <v>1010</v>
      </c>
      <c r="L39" s="423">
        <v>2165</v>
      </c>
      <c r="M39" s="424">
        <v>2083</v>
      </c>
    </row>
    <row r="40" spans="1:13" ht="11.1" customHeight="1" x14ac:dyDescent="0.2">
      <c r="A40" s="425" t="s">
        <v>388</v>
      </c>
      <c r="B40" s="115">
        <v>30618</v>
      </c>
      <c r="C40" s="114">
        <v>16171</v>
      </c>
      <c r="D40" s="114">
        <v>14447</v>
      </c>
      <c r="E40" s="114">
        <v>21716</v>
      </c>
      <c r="F40" s="114">
        <v>8902</v>
      </c>
      <c r="G40" s="114">
        <v>2552</v>
      </c>
      <c r="H40" s="114">
        <v>11383</v>
      </c>
      <c r="I40" s="115">
        <v>3843</v>
      </c>
      <c r="J40" s="114">
        <v>2826</v>
      </c>
      <c r="K40" s="114">
        <v>1017</v>
      </c>
      <c r="L40" s="423">
        <v>2550</v>
      </c>
      <c r="M40" s="424">
        <v>2252</v>
      </c>
    </row>
    <row r="41" spans="1:13" s="110" customFormat="1" ht="11.1" customHeight="1" x14ac:dyDescent="0.2">
      <c r="A41" s="422" t="s">
        <v>389</v>
      </c>
      <c r="B41" s="115">
        <v>30315</v>
      </c>
      <c r="C41" s="114">
        <v>15845</v>
      </c>
      <c r="D41" s="114">
        <v>14470</v>
      </c>
      <c r="E41" s="114">
        <v>21329</v>
      </c>
      <c r="F41" s="114">
        <v>8986</v>
      </c>
      <c r="G41" s="114">
        <v>2506</v>
      </c>
      <c r="H41" s="114">
        <v>11287</v>
      </c>
      <c r="I41" s="115">
        <v>3906</v>
      </c>
      <c r="J41" s="114">
        <v>2858</v>
      </c>
      <c r="K41" s="114">
        <v>1048</v>
      </c>
      <c r="L41" s="423">
        <v>1735</v>
      </c>
      <c r="M41" s="424">
        <v>2062</v>
      </c>
    </row>
    <row r="42" spans="1:13" ht="15" customHeight="1" x14ac:dyDescent="0.2">
      <c r="A42" s="422" t="s">
        <v>397</v>
      </c>
      <c r="B42" s="115">
        <v>30255</v>
      </c>
      <c r="C42" s="114">
        <v>15818</v>
      </c>
      <c r="D42" s="114">
        <v>14437</v>
      </c>
      <c r="E42" s="114">
        <v>21222</v>
      </c>
      <c r="F42" s="114">
        <v>9033</v>
      </c>
      <c r="G42" s="114">
        <v>2455</v>
      </c>
      <c r="H42" s="114">
        <v>11347</v>
      </c>
      <c r="I42" s="115">
        <v>3831</v>
      </c>
      <c r="J42" s="114">
        <v>2804</v>
      </c>
      <c r="K42" s="114">
        <v>1027</v>
      </c>
      <c r="L42" s="423">
        <v>2225</v>
      </c>
      <c r="M42" s="424">
        <v>2324</v>
      </c>
    </row>
    <row r="43" spans="1:13" ht="11.1" customHeight="1" x14ac:dyDescent="0.2">
      <c r="A43" s="422" t="s">
        <v>387</v>
      </c>
      <c r="B43" s="115">
        <v>30257</v>
      </c>
      <c r="C43" s="114">
        <v>15974</v>
      </c>
      <c r="D43" s="114">
        <v>14283</v>
      </c>
      <c r="E43" s="114">
        <v>21182</v>
      </c>
      <c r="F43" s="114">
        <v>9075</v>
      </c>
      <c r="G43" s="114">
        <v>2350</v>
      </c>
      <c r="H43" s="114">
        <v>11397</v>
      </c>
      <c r="I43" s="115">
        <v>3902</v>
      </c>
      <c r="J43" s="114">
        <v>2869</v>
      </c>
      <c r="K43" s="114">
        <v>1033</v>
      </c>
      <c r="L43" s="423">
        <v>2175</v>
      </c>
      <c r="M43" s="424">
        <v>2196</v>
      </c>
    </row>
    <row r="44" spans="1:13" ht="11.1" customHeight="1" x14ac:dyDescent="0.2">
      <c r="A44" s="422" t="s">
        <v>388</v>
      </c>
      <c r="B44" s="115">
        <v>30399</v>
      </c>
      <c r="C44" s="114">
        <v>16091</v>
      </c>
      <c r="D44" s="114">
        <v>14308</v>
      </c>
      <c r="E44" s="114">
        <v>21341</v>
      </c>
      <c r="F44" s="114">
        <v>9058</v>
      </c>
      <c r="G44" s="114">
        <v>2675</v>
      </c>
      <c r="H44" s="114">
        <v>11400</v>
      </c>
      <c r="I44" s="115">
        <v>3849</v>
      </c>
      <c r="J44" s="114">
        <v>2789</v>
      </c>
      <c r="K44" s="114">
        <v>1060</v>
      </c>
      <c r="L44" s="423">
        <v>2397</v>
      </c>
      <c r="M44" s="424">
        <v>2280</v>
      </c>
    </row>
    <row r="45" spans="1:13" s="110" customFormat="1" ht="11.1" customHeight="1" x14ac:dyDescent="0.2">
      <c r="A45" s="422" t="s">
        <v>389</v>
      </c>
      <c r="B45" s="115">
        <v>29889</v>
      </c>
      <c r="C45" s="114">
        <v>15684</v>
      </c>
      <c r="D45" s="114">
        <v>14205</v>
      </c>
      <c r="E45" s="114">
        <v>20987</v>
      </c>
      <c r="F45" s="114">
        <v>8902</v>
      </c>
      <c r="G45" s="114">
        <v>2591</v>
      </c>
      <c r="H45" s="114">
        <v>11253</v>
      </c>
      <c r="I45" s="115">
        <v>3851</v>
      </c>
      <c r="J45" s="114">
        <v>2787</v>
      </c>
      <c r="K45" s="114">
        <v>1064</v>
      </c>
      <c r="L45" s="423">
        <v>1415</v>
      </c>
      <c r="M45" s="424">
        <v>1959</v>
      </c>
    </row>
    <row r="46" spans="1:13" ht="15" customHeight="1" x14ac:dyDescent="0.2">
      <c r="A46" s="422" t="s">
        <v>398</v>
      </c>
      <c r="B46" s="115">
        <v>29745</v>
      </c>
      <c r="C46" s="114">
        <v>15640</v>
      </c>
      <c r="D46" s="114">
        <v>14105</v>
      </c>
      <c r="E46" s="114">
        <v>20811</v>
      </c>
      <c r="F46" s="114">
        <v>8934</v>
      </c>
      <c r="G46" s="114">
        <v>2518</v>
      </c>
      <c r="H46" s="114">
        <v>11250</v>
      </c>
      <c r="I46" s="115">
        <v>3838</v>
      </c>
      <c r="J46" s="114">
        <v>2791</v>
      </c>
      <c r="K46" s="114">
        <v>1047</v>
      </c>
      <c r="L46" s="423">
        <v>2456</v>
      </c>
      <c r="M46" s="424">
        <v>2610</v>
      </c>
    </row>
    <row r="47" spans="1:13" ht="11.1" customHeight="1" x14ac:dyDescent="0.2">
      <c r="A47" s="422" t="s">
        <v>387</v>
      </c>
      <c r="B47" s="115">
        <v>29872</v>
      </c>
      <c r="C47" s="114">
        <v>15793</v>
      </c>
      <c r="D47" s="114">
        <v>14079</v>
      </c>
      <c r="E47" s="114">
        <v>20848</v>
      </c>
      <c r="F47" s="114">
        <v>9024</v>
      </c>
      <c r="G47" s="114">
        <v>2449</v>
      </c>
      <c r="H47" s="114">
        <v>11376</v>
      </c>
      <c r="I47" s="115">
        <v>3888</v>
      </c>
      <c r="J47" s="114">
        <v>2795</v>
      </c>
      <c r="K47" s="114">
        <v>1093</v>
      </c>
      <c r="L47" s="423">
        <v>1853</v>
      </c>
      <c r="M47" s="424">
        <v>1723</v>
      </c>
    </row>
    <row r="48" spans="1:13" ht="11.1" customHeight="1" x14ac:dyDescent="0.2">
      <c r="A48" s="422" t="s">
        <v>388</v>
      </c>
      <c r="B48" s="115">
        <v>30168</v>
      </c>
      <c r="C48" s="114">
        <v>15966</v>
      </c>
      <c r="D48" s="114">
        <v>14202</v>
      </c>
      <c r="E48" s="114">
        <v>21071</v>
      </c>
      <c r="F48" s="114">
        <v>9097</v>
      </c>
      <c r="G48" s="114">
        <v>2777</v>
      </c>
      <c r="H48" s="114">
        <v>11378</v>
      </c>
      <c r="I48" s="115">
        <v>3842</v>
      </c>
      <c r="J48" s="114">
        <v>2710</v>
      </c>
      <c r="K48" s="114">
        <v>1132</v>
      </c>
      <c r="L48" s="423">
        <v>2677</v>
      </c>
      <c r="M48" s="424">
        <v>2392</v>
      </c>
    </row>
    <row r="49" spans="1:17" s="110" customFormat="1" ht="11.1" customHeight="1" x14ac:dyDescent="0.2">
      <c r="A49" s="422" t="s">
        <v>389</v>
      </c>
      <c r="B49" s="115">
        <v>29888</v>
      </c>
      <c r="C49" s="114">
        <v>15720</v>
      </c>
      <c r="D49" s="114">
        <v>14168</v>
      </c>
      <c r="E49" s="114">
        <v>20744</v>
      </c>
      <c r="F49" s="114">
        <v>9144</v>
      </c>
      <c r="G49" s="114">
        <v>2700</v>
      </c>
      <c r="H49" s="114">
        <v>11331</v>
      </c>
      <c r="I49" s="115">
        <v>3866</v>
      </c>
      <c r="J49" s="114">
        <v>2730</v>
      </c>
      <c r="K49" s="114">
        <v>1136</v>
      </c>
      <c r="L49" s="423">
        <v>1427</v>
      </c>
      <c r="M49" s="424">
        <v>1762</v>
      </c>
    </row>
    <row r="50" spans="1:17" ht="15" customHeight="1" x14ac:dyDescent="0.2">
      <c r="A50" s="422" t="s">
        <v>399</v>
      </c>
      <c r="B50" s="143">
        <v>29720</v>
      </c>
      <c r="C50" s="144">
        <v>15665</v>
      </c>
      <c r="D50" s="144">
        <v>14055</v>
      </c>
      <c r="E50" s="144">
        <v>20568</v>
      </c>
      <c r="F50" s="144">
        <v>9152</v>
      </c>
      <c r="G50" s="144">
        <v>2632</v>
      </c>
      <c r="H50" s="144">
        <v>11304</v>
      </c>
      <c r="I50" s="143">
        <v>3724</v>
      </c>
      <c r="J50" s="144">
        <v>2644</v>
      </c>
      <c r="K50" s="144">
        <v>1080</v>
      </c>
      <c r="L50" s="426">
        <v>2228</v>
      </c>
      <c r="M50" s="427">
        <v>2429</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-8.4047739115817782E-2</v>
      </c>
      <c r="C6" s="480">
        <f>'Tabelle 3.3'!J11</f>
        <v>-2.9702970297029703</v>
      </c>
      <c r="D6" s="481">
        <f t="shared" ref="D6:E9" si="0">IF(OR(AND(B6&gt;=-50,B6&lt;=50),ISNUMBER(B6)=FALSE),B6,"")</f>
        <v>-8.4047739115817782E-2</v>
      </c>
      <c r="E6" s="481">
        <f t="shared" si="0"/>
        <v>-2.9702970297029703</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-0.4752160751981519</v>
      </c>
      <c r="C7" s="480">
        <f>'Tabelle 3.1'!J23</f>
        <v>-3.3695878434637803</v>
      </c>
      <c r="D7" s="481">
        <f t="shared" si="0"/>
        <v>-0.4752160751981519</v>
      </c>
      <c r="E7" s="481">
        <f>IF(OR(AND(C7&gt;=-50,C7&lt;=50),ISNUMBER(C7)=FALSE),C7,"")</f>
        <v>-3.3695878434637803</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0.95490282911153723</v>
      </c>
      <c r="C8" s="480">
        <f>'Tabelle 3.1'!J34</f>
        <v>-3.6279896103654186</v>
      </c>
      <c r="D8" s="481">
        <f t="shared" si="0"/>
        <v>0.95490282911153723</v>
      </c>
      <c r="E8" s="481">
        <f>IF(OR(AND(C8&gt;=-50,C8&lt;=50),ISNUMBER(C8)=FALSE),C8,"")</f>
        <v>-3.6279896103654186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-8.4047739115817782E-2</v>
      </c>
      <c r="C14" s="480">
        <f>'Tabelle 3.3'!J11</f>
        <v>-2.9702970297029703</v>
      </c>
      <c r="D14" s="481">
        <f>IF(OR(AND(B14&gt;=-50,B14&lt;=50),ISNUMBER(B14)=FALSE),B14,"")</f>
        <v>-8.4047739115817782E-2</v>
      </c>
      <c r="E14" s="481">
        <f>IF(OR(AND(C14&gt;=-50,C14&lt;=50),ISNUMBER(C14)=FALSE),C14,"")</f>
        <v>-2.9702970297029703</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-0.21929824561403508</v>
      </c>
      <c r="C15" s="480">
        <f>'Tabelle 3.3'!J12</f>
        <v>-1.3698630136986301</v>
      </c>
      <c r="D15" s="481">
        <f t="shared" ref="D15:E45" si="3">IF(OR(AND(B15&gt;=-50,B15&lt;=50),ISNUMBER(B15)=FALSE),B15,"")</f>
        <v>-0.21929824561403508</v>
      </c>
      <c r="E15" s="481">
        <f t="shared" si="3"/>
        <v>-1.3698630136986301</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0.78212290502793291</v>
      </c>
      <c r="C16" s="480">
        <f>'Tabelle 3.3'!J13</f>
        <v>7.3170731707317076</v>
      </c>
      <c r="D16" s="481">
        <f t="shared" si="3"/>
        <v>0.78212290502793291</v>
      </c>
      <c r="E16" s="481">
        <f t="shared" si="3"/>
        <v>7.3170731707317076</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0.64648375906654054</v>
      </c>
      <c r="C17" s="480">
        <f>'Tabelle 3.3'!J14</f>
        <v>4.9242424242424239</v>
      </c>
      <c r="D17" s="481">
        <f t="shared" si="3"/>
        <v>0.64648375906654054</v>
      </c>
      <c r="E17" s="481">
        <f t="shared" si="3"/>
        <v>4.9242424242424239</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9.375</v>
      </c>
      <c r="C18" s="480">
        <f>'Tabelle 3.3'!J15</f>
        <v>5.1724137931034484</v>
      </c>
      <c r="D18" s="481">
        <f t="shared" si="3"/>
        <v>9.375</v>
      </c>
      <c r="E18" s="481">
        <f t="shared" si="3"/>
        <v>5.1724137931034484</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-4.743833017077799E-2</v>
      </c>
      <c r="C19" s="480">
        <f>'Tabelle 3.3'!J16</f>
        <v>4.3478260869565215</v>
      </c>
      <c r="D19" s="481">
        <f t="shared" si="3"/>
        <v>-4.743833017077799E-2</v>
      </c>
      <c r="E19" s="481">
        <f t="shared" si="3"/>
        <v>4.3478260869565215</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-0.92226613965744397</v>
      </c>
      <c r="C20" s="480">
        <f>'Tabelle 3.3'!J17</f>
        <v>6.666666666666667</v>
      </c>
      <c r="D20" s="481">
        <f t="shared" si="3"/>
        <v>-0.92226613965744397</v>
      </c>
      <c r="E20" s="481">
        <f t="shared" si="3"/>
        <v>6.666666666666667</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3.5185185185185186</v>
      </c>
      <c r="C21" s="480">
        <f>'Tabelle 3.3'!J18</f>
        <v>3.4482758620689653</v>
      </c>
      <c r="D21" s="481">
        <f t="shared" si="3"/>
        <v>3.5185185185185186</v>
      </c>
      <c r="E21" s="481">
        <f t="shared" si="3"/>
        <v>3.4482758620689653</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0.16662699357295882</v>
      </c>
      <c r="C22" s="480">
        <f>'Tabelle 3.3'!J19</f>
        <v>1.1292346298619824</v>
      </c>
      <c r="D22" s="481">
        <f t="shared" si="3"/>
        <v>0.16662699357295882</v>
      </c>
      <c r="E22" s="481">
        <f t="shared" si="3"/>
        <v>1.1292346298619824</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-8.4693084693084693</v>
      </c>
      <c r="C23" s="480">
        <f>'Tabelle 3.3'!J20</f>
        <v>-13.80952380952381</v>
      </c>
      <c r="D23" s="481">
        <f t="shared" si="3"/>
        <v>-8.4693084693084693</v>
      </c>
      <c r="E23" s="481">
        <f t="shared" si="3"/>
        <v>-13.80952380952381</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-0.17761989342806395</v>
      </c>
      <c r="C24" s="480">
        <f>'Tabelle 3.3'!J21</f>
        <v>-7.2192513368983962</v>
      </c>
      <c r="D24" s="481">
        <f t="shared" si="3"/>
        <v>-0.17761989342806395</v>
      </c>
      <c r="E24" s="481">
        <f t="shared" si="3"/>
        <v>-7.2192513368983962</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0.625</v>
      </c>
      <c r="C25" s="480">
        <f>'Tabelle 3.3'!J22</f>
        <v>-2.0833333333333335</v>
      </c>
      <c r="D25" s="481">
        <f t="shared" si="3"/>
        <v>0.625</v>
      </c>
      <c r="E25" s="481">
        <f t="shared" si="3"/>
        <v>-2.0833333333333335</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-3.5573122529644268</v>
      </c>
      <c r="C26" s="480">
        <f>'Tabelle 3.3'!J23</f>
        <v>37.5</v>
      </c>
      <c r="D26" s="481">
        <f t="shared" si="3"/>
        <v>-3.5573122529644268</v>
      </c>
      <c r="E26" s="481">
        <f t="shared" si="3"/>
        <v>37.5</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3.2769556025369977</v>
      </c>
      <c r="C27" s="480">
        <f>'Tabelle 3.3'!J24</f>
        <v>0.44247787610619471</v>
      </c>
      <c r="D27" s="481">
        <f t="shared" si="3"/>
        <v>3.2769556025369977</v>
      </c>
      <c r="E27" s="481">
        <f t="shared" si="3"/>
        <v>0.44247787610619471</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-0.10799136069114471</v>
      </c>
      <c r="C28" s="480">
        <f>'Tabelle 3.3'!J25</f>
        <v>-7.2254335260115603</v>
      </c>
      <c r="D28" s="481">
        <f t="shared" si="3"/>
        <v>-0.10799136069114471</v>
      </c>
      <c r="E28" s="481">
        <f t="shared" si="3"/>
        <v>-7.2254335260115603</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-6.6528066528066532</v>
      </c>
      <c r="C29" s="480">
        <f>'Tabelle 3.3'!J26</f>
        <v>-8.5714285714285712</v>
      </c>
      <c r="D29" s="481">
        <f t="shared" si="3"/>
        <v>-6.6528066528066532</v>
      </c>
      <c r="E29" s="481">
        <f t="shared" si="3"/>
        <v>-8.5714285714285712</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4.8315321042593773</v>
      </c>
      <c r="C30" s="480">
        <f>'Tabelle 3.3'!J27</f>
        <v>0.95238095238095233</v>
      </c>
      <c r="D30" s="481">
        <f t="shared" si="3"/>
        <v>4.8315321042593773</v>
      </c>
      <c r="E30" s="481">
        <f t="shared" si="3"/>
        <v>0.95238095238095233</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-5.7742782152230969</v>
      </c>
      <c r="C31" s="480">
        <f>'Tabelle 3.3'!J28</f>
        <v>-12.307692307692308</v>
      </c>
      <c r="D31" s="481">
        <f t="shared" si="3"/>
        <v>-5.7742782152230969</v>
      </c>
      <c r="E31" s="481">
        <f t="shared" si="3"/>
        <v>-12.307692307692308</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-0.12315270935960591</v>
      </c>
      <c r="C32" s="480">
        <f>'Tabelle 3.3'!J29</f>
        <v>-6.8181818181818183</v>
      </c>
      <c r="D32" s="481">
        <f t="shared" si="3"/>
        <v>-0.12315270935960591</v>
      </c>
      <c r="E32" s="481">
        <f t="shared" si="3"/>
        <v>-6.8181818181818183</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1.9559902200488997</v>
      </c>
      <c r="C33" s="480">
        <f>'Tabelle 3.3'!J30</f>
        <v>-12.67605633802817</v>
      </c>
      <c r="D33" s="481">
        <f t="shared" si="3"/>
        <v>1.9559902200488997</v>
      </c>
      <c r="E33" s="481">
        <f t="shared" si="3"/>
        <v>-12.67605633802817</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-3.0008826125330978</v>
      </c>
      <c r="C34" s="480">
        <f>'Tabelle 3.3'!J31</f>
        <v>1.0256410256410255</v>
      </c>
      <c r="D34" s="481">
        <f t="shared" si="3"/>
        <v>-3.0008826125330978</v>
      </c>
      <c r="E34" s="481">
        <f t="shared" si="3"/>
        <v>1.0256410256410255</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-0.21929824561403508</v>
      </c>
      <c r="C37" s="480">
        <f>'Tabelle 3.3'!J34</f>
        <v>-1.3698630136986301</v>
      </c>
      <c r="D37" s="481">
        <f t="shared" si="3"/>
        <v>-0.21929824561403508</v>
      </c>
      <c r="E37" s="481">
        <f t="shared" si="3"/>
        <v>-1.3698630136986301</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1.3195700755560285</v>
      </c>
      <c r="C38" s="480">
        <f>'Tabelle 3.3'!J35</f>
        <v>4.4692737430167595</v>
      </c>
      <c r="D38" s="481">
        <f t="shared" si="3"/>
        <v>1.3195700755560285</v>
      </c>
      <c r="E38" s="481">
        <f t="shared" si="3"/>
        <v>4.4692737430167595</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-0.74401769555600239</v>
      </c>
      <c r="C39" s="480">
        <f>'Tabelle 3.3'!J36</f>
        <v>-4.2441140024783151</v>
      </c>
      <c r="D39" s="481">
        <f t="shared" si="3"/>
        <v>-0.74401769555600239</v>
      </c>
      <c r="E39" s="481">
        <f t="shared" si="3"/>
        <v>-4.2441140024783151</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-0.74401769555600239</v>
      </c>
      <c r="C45" s="480">
        <f>'Tabelle 3.3'!J36</f>
        <v>-4.2441140024783151</v>
      </c>
      <c r="D45" s="481">
        <f t="shared" si="3"/>
        <v>-0.74401769555600239</v>
      </c>
      <c r="E45" s="481">
        <f t="shared" si="3"/>
        <v>-4.2441140024783151</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29172</v>
      </c>
      <c r="C51" s="487">
        <v>3243</v>
      </c>
      <c r="D51" s="487">
        <v>948</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29479</v>
      </c>
      <c r="C52" s="487">
        <v>3203</v>
      </c>
      <c r="D52" s="487">
        <v>971</v>
      </c>
      <c r="E52" s="488">
        <f t="shared" ref="E52:G70" si="11">IF($A$51=37802,IF(COUNTBLANK(B$51:B$70)&gt;0,#N/A,B52/B$51*100),IF(COUNTBLANK(B$51:B$75)&gt;0,#N/A,B52/B$51*100))</f>
        <v>101.05237899355546</v>
      </c>
      <c r="F52" s="488">
        <f t="shared" si="11"/>
        <v>98.766574159728648</v>
      </c>
      <c r="G52" s="488">
        <f t="shared" si="11"/>
        <v>102.42616033755274</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29799</v>
      </c>
      <c r="C53" s="487">
        <v>2991</v>
      </c>
      <c r="D53" s="487">
        <v>970</v>
      </c>
      <c r="E53" s="488">
        <f t="shared" si="11"/>
        <v>102.14932126696831</v>
      </c>
      <c r="F53" s="488">
        <f t="shared" si="11"/>
        <v>92.229417206290478</v>
      </c>
      <c r="G53" s="488">
        <f t="shared" si="11"/>
        <v>102.32067510548524</v>
      </c>
      <c r="H53" s="489">
        <f>IF(ISERROR(L53)=TRUE,IF(MONTH(A53)=MONTH(MAX(A$51:A$75)),A53,""),"")</f>
        <v>41883</v>
      </c>
      <c r="I53" s="488">
        <f t="shared" si="12"/>
        <v>102.14932126696831</v>
      </c>
      <c r="J53" s="488">
        <f t="shared" si="10"/>
        <v>92.229417206290478</v>
      </c>
      <c r="K53" s="488">
        <f t="shared" si="10"/>
        <v>102.32067510548524</v>
      </c>
      <c r="L53" s="488" t="e">
        <f t="shared" si="13"/>
        <v>#N/A</v>
      </c>
    </row>
    <row r="54" spans="1:14" ht="15" customHeight="1" x14ac:dyDescent="0.2">
      <c r="A54" s="490" t="s">
        <v>462</v>
      </c>
      <c r="B54" s="487">
        <v>29297</v>
      </c>
      <c r="C54" s="487">
        <v>3063</v>
      </c>
      <c r="D54" s="487">
        <v>929</v>
      </c>
      <c r="E54" s="488">
        <f t="shared" si="11"/>
        <v>100.4284930755519</v>
      </c>
      <c r="F54" s="488">
        <f t="shared" si="11"/>
        <v>94.449583718778911</v>
      </c>
      <c r="G54" s="488">
        <f t="shared" si="11"/>
        <v>97.995780590717303</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29392</v>
      </c>
      <c r="C55" s="487">
        <v>2903</v>
      </c>
      <c r="D55" s="487">
        <v>926</v>
      </c>
      <c r="E55" s="488">
        <f t="shared" si="11"/>
        <v>100.75414781297134</v>
      </c>
      <c r="F55" s="488">
        <f t="shared" si="11"/>
        <v>89.51588035769349</v>
      </c>
      <c r="G55" s="488">
        <f t="shared" si="11"/>
        <v>97.679324894514764</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29805</v>
      </c>
      <c r="C56" s="487">
        <v>2909</v>
      </c>
      <c r="D56" s="487">
        <v>932</v>
      </c>
      <c r="E56" s="488">
        <f t="shared" si="11"/>
        <v>102.16988893459482</v>
      </c>
      <c r="F56" s="488">
        <f t="shared" si="11"/>
        <v>89.700894233734203</v>
      </c>
      <c r="G56" s="488">
        <f t="shared" si="11"/>
        <v>98.312236286919827</v>
      </c>
      <c r="H56" s="489" t="str">
        <f t="shared" si="14"/>
        <v/>
      </c>
      <c r="I56" s="488" t="str">
        <f t="shared" si="12"/>
        <v/>
      </c>
      <c r="J56" s="488" t="str">
        <f t="shared" si="10"/>
        <v/>
      </c>
      <c r="K56" s="488" t="str">
        <f t="shared" si="10"/>
        <v/>
      </c>
      <c r="L56" s="488" t="e">
        <f t="shared" si="13"/>
        <v>#N/A</v>
      </c>
    </row>
    <row r="57" spans="1:14" ht="15" customHeight="1" x14ac:dyDescent="0.2">
      <c r="A57" s="490">
        <v>42248</v>
      </c>
      <c r="B57" s="487">
        <v>30232</v>
      </c>
      <c r="C57" s="487">
        <v>2885</v>
      </c>
      <c r="D57" s="487">
        <v>984</v>
      </c>
      <c r="E57" s="488">
        <f t="shared" si="11"/>
        <v>103.6336212806801</v>
      </c>
      <c r="F57" s="488">
        <f t="shared" si="11"/>
        <v>88.960838729571392</v>
      </c>
      <c r="G57" s="488">
        <f t="shared" si="11"/>
        <v>103.79746835443038</v>
      </c>
      <c r="H57" s="489">
        <f t="shared" si="14"/>
        <v>42248</v>
      </c>
      <c r="I57" s="488">
        <f t="shared" si="12"/>
        <v>103.6336212806801</v>
      </c>
      <c r="J57" s="488">
        <f t="shared" si="10"/>
        <v>88.960838729571392</v>
      </c>
      <c r="K57" s="488">
        <f t="shared" si="10"/>
        <v>103.79746835443038</v>
      </c>
      <c r="L57" s="488" t="e">
        <f t="shared" si="13"/>
        <v>#N/A</v>
      </c>
    </row>
    <row r="58" spans="1:14" ht="15" customHeight="1" x14ac:dyDescent="0.2">
      <c r="A58" s="490" t="s">
        <v>465</v>
      </c>
      <c r="B58" s="487">
        <v>30000</v>
      </c>
      <c r="C58" s="487">
        <v>2944</v>
      </c>
      <c r="D58" s="487">
        <v>1011</v>
      </c>
      <c r="E58" s="488">
        <f t="shared" si="11"/>
        <v>102.83833813245577</v>
      </c>
      <c r="F58" s="488">
        <f t="shared" si="11"/>
        <v>90.780141843971634</v>
      </c>
      <c r="G58" s="488">
        <f t="shared" si="11"/>
        <v>106.64556962025316</v>
      </c>
      <c r="H58" s="489" t="str">
        <f t="shared" si="14"/>
        <v/>
      </c>
      <c r="I58" s="488" t="str">
        <f t="shared" si="12"/>
        <v/>
      </c>
      <c r="J58" s="488" t="str">
        <f t="shared" si="10"/>
        <v/>
      </c>
      <c r="K58" s="488" t="str">
        <f t="shared" si="10"/>
        <v/>
      </c>
      <c r="L58" s="488" t="e">
        <f t="shared" si="13"/>
        <v>#N/A</v>
      </c>
    </row>
    <row r="59" spans="1:14" ht="15" customHeight="1" x14ac:dyDescent="0.2">
      <c r="A59" s="490" t="s">
        <v>466</v>
      </c>
      <c r="B59" s="487">
        <v>30163</v>
      </c>
      <c r="C59" s="487">
        <v>2891</v>
      </c>
      <c r="D59" s="487">
        <v>982</v>
      </c>
      <c r="E59" s="488">
        <f t="shared" si="11"/>
        <v>103.39709310297545</v>
      </c>
      <c r="F59" s="488">
        <f t="shared" si="11"/>
        <v>89.145852605612092</v>
      </c>
      <c r="G59" s="488">
        <f t="shared" si="11"/>
        <v>103.58649789029535</v>
      </c>
      <c r="H59" s="489" t="str">
        <f t="shared" si="14"/>
        <v/>
      </c>
      <c r="I59" s="488" t="str">
        <f t="shared" si="12"/>
        <v/>
      </c>
      <c r="J59" s="488" t="str">
        <f t="shared" si="10"/>
        <v/>
      </c>
      <c r="K59" s="488" t="str">
        <f t="shared" si="10"/>
        <v/>
      </c>
      <c r="L59" s="488" t="e">
        <f t="shared" si="13"/>
        <v>#N/A</v>
      </c>
    </row>
    <row r="60" spans="1:14" ht="15" customHeight="1" x14ac:dyDescent="0.2">
      <c r="A60" s="490" t="s">
        <v>467</v>
      </c>
      <c r="B60" s="487">
        <v>30248</v>
      </c>
      <c r="C60" s="487">
        <v>2885</v>
      </c>
      <c r="D60" s="487">
        <v>1003</v>
      </c>
      <c r="E60" s="488">
        <f t="shared" si="11"/>
        <v>103.68846839435075</v>
      </c>
      <c r="F60" s="488">
        <f t="shared" si="11"/>
        <v>88.960838729571392</v>
      </c>
      <c r="G60" s="488">
        <f t="shared" si="11"/>
        <v>105.80168776371308</v>
      </c>
      <c r="H60" s="489" t="str">
        <f t="shared" si="14"/>
        <v/>
      </c>
      <c r="I60" s="488" t="str">
        <f t="shared" si="12"/>
        <v/>
      </c>
      <c r="J60" s="488" t="str">
        <f t="shared" si="10"/>
        <v/>
      </c>
      <c r="K60" s="488" t="str">
        <f t="shared" si="10"/>
        <v/>
      </c>
      <c r="L60" s="488" t="e">
        <f t="shared" si="13"/>
        <v>#N/A</v>
      </c>
    </row>
    <row r="61" spans="1:14" ht="15" customHeight="1" x14ac:dyDescent="0.2">
      <c r="A61" s="490">
        <v>42614</v>
      </c>
      <c r="B61" s="487">
        <v>30728</v>
      </c>
      <c r="C61" s="487">
        <v>2849</v>
      </c>
      <c r="D61" s="487">
        <v>1003</v>
      </c>
      <c r="E61" s="488">
        <f t="shared" si="11"/>
        <v>105.33388180447002</v>
      </c>
      <c r="F61" s="488">
        <f t="shared" si="11"/>
        <v>87.850755473327169</v>
      </c>
      <c r="G61" s="488">
        <f t="shared" si="11"/>
        <v>105.80168776371308</v>
      </c>
      <c r="H61" s="489">
        <f t="shared" si="14"/>
        <v>42614</v>
      </c>
      <c r="I61" s="488">
        <f t="shared" si="12"/>
        <v>105.33388180447002</v>
      </c>
      <c r="J61" s="488">
        <f t="shared" si="10"/>
        <v>87.850755473327169</v>
      </c>
      <c r="K61" s="488">
        <f t="shared" si="10"/>
        <v>105.80168776371308</v>
      </c>
      <c r="L61" s="488" t="e">
        <f t="shared" si="13"/>
        <v>#N/A</v>
      </c>
    </row>
    <row r="62" spans="1:14" ht="15" customHeight="1" x14ac:dyDescent="0.2">
      <c r="A62" s="490" t="s">
        <v>468</v>
      </c>
      <c r="B62" s="487">
        <v>30302</v>
      </c>
      <c r="C62" s="487">
        <v>2865</v>
      </c>
      <c r="D62" s="487">
        <v>1023</v>
      </c>
      <c r="E62" s="488">
        <f t="shared" si="11"/>
        <v>103.87357740298917</v>
      </c>
      <c r="F62" s="488">
        <f t="shared" si="11"/>
        <v>88.34412580943571</v>
      </c>
      <c r="G62" s="488">
        <f t="shared" si="11"/>
        <v>107.91139240506328</v>
      </c>
      <c r="H62" s="489" t="str">
        <f t="shared" si="14"/>
        <v/>
      </c>
      <c r="I62" s="488" t="str">
        <f t="shared" si="12"/>
        <v/>
      </c>
      <c r="J62" s="488" t="str">
        <f t="shared" si="10"/>
        <v/>
      </c>
      <c r="K62" s="488" t="str">
        <f t="shared" si="10"/>
        <v/>
      </c>
      <c r="L62" s="488" t="e">
        <f t="shared" si="13"/>
        <v>#N/A</v>
      </c>
    </row>
    <row r="63" spans="1:14" ht="15" customHeight="1" x14ac:dyDescent="0.2">
      <c r="A63" s="490" t="s">
        <v>469</v>
      </c>
      <c r="B63" s="487">
        <v>30308</v>
      </c>
      <c r="C63" s="487">
        <v>2833</v>
      </c>
      <c r="D63" s="487">
        <v>972</v>
      </c>
      <c r="E63" s="488">
        <f t="shared" si="11"/>
        <v>103.89414507061565</v>
      </c>
      <c r="F63" s="488">
        <f t="shared" si="11"/>
        <v>87.357385137218628</v>
      </c>
      <c r="G63" s="488">
        <f t="shared" si="11"/>
        <v>102.53164556962024</v>
      </c>
      <c r="H63" s="489" t="str">
        <f t="shared" si="14"/>
        <v/>
      </c>
      <c r="I63" s="488" t="str">
        <f t="shared" si="12"/>
        <v/>
      </c>
      <c r="J63" s="488" t="str">
        <f t="shared" si="10"/>
        <v/>
      </c>
      <c r="K63" s="488" t="str">
        <f t="shared" si="10"/>
        <v/>
      </c>
      <c r="L63" s="488" t="e">
        <f t="shared" si="13"/>
        <v>#N/A</v>
      </c>
    </row>
    <row r="64" spans="1:14" ht="15" customHeight="1" x14ac:dyDescent="0.2">
      <c r="A64" s="490" t="s">
        <v>470</v>
      </c>
      <c r="B64" s="487">
        <v>30442</v>
      </c>
      <c r="C64" s="487">
        <v>2910</v>
      </c>
      <c r="D64" s="487">
        <v>1010</v>
      </c>
      <c r="E64" s="488">
        <f t="shared" si="11"/>
        <v>104.35348964760729</v>
      </c>
      <c r="F64" s="488">
        <f t="shared" si="11"/>
        <v>89.731729879740982</v>
      </c>
      <c r="G64" s="488">
        <f t="shared" si="11"/>
        <v>106.54008438818565</v>
      </c>
      <c r="H64" s="489" t="str">
        <f t="shared" si="14"/>
        <v/>
      </c>
      <c r="I64" s="488" t="str">
        <f t="shared" si="12"/>
        <v/>
      </c>
      <c r="J64" s="488" t="str">
        <f t="shared" si="10"/>
        <v/>
      </c>
      <c r="K64" s="488" t="str">
        <f t="shared" si="10"/>
        <v/>
      </c>
      <c r="L64" s="488" t="e">
        <f t="shared" si="13"/>
        <v>#N/A</v>
      </c>
    </row>
    <row r="65" spans="1:12" ht="15" customHeight="1" x14ac:dyDescent="0.2">
      <c r="A65" s="490">
        <v>42979</v>
      </c>
      <c r="B65" s="487">
        <v>30618</v>
      </c>
      <c r="C65" s="487">
        <v>2826</v>
      </c>
      <c r="D65" s="487">
        <v>1017</v>
      </c>
      <c r="E65" s="488">
        <f t="shared" si="11"/>
        <v>104.95680789798436</v>
      </c>
      <c r="F65" s="488">
        <f t="shared" si="11"/>
        <v>87.141535615171136</v>
      </c>
      <c r="G65" s="488">
        <f t="shared" si="11"/>
        <v>107.27848101265822</v>
      </c>
      <c r="H65" s="489">
        <f t="shared" si="14"/>
        <v>42979</v>
      </c>
      <c r="I65" s="488">
        <f t="shared" si="12"/>
        <v>104.95680789798436</v>
      </c>
      <c r="J65" s="488">
        <f t="shared" si="10"/>
        <v>87.141535615171136</v>
      </c>
      <c r="K65" s="488">
        <f t="shared" si="10"/>
        <v>107.27848101265822</v>
      </c>
      <c r="L65" s="488" t="e">
        <f t="shared" si="13"/>
        <v>#N/A</v>
      </c>
    </row>
    <row r="66" spans="1:12" ht="15" customHeight="1" x14ac:dyDescent="0.2">
      <c r="A66" s="490" t="s">
        <v>471</v>
      </c>
      <c r="B66" s="487">
        <v>30315</v>
      </c>
      <c r="C66" s="487">
        <v>2858</v>
      </c>
      <c r="D66" s="487">
        <v>1048</v>
      </c>
      <c r="E66" s="488">
        <f t="shared" si="11"/>
        <v>103.91814068284657</v>
      </c>
      <c r="F66" s="488">
        <f t="shared" si="11"/>
        <v>88.128276287388218</v>
      </c>
      <c r="G66" s="488">
        <f t="shared" si="11"/>
        <v>110.54852320675106</v>
      </c>
      <c r="H66" s="489" t="str">
        <f t="shared" si="14"/>
        <v/>
      </c>
      <c r="I66" s="488" t="str">
        <f t="shared" si="12"/>
        <v/>
      </c>
      <c r="J66" s="488" t="str">
        <f t="shared" si="10"/>
        <v/>
      </c>
      <c r="K66" s="488" t="str">
        <f t="shared" si="10"/>
        <v/>
      </c>
      <c r="L66" s="488" t="e">
        <f t="shared" si="13"/>
        <v>#N/A</v>
      </c>
    </row>
    <row r="67" spans="1:12" ht="15" customHeight="1" x14ac:dyDescent="0.2">
      <c r="A67" s="490" t="s">
        <v>472</v>
      </c>
      <c r="B67" s="487">
        <v>30255</v>
      </c>
      <c r="C67" s="487">
        <v>2804</v>
      </c>
      <c r="D67" s="487">
        <v>1027</v>
      </c>
      <c r="E67" s="488">
        <f t="shared" si="11"/>
        <v>103.71246400658165</v>
      </c>
      <c r="F67" s="488">
        <f t="shared" si="11"/>
        <v>86.463151403021897</v>
      </c>
      <c r="G67" s="488">
        <f t="shared" si="11"/>
        <v>108.33333333333333</v>
      </c>
      <c r="H67" s="489" t="str">
        <f t="shared" si="14"/>
        <v/>
      </c>
      <c r="I67" s="488" t="str">
        <f t="shared" si="12"/>
        <v/>
      </c>
      <c r="J67" s="488" t="str">
        <f t="shared" si="12"/>
        <v/>
      </c>
      <c r="K67" s="488" t="str">
        <f t="shared" si="12"/>
        <v/>
      </c>
      <c r="L67" s="488" t="e">
        <f t="shared" si="13"/>
        <v>#N/A</v>
      </c>
    </row>
    <row r="68" spans="1:12" ht="15" customHeight="1" x14ac:dyDescent="0.2">
      <c r="A68" s="490" t="s">
        <v>473</v>
      </c>
      <c r="B68" s="487">
        <v>30257</v>
      </c>
      <c r="C68" s="487">
        <v>2869</v>
      </c>
      <c r="D68" s="487">
        <v>1033</v>
      </c>
      <c r="E68" s="488">
        <f t="shared" si="11"/>
        <v>103.71931989579049</v>
      </c>
      <c r="F68" s="488">
        <f t="shared" si="11"/>
        <v>88.467468393462838</v>
      </c>
      <c r="G68" s="488">
        <f t="shared" si="11"/>
        <v>108.96624472573839</v>
      </c>
      <c r="H68" s="489" t="str">
        <f t="shared" si="14"/>
        <v/>
      </c>
      <c r="I68" s="488" t="str">
        <f t="shared" si="12"/>
        <v/>
      </c>
      <c r="J68" s="488" t="str">
        <f t="shared" si="12"/>
        <v/>
      </c>
      <c r="K68" s="488" t="str">
        <f t="shared" si="12"/>
        <v/>
      </c>
      <c r="L68" s="488" t="e">
        <f t="shared" si="13"/>
        <v>#N/A</v>
      </c>
    </row>
    <row r="69" spans="1:12" ht="15" customHeight="1" x14ac:dyDescent="0.2">
      <c r="A69" s="490">
        <v>43344</v>
      </c>
      <c r="B69" s="487">
        <v>30399</v>
      </c>
      <c r="C69" s="487">
        <v>2789</v>
      </c>
      <c r="D69" s="487">
        <v>1060</v>
      </c>
      <c r="E69" s="488">
        <f t="shared" si="11"/>
        <v>104.20608802961743</v>
      </c>
      <c r="F69" s="488">
        <f t="shared" si="11"/>
        <v>86.000616712920134</v>
      </c>
      <c r="G69" s="488">
        <f t="shared" si="11"/>
        <v>111.81434599156117</v>
      </c>
      <c r="H69" s="489">
        <f t="shared" si="14"/>
        <v>43344</v>
      </c>
      <c r="I69" s="488">
        <f t="shared" si="12"/>
        <v>104.20608802961743</v>
      </c>
      <c r="J69" s="488">
        <f t="shared" si="12"/>
        <v>86.000616712920134</v>
      </c>
      <c r="K69" s="488">
        <f t="shared" si="12"/>
        <v>111.81434599156117</v>
      </c>
      <c r="L69" s="488" t="e">
        <f t="shared" si="13"/>
        <v>#N/A</v>
      </c>
    </row>
    <row r="70" spans="1:12" ht="15" customHeight="1" x14ac:dyDescent="0.2">
      <c r="A70" s="490" t="s">
        <v>474</v>
      </c>
      <c r="B70" s="487">
        <v>29889</v>
      </c>
      <c r="C70" s="487">
        <v>2787</v>
      </c>
      <c r="D70" s="487">
        <v>1064</v>
      </c>
      <c r="E70" s="488">
        <f t="shared" si="11"/>
        <v>102.45783628136569</v>
      </c>
      <c r="F70" s="488">
        <f t="shared" si="11"/>
        <v>85.938945420906563</v>
      </c>
      <c r="G70" s="488">
        <f t="shared" si="11"/>
        <v>112.23628691983123</v>
      </c>
      <c r="H70" s="489" t="str">
        <f t="shared" si="14"/>
        <v/>
      </c>
      <c r="I70" s="488" t="str">
        <f t="shared" si="12"/>
        <v/>
      </c>
      <c r="J70" s="488" t="str">
        <f t="shared" si="12"/>
        <v/>
      </c>
      <c r="K70" s="488" t="str">
        <f t="shared" si="12"/>
        <v/>
      </c>
      <c r="L70" s="488" t="e">
        <f t="shared" si="13"/>
        <v>#N/A</v>
      </c>
    </row>
    <row r="71" spans="1:12" ht="15" customHeight="1" x14ac:dyDescent="0.2">
      <c r="A71" s="490" t="s">
        <v>475</v>
      </c>
      <c r="B71" s="487">
        <v>29745</v>
      </c>
      <c r="C71" s="487">
        <v>2791</v>
      </c>
      <c r="D71" s="487">
        <v>1047</v>
      </c>
      <c r="E71" s="491">
        <f t="shared" ref="E71:G75" si="15">IF($A$51=37802,IF(COUNTBLANK(B$51:B$70)&gt;0,#N/A,IF(ISBLANK(B71)=FALSE,B71/B$51*100,#N/A)),IF(COUNTBLANK(B$51:B$75)&gt;0,#N/A,B71/B$51*100))</f>
        <v>101.96421225832989</v>
      </c>
      <c r="F71" s="491">
        <f t="shared" si="15"/>
        <v>86.062288004933706</v>
      </c>
      <c r="G71" s="491">
        <f t="shared" si="15"/>
        <v>110.44303797468353</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29872</v>
      </c>
      <c r="C72" s="487">
        <v>2795</v>
      </c>
      <c r="D72" s="487">
        <v>1093</v>
      </c>
      <c r="E72" s="491">
        <f t="shared" si="15"/>
        <v>102.39956122309064</v>
      </c>
      <c r="F72" s="491">
        <f t="shared" si="15"/>
        <v>86.185630588960834</v>
      </c>
      <c r="G72" s="491">
        <f t="shared" si="15"/>
        <v>115.29535864978904</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30168</v>
      </c>
      <c r="C73" s="487">
        <v>2710</v>
      </c>
      <c r="D73" s="487">
        <v>1132</v>
      </c>
      <c r="E73" s="491">
        <f t="shared" si="15"/>
        <v>103.41423282599753</v>
      </c>
      <c r="F73" s="491">
        <f t="shared" si="15"/>
        <v>83.56460067838421</v>
      </c>
      <c r="G73" s="491">
        <f t="shared" si="15"/>
        <v>119.40928270042195</v>
      </c>
      <c r="H73" s="492">
        <f>IF(A$51=37802,IF(ISERROR(L73)=TRUE,IF(ISBLANK(A73)=FALSE,IF(MONTH(A73)=MONTH(MAX(A$51:A$75)),A73,""),""),""),IF(ISERROR(L73)=TRUE,IF(MONTH(A73)=MONTH(MAX(A$51:A$75)),A73,""),""))</f>
        <v>43709</v>
      </c>
      <c r="I73" s="488">
        <f t="shared" si="12"/>
        <v>103.41423282599753</v>
      </c>
      <c r="J73" s="488">
        <f t="shared" si="12"/>
        <v>83.56460067838421</v>
      </c>
      <c r="K73" s="488">
        <f t="shared" si="12"/>
        <v>119.40928270042195</v>
      </c>
      <c r="L73" s="488" t="e">
        <f t="shared" si="13"/>
        <v>#N/A</v>
      </c>
    </row>
    <row r="74" spans="1:12" ht="15" customHeight="1" x14ac:dyDescent="0.2">
      <c r="A74" s="490" t="s">
        <v>477</v>
      </c>
      <c r="B74" s="487">
        <v>29888</v>
      </c>
      <c r="C74" s="487">
        <v>2730</v>
      </c>
      <c r="D74" s="487">
        <v>1136</v>
      </c>
      <c r="E74" s="491">
        <f t="shared" si="15"/>
        <v>102.45440833676128</v>
      </c>
      <c r="F74" s="491">
        <f t="shared" si="15"/>
        <v>84.181313598519893</v>
      </c>
      <c r="G74" s="491">
        <f t="shared" si="15"/>
        <v>119.83122362869199</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29720</v>
      </c>
      <c r="C75" s="493">
        <v>2644</v>
      </c>
      <c r="D75" s="493">
        <v>1080</v>
      </c>
      <c r="E75" s="491">
        <f t="shared" si="15"/>
        <v>101.87851364321952</v>
      </c>
      <c r="F75" s="491">
        <f t="shared" si="15"/>
        <v>81.529448041936476</v>
      </c>
      <c r="G75" s="491">
        <f t="shared" si="15"/>
        <v>113.9240506329114</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103.41423282599753</v>
      </c>
      <c r="J77" s="488">
        <f>IF(J75&lt;&gt;"",J75,IF(J74&lt;&gt;"",J74,IF(J73&lt;&gt;"",J73,IF(J72&lt;&gt;"",J72,IF(J71&lt;&gt;"",J71,IF(J70&lt;&gt;"",J70,""))))))</f>
        <v>83.56460067838421</v>
      </c>
      <c r="K77" s="488">
        <f>IF(K75&lt;&gt;"",K75,IF(K74&lt;&gt;"",K74,IF(K73&lt;&gt;"",K73,IF(K72&lt;&gt;"",K72,IF(K71&lt;&gt;"",K71,IF(K70&lt;&gt;"",K70,""))))))</f>
        <v>119.40928270042195</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+3,4%</v>
      </c>
      <c r="J79" s="488" t="str">
        <f>"GeB - ausschließlich: "&amp;IF(J77&gt;100,"+","")&amp;TEXT(J77-100,"0,0")&amp;"%"</f>
        <v>GeB - ausschließlich: -16,4%</v>
      </c>
      <c r="K79" s="488" t="str">
        <f>"GeB - im Nebenjob: "&amp;IF(K77&gt;100,"+","")&amp;TEXT(K77-100,"0,0")&amp;"%"</f>
        <v>GeB - im Nebenjob: +19,4%</v>
      </c>
    </row>
    <row r="81" spans="9:9" ht="15" customHeight="1" x14ac:dyDescent="0.2">
      <c r="I81" s="488" t="str">
        <f>IF(ISERROR(HLOOKUP(1,I$78:K$79,2,FALSE)),"",HLOOKUP(1,I$78:K$79,2,FALSE))</f>
        <v>GeB - im Nebenjob: +19,4%</v>
      </c>
    </row>
    <row r="82" spans="9:9" ht="15" customHeight="1" x14ac:dyDescent="0.2">
      <c r="I82" s="488" t="str">
        <f>IF(ISERROR(HLOOKUP(2,I$78:K$79,2,FALSE)),"",HLOOKUP(2,I$78:K$79,2,FALSE))</f>
        <v>SvB: +3,4%</v>
      </c>
    </row>
    <row r="83" spans="9:9" ht="15" customHeight="1" x14ac:dyDescent="0.2">
      <c r="I83" s="488" t="str">
        <f>IF(ISERROR(HLOOKUP(3,I$78:K$79,2,FALSE)),"",HLOOKUP(3,I$78:K$79,2,FALSE))</f>
        <v>GeB - ausschließlich: -16,4%</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29720</v>
      </c>
      <c r="E12" s="114">
        <v>29888</v>
      </c>
      <c r="F12" s="114">
        <v>30168</v>
      </c>
      <c r="G12" s="114">
        <v>29872</v>
      </c>
      <c r="H12" s="114">
        <v>29745</v>
      </c>
      <c r="I12" s="115">
        <v>-25</v>
      </c>
      <c r="J12" s="116">
        <v>-8.4047739115817782E-2</v>
      </c>
      <c r="N12" s="117"/>
    </row>
    <row r="13" spans="1:15" s="110" customFormat="1" ht="13.5" customHeight="1" x14ac:dyDescent="0.2">
      <c r="A13" s="118" t="s">
        <v>105</v>
      </c>
      <c r="B13" s="119" t="s">
        <v>106</v>
      </c>
      <c r="C13" s="113">
        <v>52.708613728129208</v>
      </c>
      <c r="D13" s="114">
        <v>15665</v>
      </c>
      <c r="E13" s="114">
        <v>15720</v>
      </c>
      <c r="F13" s="114">
        <v>15966</v>
      </c>
      <c r="G13" s="114">
        <v>15793</v>
      </c>
      <c r="H13" s="114">
        <v>15640</v>
      </c>
      <c r="I13" s="115">
        <v>25</v>
      </c>
      <c r="J13" s="116">
        <v>0.15984654731457801</v>
      </c>
    </row>
    <row r="14" spans="1:15" s="110" customFormat="1" ht="13.5" customHeight="1" x14ac:dyDescent="0.2">
      <c r="A14" s="120"/>
      <c r="B14" s="119" t="s">
        <v>107</v>
      </c>
      <c r="C14" s="113">
        <v>47.291386271870792</v>
      </c>
      <c r="D14" s="114">
        <v>14055</v>
      </c>
      <c r="E14" s="114">
        <v>14168</v>
      </c>
      <c r="F14" s="114">
        <v>14202</v>
      </c>
      <c r="G14" s="114">
        <v>14079</v>
      </c>
      <c r="H14" s="114">
        <v>14105</v>
      </c>
      <c r="I14" s="115">
        <v>-50</v>
      </c>
      <c r="J14" s="116">
        <v>-0.35448422545196739</v>
      </c>
    </row>
    <row r="15" spans="1:15" s="110" customFormat="1" ht="13.5" customHeight="1" x14ac:dyDescent="0.2">
      <c r="A15" s="118" t="s">
        <v>105</v>
      </c>
      <c r="B15" s="121" t="s">
        <v>108</v>
      </c>
      <c r="C15" s="113">
        <v>8.8559892328398391</v>
      </c>
      <c r="D15" s="114">
        <v>2632</v>
      </c>
      <c r="E15" s="114">
        <v>2700</v>
      </c>
      <c r="F15" s="114">
        <v>2777</v>
      </c>
      <c r="G15" s="114">
        <v>2449</v>
      </c>
      <c r="H15" s="114">
        <v>2518</v>
      </c>
      <c r="I15" s="115">
        <v>114</v>
      </c>
      <c r="J15" s="116">
        <v>4.5274027005559967</v>
      </c>
    </row>
    <row r="16" spans="1:15" s="110" customFormat="1" ht="13.5" customHeight="1" x14ac:dyDescent="0.2">
      <c r="A16" s="118"/>
      <c r="B16" s="121" t="s">
        <v>109</v>
      </c>
      <c r="C16" s="113">
        <v>66.211305518169581</v>
      </c>
      <c r="D16" s="114">
        <v>19678</v>
      </c>
      <c r="E16" s="114">
        <v>19760</v>
      </c>
      <c r="F16" s="114">
        <v>19975</v>
      </c>
      <c r="G16" s="114">
        <v>20084</v>
      </c>
      <c r="H16" s="114">
        <v>20005</v>
      </c>
      <c r="I16" s="115">
        <v>-327</v>
      </c>
      <c r="J16" s="116">
        <v>-1.6345913521619595</v>
      </c>
    </row>
    <row r="17" spans="1:10" s="110" customFormat="1" ht="13.5" customHeight="1" x14ac:dyDescent="0.2">
      <c r="A17" s="118"/>
      <c r="B17" s="121" t="s">
        <v>110</v>
      </c>
      <c r="C17" s="113">
        <v>24.101615074024227</v>
      </c>
      <c r="D17" s="114">
        <v>7163</v>
      </c>
      <c r="E17" s="114">
        <v>7176</v>
      </c>
      <c r="F17" s="114">
        <v>7175</v>
      </c>
      <c r="G17" s="114">
        <v>7097</v>
      </c>
      <c r="H17" s="114">
        <v>6985</v>
      </c>
      <c r="I17" s="115">
        <v>178</v>
      </c>
      <c r="J17" s="116">
        <v>2.5483178239083752</v>
      </c>
    </row>
    <row r="18" spans="1:10" s="110" customFormat="1" ht="13.5" customHeight="1" x14ac:dyDescent="0.2">
      <c r="A18" s="120"/>
      <c r="B18" s="121" t="s">
        <v>111</v>
      </c>
      <c r="C18" s="113">
        <v>0.83109017496635262</v>
      </c>
      <c r="D18" s="114">
        <v>247</v>
      </c>
      <c r="E18" s="114">
        <v>252</v>
      </c>
      <c r="F18" s="114">
        <v>241</v>
      </c>
      <c r="G18" s="114">
        <v>242</v>
      </c>
      <c r="H18" s="114">
        <v>237</v>
      </c>
      <c r="I18" s="115">
        <v>10</v>
      </c>
      <c r="J18" s="116">
        <v>4.2194092827004219</v>
      </c>
    </row>
    <row r="19" spans="1:10" s="110" customFormat="1" ht="13.5" customHeight="1" x14ac:dyDescent="0.2">
      <c r="A19" s="120"/>
      <c r="B19" s="121" t="s">
        <v>112</v>
      </c>
      <c r="C19" s="113">
        <v>0.20188425302826379</v>
      </c>
      <c r="D19" s="114">
        <v>60</v>
      </c>
      <c r="E19" s="114">
        <v>70</v>
      </c>
      <c r="F19" s="114">
        <v>74</v>
      </c>
      <c r="G19" s="114">
        <v>69</v>
      </c>
      <c r="H19" s="114">
        <v>55</v>
      </c>
      <c r="I19" s="115">
        <v>5</v>
      </c>
      <c r="J19" s="116">
        <v>9.0909090909090917</v>
      </c>
    </row>
    <row r="20" spans="1:10" s="110" customFormat="1" ht="13.5" customHeight="1" x14ac:dyDescent="0.2">
      <c r="A20" s="118" t="s">
        <v>113</v>
      </c>
      <c r="B20" s="122" t="s">
        <v>114</v>
      </c>
      <c r="C20" s="113">
        <v>69.205921938088835</v>
      </c>
      <c r="D20" s="114">
        <v>20568</v>
      </c>
      <c r="E20" s="114">
        <v>20744</v>
      </c>
      <c r="F20" s="114">
        <v>21071</v>
      </c>
      <c r="G20" s="114">
        <v>20848</v>
      </c>
      <c r="H20" s="114">
        <v>20811</v>
      </c>
      <c r="I20" s="115">
        <v>-243</v>
      </c>
      <c r="J20" s="116">
        <v>-1.1676517226466772</v>
      </c>
    </row>
    <row r="21" spans="1:10" s="110" customFormat="1" ht="13.5" customHeight="1" x14ac:dyDescent="0.2">
      <c r="A21" s="120"/>
      <c r="B21" s="122" t="s">
        <v>115</v>
      </c>
      <c r="C21" s="113">
        <v>30.794078061911172</v>
      </c>
      <c r="D21" s="114">
        <v>9152</v>
      </c>
      <c r="E21" s="114">
        <v>9144</v>
      </c>
      <c r="F21" s="114">
        <v>9097</v>
      </c>
      <c r="G21" s="114">
        <v>9024</v>
      </c>
      <c r="H21" s="114">
        <v>8934</v>
      </c>
      <c r="I21" s="115">
        <v>218</v>
      </c>
      <c r="J21" s="116">
        <v>2.4401164092231924</v>
      </c>
    </row>
    <row r="22" spans="1:10" s="110" customFormat="1" ht="13.5" customHeight="1" x14ac:dyDescent="0.2">
      <c r="A22" s="118" t="s">
        <v>113</v>
      </c>
      <c r="B22" s="122" t="s">
        <v>116</v>
      </c>
      <c r="C22" s="113">
        <v>96.009421265141313</v>
      </c>
      <c r="D22" s="114">
        <v>28534</v>
      </c>
      <c r="E22" s="114">
        <v>28721</v>
      </c>
      <c r="F22" s="114">
        <v>29002</v>
      </c>
      <c r="G22" s="114">
        <v>28785</v>
      </c>
      <c r="H22" s="114">
        <v>28748</v>
      </c>
      <c r="I22" s="115">
        <v>-214</v>
      </c>
      <c r="J22" s="116">
        <v>-0.74439961040768055</v>
      </c>
    </row>
    <row r="23" spans="1:10" s="110" customFormat="1" ht="13.5" customHeight="1" x14ac:dyDescent="0.2">
      <c r="A23" s="123"/>
      <c r="B23" s="124" t="s">
        <v>117</v>
      </c>
      <c r="C23" s="125">
        <v>3.9838492597577391</v>
      </c>
      <c r="D23" s="114">
        <v>1184</v>
      </c>
      <c r="E23" s="114">
        <v>1164</v>
      </c>
      <c r="F23" s="114">
        <v>1163</v>
      </c>
      <c r="G23" s="114">
        <v>1086</v>
      </c>
      <c r="H23" s="114">
        <v>997</v>
      </c>
      <c r="I23" s="115">
        <v>187</v>
      </c>
      <c r="J23" s="116">
        <v>18.756268806419257</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3724</v>
      </c>
      <c r="E26" s="114">
        <v>3866</v>
      </c>
      <c r="F26" s="114">
        <v>3842</v>
      </c>
      <c r="G26" s="114">
        <v>3888</v>
      </c>
      <c r="H26" s="140">
        <v>3838</v>
      </c>
      <c r="I26" s="115">
        <v>-114</v>
      </c>
      <c r="J26" s="116">
        <v>-2.9702970297029703</v>
      </c>
    </row>
    <row r="27" spans="1:10" s="110" customFormat="1" ht="13.5" customHeight="1" x14ac:dyDescent="0.2">
      <c r="A27" s="118" t="s">
        <v>105</v>
      </c>
      <c r="B27" s="119" t="s">
        <v>106</v>
      </c>
      <c r="C27" s="113">
        <v>44.817400644468314</v>
      </c>
      <c r="D27" s="115">
        <v>1669</v>
      </c>
      <c r="E27" s="114">
        <v>1711</v>
      </c>
      <c r="F27" s="114">
        <v>1698</v>
      </c>
      <c r="G27" s="114">
        <v>1691</v>
      </c>
      <c r="H27" s="140">
        <v>1656</v>
      </c>
      <c r="I27" s="115">
        <v>13</v>
      </c>
      <c r="J27" s="116">
        <v>0.78502415458937203</v>
      </c>
    </row>
    <row r="28" spans="1:10" s="110" customFormat="1" ht="13.5" customHeight="1" x14ac:dyDescent="0.2">
      <c r="A28" s="120"/>
      <c r="B28" s="119" t="s">
        <v>107</v>
      </c>
      <c r="C28" s="113">
        <v>55.182599355531686</v>
      </c>
      <c r="D28" s="115">
        <v>2055</v>
      </c>
      <c r="E28" s="114">
        <v>2155</v>
      </c>
      <c r="F28" s="114">
        <v>2144</v>
      </c>
      <c r="G28" s="114">
        <v>2197</v>
      </c>
      <c r="H28" s="140">
        <v>2182</v>
      </c>
      <c r="I28" s="115">
        <v>-127</v>
      </c>
      <c r="J28" s="116">
        <v>-5.8203483043079745</v>
      </c>
    </row>
    <row r="29" spans="1:10" s="110" customFormat="1" ht="13.5" customHeight="1" x14ac:dyDescent="0.2">
      <c r="A29" s="118" t="s">
        <v>105</v>
      </c>
      <c r="B29" s="121" t="s">
        <v>108</v>
      </c>
      <c r="C29" s="113">
        <v>14.473684210526315</v>
      </c>
      <c r="D29" s="115">
        <v>539</v>
      </c>
      <c r="E29" s="114">
        <v>577</v>
      </c>
      <c r="F29" s="114">
        <v>526</v>
      </c>
      <c r="G29" s="114">
        <v>555</v>
      </c>
      <c r="H29" s="140">
        <v>510</v>
      </c>
      <c r="I29" s="115">
        <v>29</v>
      </c>
      <c r="J29" s="116">
        <v>5.6862745098039218</v>
      </c>
    </row>
    <row r="30" spans="1:10" s="110" customFormat="1" ht="13.5" customHeight="1" x14ac:dyDescent="0.2">
      <c r="A30" s="118"/>
      <c r="B30" s="121" t="s">
        <v>109</v>
      </c>
      <c r="C30" s="113">
        <v>38.2921589688507</v>
      </c>
      <c r="D30" s="115">
        <v>1426</v>
      </c>
      <c r="E30" s="114">
        <v>1501</v>
      </c>
      <c r="F30" s="114">
        <v>1539</v>
      </c>
      <c r="G30" s="114">
        <v>1542</v>
      </c>
      <c r="H30" s="140">
        <v>1551</v>
      </c>
      <c r="I30" s="115">
        <v>-125</v>
      </c>
      <c r="J30" s="116">
        <v>-8.0593165699548681</v>
      </c>
    </row>
    <row r="31" spans="1:10" s="110" customFormat="1" ht="13.5" customHeight="1" x14ac:dyDescent="0.2">
      <c r="A31" s="118"/>
      <c r="B31" s="121" t="s">
        <v>110</v>
      </c>
      <c r="C31" s="113">
        <v>23.442534908700321</v>
      </c>
      <c r="D31" s="115">
        <v>873</v>
      </c>
      <c r="E31" s="114">
        <v>882</v>
      </c>
      <c r="F31" s="114">
        <v>900</v>
      </c>
      <c r="G31" s="114">
        <v>926</v>
      </c>
      <c r="H31" s="140">
        <v>941</v>
      </c>
      <c r="I31" s="115">
        <v>-68</v>
      </c>
      <c r="J31" s="116">
        <v>-7.2263549415515413</v>
      </c>
    </row>
    <row r="32" spans="1:10" s="110" customFormat="1" ht="13.5" customHeight="1" x14ac:dyDescent="0.2">
      <c r="A32" s="120"/>
      <c r="B32" s="121" t="s">
        <v>111</v>
      </c>
      <c r="C32" s="113">
        <v>23.791621911922665</v>
      </c>
      <c r="D32" s="115">
        <v>886</v>
      </c>
      <c r="E32" s="114">
        <v>906</v>
      </c>
      <c r="F32" s="114">
        <v>877</v>
      </c>
      <c r="G32" s="114">
        <v>865</v>
      </c>
      <c r="H32" s="140">
        <v>836</v>
      </c>
      <c r="I32" s="115">
        <v>50</v>
      </c>
      <c r="J32" s="116">
        <v>5.9808612440191391</v>
      </c>
    </row>
    <row r="33" spans="1:10" s="110" customFormat="1" ht="13.5" customHeight="1" x14ac:dyDescent="0.2">
      <c r="A33" s="120"/>
      <c r="B33" s="121" t="s">
        <v>112</v>
      </c>
      <c r="C33" s="113">
        <v>3.007518796992481</v>
      </c>
      <c r="D33" s="115">
        <v>112</v>
      </c>
      <c r="E33" s="114">
        <v>123</v>
      </c>
      <c r="F33" s="114">
        <v>122</v>
      </c>
      <c r="G33" s="114">
        <v>105</v>
      </c>
      <c r="H33" s="140">
        <v>106</v>
      </c>
      <c r="I33" s="115">
        <v>6</v>
      </c>
      <c r="J33" s="116">
        <v>5.6603773584905657</v>
      </c>
    </row>
    <row r="34" spans="1:10" s="110" customFormat="1" ht="13.5" customHeight="1" x14ac:dyDescent="0.2">
      <c r="A34" s="118" t="s">
        <v>113</v>
      </c>
      <c r="B34" s="122" t="s">
        <v>116</v>
      </c>
      <c r="C34" s="113">
        <v>96.213748657357684</v>
      </c>
      <c r="D34" s="115">
        <v>3583</v>
      </c>
      <c r="E34" s="114">
        <v>3720</v>
      </c>
      <c r="F34" s="114">
        <v>3687</v>
      </c>
      <c r="G34" s="114">
        <v>3727</v>
      </c>
      <c r="H34" s="140">
        <v>3697</v>
      </c>
      <c r="I34" s="115">
        <v>-114</v>
      </c>
      <c r="J34" s="116">
        <v>-3.0835812821206385</v>
      </c>
    </row>
    <row r="35" spans="1:10" s="110" customFormat="1" ht="13.5" customHeight="1" x14ac:dyDescent="0.2">
      <c r="A35" s="118"/>
      <c r="B35" s="119" t="s">
        <v>117</v>
      </c>
      <c r="C35" s="113">
        <v>3.6519871106337272</v>
      </c>
      <c r="D35" s="115">
        <v>136</v>
      </c>
      <c r="E35" s="114">
        <v>141</v>
      </c>
      <c r="F35" s="114">
        <v>150</v>
      </c>
      <c r="G35" s="114">
        <v>155</v>
      </c>
      <c r="H35" s="140">
        <v>136</v>
      </c>
      <c r="I35" s="115">
        <v>0</v>
      </c>
      <c r="J35" s="116">
        <v>0</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2644</v>
      </c>
      <c r="E37" s="114">
        <v>2730</v>
      </c>
      <c r="F37" s="114">
        <v>2710</v>
      </c>
      <c r="G37" s="114">
        <v>2795</v>
      </c>
      <c r="H37" s="140">
        <v>2791</v>
      </c>
      <c r="I37" s="115">
        <v>-147</v>
      </c>
      <c r="J37" s="116">
        <v>-5.2669294159799351</v>
      </c>
    </row>
    <row r="38" spans="1:10" s="110" customFormat="1" ht="13.5" customHeight="1" x14ac:dyDescent="0.2">
      <c r="A38" s="118" t="s">
        <v>105</v>
      </c>
      <c r="B38" s="119" t="s">
        <v>106</v>
      </c>
      <c r="C38" s="113">
        <v>47.201210287443267</v>
      </c>
      <c r="D38" s="115">
        <v>1248</v>
      </c>
      <c r="E38" s="114">
        <v>1258</v>
      </c>
      <c r="F38" s="114">
        <v>1248</v>
      </c>
      <c r="G38" s="114">
        <v>1269</v>
      </c>
      <c r="H38" s="140">
        <v>1254</v>
      </c>
      <c r="I38" s="115">
        <v>-6</v>
      </c>
      <c r="J38" s="116">
        <v>-0.4784688995215311</v>
      </c>
    </row>
    <row r="39" spans="1:10" s="110" customFormat="1" ht="13.5" customHeight="1" x14ac:dyDescent="0.2">
      <c r="A39" s="120"/>
      <c r="B39" s="119" t="s">
        <v>107</v>
      </c>
      <c r="C39" s="113">
        <v>52.798789712556733</v>
      </c>
      <c r="D39" s="115">
        <v>1396</v>
      </c>
      <c r="E39" s="114">
        <v>1472</v>
      </c>
      <c r="F39" s="114">
        <v>1462</v>
      </c>
      <c r="G39" s="114">
        <v>1526</v>
      </c>
      <c r="H39" s="140">
        <v>1537</v>
      </c>
      <c r="I39" s="115">
        <v>-141</v>
      </c>
      <c r="J39" s="116">
        <v>-9.1737150292778136</v>
      </c>
    </row>
    <row r="40" spans="1:10" s="110" customFormat="1" ht="13.5" customHeight="1" x14ac:dyDescent="0.2">
      <c r="A40" s="118" t="s">
        <v>105</v>
      </c>
      <c r="B40" s="121" t="s">
        <v>108</v>
      </c>
      <c r="C40" s="113">
        <v>17.133131618759457</v>
      </c>
      <c r="D40" s="115">
        <v>453</v>
      </c>
      <c r="E40" s="114">
        <v>475</v>
      </c>
      <c r="F40" s="114">
        <v>421</v>
      </c>
      <c r="G40" s="114">
        <v>474</v>
      </c>
      <c r="H40" s="140">
        <v>431</v>
      </c>
      <c r="I40" s="115">
        <v>22</v>
      </c>
      <c r="J40" s="116">
        <v>5.1044083526682131</v>
      </c>
    </row>
    <row r="41" spans="1:10" s="110" customFormat="1" ht="13.5" customHeight="1" x14ac:dyDescent="0.2">
      <c r="A41" s="118"/>
      <c r="B41" s="121" t="s">
        <v>109</v>
      </c>
      <c r="C41" s="113">
        <v>25.605143721633887</v>
      </c>
      <c r="D41" s="115">
        <v>677</v>
      </c>
      <c r="E41" s="114">
        <v>701</v>
      </c>
      <c r="F41" s="114">
        <v>747</v>
      </c>
      <c r="G41" s="114">
        <v>758</v>
      </c>
      <c r="H41" s="140">
        <v>793</v>
      </c>
      <c r="I41" s="115">
        <v>-116</v>
      </c>
      <c r="J41" s="116">
        <v>-14.627994955863809</v>
      </c>
    </row>
    <row r="42" spans="1:10" s="110" customFormat="1" ht="13.5" customHeight="1" x14ac:dyDescent="0.2">
      <c r="A42" s="118"/>
      <c r="B42" s="121" t="s">
        <v>110</v>
      </c>
      <c r="C42" s="113">
        <v>24.394856278366113</v>
      </c>
      <c r="D42" s="115">
        <v>645</v>
      </c>
      <c r="E42" s="114">
        <v>662</v>
      </c>
      <c r="F42" s="114">
        <v>676</v>
      </c>
      <c r="G42" s="114">
        <v>709</v>
      </c>
      <c r="H42" s="140">
        <v>744</v>
      </c>
      <c r="I42" s="115">
        <v>-99</v>
      </c>
      <c r="J42" s="116">
        <v>-13.306451612903226</v>
      </c>
    </row>
    <row r="43" spans="1:10" s="110" customFormat="1" ht="13.5" customHeight="1" x14ac:dyDescent="0.2">
      <c r="A43" s="120"/>
      <c r="B43" s="121" t="s">
        <v>111</v>
      </c>
      <c r="C43" s="113">
        <v>32.866868381240543</v>
      </c>
      <c r="D43" s="115">
        <v>869</v>
      </c>
      <c r="E43" s="114">
        <v>892</v>
      </c>
      <c r="F43" s="114">
        <v>866</v>
      </c>
      <c r="G43" s="114">
        <v>854</v>
      </c>
      <c r="H43" s="140">
        <v>823</v>
      </c>
      <c r="I43" s="115">
        <v>46</v>
      </c>
      <c r="J43" s="116">
        <v>5.5893074119076553</v>
      </c>
    </row>
    <row r="44" spans="1:10" s="110" customFormat="1" ht="13.5" customHeight="1" x14ac:dyDescent="0.2">
      <c r="A44" s="120"/>
      <c r="B44" s="121" t="s">
        <v>112</v>
      </c>
      <c r="C44" s="113">
        <v>4.1225416036308626</v>
      </c>
      <c r="D44" s="115">
        <v>109</v>
      </c>
      <c r="E44" s="114">
        <v>120</v>
      </c>
      <c r="F44" s="114">
        <v>119</v>
      </c>
      <c r="G44" s="114">
        <v>101</v>
      </c>
      <c r="H44" s="140" t="s">
        <v>513</v>
      </c>
      <c r="I44" s="115" t="s">
        <v>513</v>
      </c>
      <c r="J44" s="116" t="s">
        <v>513</v>
      </c>
    </row>
    <row r="45" spans="1:10" s="110" customFormat="1" ht="13.5" customHeight="1" x14ac:dyDescent="0.2">
      <c r="A45" s="118" t="s">
        <v>113</v>
      </c>
      <c r="B45" s="122" t="s">
        <v>116</v>
      </c>
      <c r="C45" s="113">
        <v>95.34795763993948</v>
      </c>
      <c r="D45" s="115">
        <v>2521</v>
      </c>
      <c r="E45" s="114">
        <v>2605</v>
      </c>
      <c r="F45" s="114">
        <v>2581</v>
      </c>
      <c r="G45" s="114">
        <v>2653</v>
      </c>
      <c r="H45" s="140">
        <v>2668</v>
      </c>
      <c r="I45" s="115">
        <v>-147</v>
      </c>
      <c r="J45" s="116">
        <v>-5.5097451274362816</v>
      </c>
    </row>
    <row r="46" spans="1:10" s="110" customFormat="1" ht="13.5" customHeight="1" x14ac:dyDescent="0.2">
      <c r="A46" s="118"/>
      <c r="B46" s="119" t="s">
        <v>117</v>
      </c>
      <c r="C46" s="113">
        <v>4.4629349470499244</v>
      </c>
      <c r="D46" s="115">
        <v>118</v>
      </c>
      <c r="E46" s="114">
        <v>120</v>
      </c>
      <c r="F46" s="114">
        <v>124</v>
      </c>
      <c r="G46" s="114">
        <v>136</v>
      </c>
      <c r="H46" s="140">
        <v>118</v>
      </c>
      <c r="I46" s="115">
        <v>0</v>
      </c>
      <c r="J46" s="116">
        <v>0</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1080</v>
      </c>
      <c r="E48" s="114">
        <v>1136</v>
      </c>
      <c r="F48" s="114">
        <v>1132</v>
      </c>
      <c r="G48" s="114">
        <v>1093</v>
      </c>
      <c r="H48" s="140">
        <v>1047</v>
      </c>
      <c r="I48" s="115">
        <v>33</v>
      </c>
      <c r="J48" s="116">
        <v>3.151862464183381</v>
      </c>
    </row>
    <row r="49" spans="1:12" s="110" customFormat="1" ht="13.5" customHeight="1" x14ac:dyDescent="0.2">
      <c r="A49" s="118" t="s">
        <v>105</v>
      </c>
      <c r="B49" s="119" t="s">
        <v>106</v>
      </c>
      <c r="C49" s="113">
        <v>38.981481481481481</v>
      </c>
      <c r="D49" s="115">
        <v>421</v>
      </c>
      <c r="E49" s="114">
        <v>453</v>
      </c>
      <c r="F49" s="114">
        <v>450</v>
      </c>
      <c r="G49" s="114">
        <v>422</v>
      </c>
      <c r="H49" s="140">
        <v>402</v>
      </c>
      <c r="I49" s="115">
        <v>19</v>
      </c>
      <c r="J49" s="116">
        <v>4.7263681592039797</v>
      </c>
    </row>
    <row r="50" spans="1:12" s="110" customFormat="1" ht="13.5" customHeight="1" x14ac:dyDescent="0.2">
      <c r="A50" s="120"/>
      <c r="B50" s="119" t="s">
        <v>107</v>
      </c>
      <c r="C50" s="113">
        <v>61.018518518518519</v>
      </c>
      <c r="D50" s="115">
        <v>659</v>
      </c>
      <c r="E50" s="114">
        <v>683</v>
      </c>
      <c r="F50" s="114">
        <v>682</v>
      </c>
      <c r="G50" s="114">
        <v>671</v>
      </c>
      <c r="H50" s="140">
        <v>645</v>
      </c>
      <c r="I50" s="115">
        <v>14</v>
      </c>
      <c r="J50" s="116">
        <v>2.1705426356589146</v>
      </c>
    </row>
    <row r="51" spans="1:12" s="110" customFormat="1" ht="13.5" customHeight="1" x14ac:dyDescent="0.2">
      <c r="A51" s="118" t="s">
        <v>105</v>
      </c>
      <c r="B51" s="121" t="s">
        <v>108</v>
      </c>
      <c r="C51" s="113">
        <v>7.9629629629629628</v>
      </c>
      <c r="D51" s="115">
        <v>86</v>
      </c>
      <c r="E51" s="114">
        <v>102</v>
      </c>
      <c r="F51" s="114">
        <v>105</v>
      </c>
      <c r="G51" s="114">
        <v>81</v>
      </c>
      <c r="H51" s="140">
        <v>79</v>
      </c>
      <c r="I51" s="115">
        <v>7</v>
      </c>
      <c r="J51" s="116">
        <v>8.8607594936708853</v>
      </c>
    </row>
    <row r="52" spans="1:12" s="110" customFormat="1" ht="13.5" customHeight="1" x14ac:dyDescent="0.2">
      <c r="A52" s="118"/>
      <c r="B52" s="121" t="s">
        <v>109</v>
      </c>
      <c r="C52" s="113">
        <v>69.351851851851848</v>
      </c>
      <c r="D52" s="115">
        <v>749</v>
      </c>
      <c r="E52" s="114">
        <v>800</v>
      </c>
      <c r="F52" s="114">
        <v>792</v>
      </c>
      <c r="G52" s="114">
        <v>784</v>
      </c>
      <c r="H52" s="140">
        <v>758</v>
      </c>
      <c r="I52" s="115">
        <v>-9</v>
      </c>
      <c r="J52" s="116">
        <v>-1.187335092348285</v>
      </c>
    </row>
    <row r="53" spans="1:12" s="110" customFormat="1" ht="13.5" customHeight="1" x14ac:dyDescent="0.2">
      <c r="A53" s="118"/>
      <c r="B53" s="121" t="s">
        <v>110</v>
      </c>
      <c r="C53" s="113">
        <v>21.111111111111111</v>
      </c>
      <c r="D53" s="115">
        <v>228</v>
      </c>
      <c r="E53" s="114">
        <v>220</v>
      </c>
      <c r="F53" s="114">
        <v>224</v>
      </c>
      <c r="G53" s="114">
        <v>217</v>
      </c>
      <c r="H53" s="140">
        <v>197</v>
      </c>
      <c r="I53" s="115">
        <v>31</v>
      </c>
      <c r="J53" s="116">
        <v>15.736040609137056</v>
      </c>
    </row>
    <row r="54" spans="1:12" s="110" customFormat="1" ht="13.5" customHeight="1" x14ac:dyDescent="0.2">
      <c r="A54" s="120"/>
      <c r="B54" s="121" t="s">
        <v>111</v>
      </c>
      <c r="C54" s="113">
        <v>1.5740740740740742</v>
      </c>
      <c r="D54" s="115">
        <v>17</v>
      </c>
      <c r="E54" s="114">
        <v>14</v>
      </c>
      <c r="F54" s="114">
        <v>11</v>
      </c>
      <c r="G54" s="114">
        <v>11</v>
      </c>
      <c r="H54" s="140">
        <v>13</v>
      </c>
      <c r="I54" s="115">
        <v>4</v>
      </c>
      <c r="J54" s="116">
        <v>30.76923076923077</v>
      </c>
    </row>
    <row r="55" spans="1:12" s="110" customFormat="1" ht="13.5" customHeight="1" x14ac:dyDescent="0.2">
      <c r="A55" s="120"/>
      <c r="B55" s="121" t="s">
        <v>112</v>
      </c>
      <c r="C55" s="113">
        <v>0.27777777777777779</v>
      </c>
      <c r="D55" s="115">
        <v>3</v>
      </c>
      <c r="E55" s="114">
        <v>3</v>
      </c>
      <c r="F55" s="114">
        <v>3</v>
      </c>
      <c r="G55" s="114">
        <v>4</v>
      </c>
      <c r="H55" s="140" t="s">
        <v>513</v>
      </c>
      <c r="I55" s="115" t="s">
        <v>513</v>
      </c>
      <c r="J55" s="116" t="s">
        <v>513</v>
      </c>
    </row>
    <row r="56" spans="1:12" s="110" customFormat="1" ht="13.5" customHeight="1" x14ac:dyDescent="0.2">
      <c r="A56" s="118" t="s">
        <v>113</v>
      </c>
      <c r="B56" s="122" t="s">
        <v>116</v>
      </c>
      <c r="C56" s="113">
        <v>98.333333333333329</v>
      </c>
      <c r="D56" s="115">
        <v>1062</v>
      </c>
      <c r="E56" s="114">
        <v>1115</v>
      </c>
      <c r="F56" s="114">
        <v>1106</v>
      </c>
      <c r="G56" s="114">
        <v>1074</v>
      </c>
      <c r="H56" s="140">
        <v>1029</v>
      </c>
      <c r="I56" s="115">
        <v>33</v>
      </c>
      <c r="J56" s="116">
        <v>3.2069970845481048</v>
      </c>
    </row>
    <row r="57" spans="1:12" s="110" customFormat="1" ht="13.5" customHeight="1" x14ac:dyDescent="0.2">
      <c r="A57" s="142"/>
      <c r="B57" s="124" t="s">
        <v>117</v>
      </c>
      <c r="C57" s="125">
        <v>1.6666666666666667</v>
      </c>
      <c r="D57" s="143">
        <v>18</v>
      </c>
      <c r="E57" s="144">
        <v>21</v>
      </c>
      <c r="F57" s="144">
        <v>26</v>
      </c>
      <c r="G57" s="144">
        <v>19</v>
      </c>
      <c r="H57" s="145">
        <v>18</v>
      </c>
      <c r="I57" s="143">
        <v>0</v>
      </c>
      <c r="J57" s="146">
        <v>0</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29720</v>
      </c>
      <c r="E12" s="236">
        <v>29888</v>
      </c>
      <c r="F12" s="114">
        <v>30168</v>
      </c>
      <c r="G12" s="114">
        <v>29872</v>
      </c>
      <c r="H12" s="140">
        <v>29745</v>
      </c>
      <c r="I12" s="115">
        <v>-25</v>
      </c>
      <c r="J12" s="116">
        <v>-8.4047739115817782E-2</v>
      </c>
    </row>
    <row r="13" spans="1:15" s="110" customFormat="1" ht="12" customHeight="1" x14ac:dyDescent="0.2">
      <c r="A13" s="118" t="s">
        <v>105</v>
      </c>
      <c r="B13" s="119" t="s">
        <v>106</v>
      </c>
      <c r="C13" s="113">
        <v>52.708613728129208</v>
      </c>
      <c r="D13" s="115">
        <v>15665</v>
      </c>
      <c r="E13" s="114">
        <v>15720</v>
      </c>
      <c r="F13" s="114">
        <v>15966</v>
      </c>
      <c r="G13" s="114">
        <v>15793</v>
      </c>
      <c r="H13" s="140">
        <v>15640</v>
      </c>
      <c r="I13" s="115">
        <v>25</v>
      </c>
      <c r="J13" s="116">
        <v>0.15984654731457801</v>
      </c>
    </row>
    <row r="14" spans="1:15" s="110" customFormat="1" ht="12" customHeight="1" x14ac:dyDescent="0.2">
      <c r="A14" s="118"/>
      <c r="B14" s="119" t="s">
        <v>107</v>
      </c>
      <c r="C14" s="113">
        <v>47.291386271870792</v>
      </c>
      <c r="D14" s="115">
        <v>14055</v>
      </c>
      <c r="E14" s="114">
        <v>14168</v>
      </c>
      <c r="F14" s="114">
        <v>14202</v>
      </c>
      <c r="G14" s="114">
        <v>14079</v>
      </c>
      <c r="H14" s="140">
        <v>14105</v>
      </c>
      <c r="I14" s="115">
        <v>-50</v>
      </c>
      <c r="J14" s="116">
        <v>-0.35448422545196739</v>
      </c>
    </row>
    <row r="15" spans="1:15" s="110" customFormat="1" ht="12" customHeight="1" x14ac:dyDescent="0.2">
      <c r="A15" s="118" t="s">
        <v>105</v>
      </c>
      <c r="B15" s="121" t="s">
        <v>108</v>
      </c>
      <c r="C15" s="113">
        <v>8.8559892328398391</v>
      </c>
      <c r="D15" s="115">
        <v>2632</v>
      </c>
      <c r="E15" s="114">
        <v>2700</v>
      </c>
      <c r="F15" s="114">
        <v>2777</v>
      </c>
      <c r="G15" s="114">
        <v>2449</v>
      </c>
      <c r="H15" s="140">
        <v>2518</v>
      </c>
      <c r="I15" s="115">
        <v>114</v>
      </c>
      <c r="J15" s="116">
        <v>4.5274027005559967</v>
      </c>
    </row>
    <row r="16" spans="1:15" s="110" customFormat="1" ht="12" customHeight="1" x14ac:dyDescent="0.2">
      <c r="A16" s="118"/>
      <c r="B16" s="121" t="s">
        <v>109</v>
      </c>
      <c r="C16" s="113">
        <v>66.211305518169581</v>
      </c>
      <c r="D16" s="115">
        <v>19678</v>
      </c>
      <c r="E16" s="114">
        <v>19760</v>
      </c>
      <c r="F16" s="114">
        <v>19975</v>
      </c>
      <c r="G16" s="114">
        <v>20084</v>
      </c>
      <c r="H16" s="140">
        <v>20005</v>
      </c>
      <c r="I16" s="115">
        <v>-327</v>
      </c>
      <c r="J16" s="116">
        <v>-1.6345913521619595</v>
      </c>
    </row>
    <row r="17" spans="1:10" s="110" customFormat="1" ht="12" customHeight="1" x14ac:dyDescent="0.2">
      <c r="A17" s="118"/>
      <c r="B17" s="121" t="s">
        <v>110</v>
      </c>
      <c r="C17" s="113">
        <v>24.101615074024227</v>
      </c>
      <c r="D17" s="115">
        <v>7163</v>
      </c>
      <c r="E17" s="114">
        <v>7176</v>
      </c>
      <c r="F17" s="114">
        <v>7175</v>
      </c>
      <c r="G17" s="114">
        <v>7097</v>
      </c>
      <c r="H17" s="140">
        <v>6985</v>
      </c>
      <c r="I17" s="115">
        <v>178</v>
      </c>
      <c r="J17" s="116">
        <v>2.5483178239083752</v>
      </c>
    </row>
    <row r="18" spans="1:10" s="110" customFormat="1" ht="12" customHeight="1" x14ac:dyDescent="0.2">
      <c r="A18" s="120"/>
      <c r="B18" s="121" t="s">
        <v>111</v>
      </c>
      <c r="C18" s="113">
        <v>0.83109017496635262</v>
      </c>
      <c r="D18" s="115">
        <v>247</v>
      </c>
      <c r="E18" s="114">
        <v>252</v>
      </c>
      <c r="F18" s="114">
        <v>241</v>
      </c>
      <c r="G18" s="114">
        <v>242</v>
      </c>
      <c r="H18" s="140">
        <v>237</v>
      </c>
      <c r="I18" s="115">
        <v>10</v>
      </c>
      <c r="J18" s="116">
        <v>4.2194092827004219</v>
      </c>
    </row>
    <row r="19" spans="1:10" s="110" customFormat="1" ht="12" customHeight="1" x14ac:dyDescent="0.2">
      <c r="A19" s="120"/>
      <c r="B19" s="121" t="s">
        <v>112</v>
      </c>
      <c r="C19" s="113">
        <v>0.20188425302826379</v>
      </c>
      <c r="D19" s="115">
        <v>60</v>
      </c>
      <c r="E19" s="114">
        <v>70</v>
      </c>
      <c r="F19" s="114">
        <v>74</v>
      </c>
      <c r="G19" s="114">
        <v>69</v>
      </c>
      <c r="H19" s="140">
        <v>55</v>
      </c>
      <c r="I19" s="115">
        <v>5</v>
      </c>
      <c r="J19" s="116">
        <v>9.0909090909090917</v>
      </c>
    </row>
    <row r="20" spans="1:10" s="110" customFormat="1" ht="12" customHeight="1" x14ac:dyDescent="0.2">
      <c r="A20" s="118" t="s">
        <v>113</v>
      </c>
      <c r="B20" s="119" t="s">
        <v>181</v>
      </c>
      <c r="C20" s="113">
        <v>69.205921938088835</v>
      </c>
      <c r="D20" s="115">
        <v>20568</v>
      </c>
      <c r="E20" s="114">
        <v>20744</v>
      </c>
      <c r="F20" s="114">
        <v>21071</v>
      </c>
      <c r="G20" s="114">
        <v>20848</v>
      </c>
      <c r="H20" s="140">
        <v>20811</v>
      </c>
      <c r="I20" s="115">
        <v>-243</v>
      </c>
      <c r="J20" s="116">
        <v>-1.1676517226466772</v>
      </c>
    </row>
    <row r="21" spans="1:10" s="110" customFormat="1" ht="12" customHeight="1" x14ac:dyDescent="0.2">
      <c r="A21" s="118"/>
      <c r="B21" s="119" t="s">
        <v>182</v>
      </c>
      <c r="C21" s="113">
        <v>30.794078061911172</v>
      </c>
      <c r="D21" s="115">
        <v>9152</v>
      </c>
      <c r="E21" s="114">
        <v>9144</v>
      </c>
      <c r="F21" s="114">
        <v>9097</v>
      </c>
      <c r="G21" s="114">
        <v>9024</v>
      </c>
      <c r="H21" s="140">
        <v>8934</v>
      </c>
      <c r="I21" s="115">
        <v>218</v>
      </c>
      <c r="J21" s="116">
        <v>2.4401164092231924</v>
      </c>
    </row>
    <row r="22" spans="1:10" s="110" customFormat="1" ht="12" customHeight="1" x14ac:dyDescent="0.2">
      <c r="A22" s="118" t="s">
        <v>113</v>
      </c>
      <c r="B22" s="119" t="s">
        <v>116</v>
      </c>
      <c r="C22" s="113">
        <v>96.009421265141313</v>
      </c>
      <c r="D22" s="115">
        <v>28534</v>
      </c>
      <c r="E22" s="114">
        <v>28721</v>
      </c>
      <c r="F22" s="114">
        <v>29002</v>
      </c>
      <c r="G22" s="114">
        <v>28785</v>
      </c>
      <c r="H22" s="140">
        <v>28748</v>
      </c>
      <c r="I22" s="115">
        <v>-214</v>
      </c>
      <c r="J22" s="116">
        <v>-0.74439961040768055</v>
      </c>
    </row>
    <row r="23" spans="1:10" s="110" customFormat="1" ht="12" customHeight="1" x14ac:dyDescent="0.2">
      <c r="A23" s="118"/>
      <c r="B23" s="119" t="s">
        <v>117</v>
      </c>
      <c r="C23" s="113">
        <v>3.9838492597577391</v>
      </c>
      <c r="D23" s="115">
        <v>1184</v>
      </c>
      <c r="E23" s="114">
        <v>1164</v>
      </c>
      <c r="F23" s="114">
        <v>1163</v>
      </c>
      <c r="G23" s="114">
        <v>1086</v>
      </c>
      <c r="H23" s="140">
        <v>997</v>
      </c>
      <c r="I23" s="115">
        <v>187</v>
      </c>
      <c r="J23" s="116">
        <v>18.756268806419257</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799606</v>
      </c>
      <c r="E25" s="236">
        <v>804186</v>
      </c>
      <c r="F25" s="236">
        <v>813199</v>
      </c>
      <c r="G25" s="236">
        <v>804770</v>
      </c>
      <c r="H25" s="241">
        <v>803424</v>
      </c>
      <c r="I25" s="235">
        <v>-3818</v>
      </c>
      <c r="J25" s="116">
        <v>-0.4752160751981519</v>
      </c>
    </row>
    <row r="26" spans="1:10" s="110" customFormat="1" ht="12" customHeight="1" x14ac:dyDescent="0.2">
      <c r="A26" s="118" t="s">
        <v>105</v>
      </c>
      <c r="B26" s="119" t="s">
        <v>106</v>
      </c>
      <c r="C26" s="113">
        <v>51.70709074219053</v>
      </c>
      <c r="D26" s="115">
        <v>413453</v>
      </c>
      <c r="E26" s="114">
        <v>415120</v>
      </c>
      <c r="F26" s="114">
        <v>421909</v>
      </c>
      <c r="G26" s="114">
        <v>416836</v>
      </c>
      <c r="H26" s="140">
        <v>414841</v>
      </c>
      <c r="I26" s="115">
        <v>-1388</v>
      </c>
      <c r="J26" s="116">
        <v>-0.33458602211449689</v>
      </c>
    </row>
    <row r="27" spans="1:10" s="110" customFormat="1" ht="12" customHeight="1" x14ac:dyDescent="0.2">
      <c r="A27" s="118"/>
      <c r="B27" s="119" t="s">
        <v>107</v>
      </c>
      <c r="C27" s="113">
        <v>48.29290925780947</v>
      </c>
      <c r="D27" s="115">
        <v>386153</v>
      </c>
      <c r="E27" s="114">
        <v>389066</v>
      </c>
      <c r="F27" s="114">
        <v>391290</v>
      </c>
      <c r="G27" s="114">
        <v>387934</v>
      </c>
      <c r="H27" s="140">
        <v>388583</v>
      </c>
      <c r="I27" s="115">
        <v>-2430</v>
      </c>
      <c r="J27" s="116">
        <v>-0.62534902453272534</v>
      </c>
    </row>
    <row r="28" spans="1:10" s="110" customFormat="1" ht="12" customHeight="1" x14ac:dyDescent="0.2">
      <c r="A28" s="118" t="s">
        <v>105</v>
      </c>
      <c r="B28" s="121" t="s">
        <v>108</v>
      </c>
      <c r="C28" s="113">
        <v>8.3681212997401229</v>
      </c>
      <c r="D28" s="115">
        <v>66912</v>
      </c>
      <c r="E28" s="114">
        <v>68470</v>
      </c>
      <c r="F28" s="114">
        <v>70212</v>
      </c>
      <c r="G28" s="114">
        <v>62374</v>
      </c>
      <c r="H28" s="140">
        <v>63598</v>
      </c>
      <c r="I28" s="115">
        <v>3314</v>
      </c>
      <c r="J28" s="116">
        <v>5.2108556872857639</v>
      </c>
    </row>
    <row r="29" spans="1:10" s="110" customFormat="1" ht="12" customHeight="1" x14ac:dyDescent="0.2">
      <c r="A29" s="118"/>
      <c r="B29" s="121" t="s">
        <v>109</v>
      </c>
      <c r="C29" s="113">
        <v>66.830914225255938</v>
      </c>
      <c r="D29" s="115">
        <v>534384</v>
      </c>
      <c r="E29" s="114">
        <v>536850</v>
      </c>
      <c r="F29" s="114">
        <v>543971</v>
      </c>
      <c r="G29" s="114">
        <v>545125</v>
      </c>
      <c r="H29" s="140">
        <v>545530</v>
      </c>
      <c r="I29" s="115">
        <v>-11146</v>
      </c>
      <c r="J29" s="116">
        <v>-2.0431506974868476</v>
      </c>
    </row>
    <row r="30" spans="1:10" s="110" customFormat="1" ht="12" customHeight="1" x14ac:dyDescent="0.2">
      <c r="A30" s="118"/>
      <c r="B30" s="121" t="s">
        <v>110</v>
      </c>
      <c r="C30" s="113">
        <v>23.861501789631394</v>
      </c>
      <c r="D30" s="115">
        <v>190798</v>
      </c>
      <c r="E30" s="114">
        <v>191182</v>
      </c>
      <c r="F30" s="114">
        <v>191625</v>
      </c>
      <c r="G30" s="114">
        <v>190070</v>
      </c>
      <c r="H30" s="140">
        <v>187471</v>
      </c>
      <c r="I30" s="115">
        <v>3327</v>
      </c>
      <c r="J30" s="116">
        <v>1.7746744829867021</v>
      </c>
    </row>
    <row r="31" spans="1:10" s="110" customFormat="1" ht="12" customHeight="1" x14ac:dyDescent="0.2">
      <c r="A31" s="120"/>
      <c r="B31" s="121" t="s">
        <v>111</v>
      </c>
      <c r="C31" s="113">
        <v>0.93946268537254596</v>
      </c>
      <c r="D31" s="115">
        <v>7512</v>
      </c>
      <c r="E31" s="114">
        <v>7684</v>
      </c>
      <c r="F31" s="114">
        <v>7391</v>
      </c>
      <c r="G31" s="114">
        <v>7201</v>
      </c>
      <c r="H31" s="140">
        <v>6825</v>
      </c>
      <c r="I31" s="115">
        <v>687</v>
      </c>
      <c r="J31" s="116">
        <v>10.065934065934066</v>
      </c>
    </row>
    <row r="32" spans="1:10" s="110" customFormat="1" ht="12" customHeight="1" x14ac:dyDescent="0.2">
      <c r="A32" s="120"/>
      <c r="B32" s="121" t="s">
        <v>112</v>
      </c>
      <c r="C32" s="113">
        <v>0.28163870706322863</v>
      </c>
      <c r="D32" s="115">
        <v>2252</v>
      </c>
      <c r="E32" s="114">
        <v>2283</v>
      </c>
      <c r="F32" s="114">
        <v>2241</v>
      </c>
      <c r="G32" s="114">
        <v>2035</v>
      </c>
      <c r="H32" s="140">
        <v>1876</v>
      </c>
      <c r="I32" s="115">
        <v>376</v>
      </c>
      <c r="J32" s="116">
        <v>20.042643923240938</v>
      </c>
    </row>
    <row r="33" spans="1:10" s="110" customFormat="1" ht="12" customHeight="1" x14ac:dyDescent="0.2">
      <c r="A33" s="118" t="s">
        <v>113</v>
      </c>
      <c r="B33" s="119" t="s">
        <v>181</v>
      </c>
      <c r="C33" s="113">
        <v>71.693434016253008</v>
      </c>
      <c r="D33" s="115">
        <v>573265</v>
      </c>
      <c r="E33" s="114">
        <v>577321</v>
      </c>
      <c r="F33" s="114">
        <v>586617</v>
      </c>
      <c r="G33" s="114">
        <v>581137</v>
      </c>
      <c r="H33" s="140">
        <v>582266</v>
      </c>
      <c r="I33" s="115">
        <v>-9001</v>
      </c>
      <c r="J33" s="116">
        <v>-1.5458570481532496</v>
      </c>
    </row>
    <row r="34" spans="1:10" s="110" customFormat="1" ht="12" customHeight="1" x14ac:dyDescent="0.2">
      <c r="A34" s="118"/>
      <c r="B34" s="119" t="s">
        <v>182</v>
      </c>
      <c r="C34" s="113">
        <v>28.306565983746996</v>
      </c>
      <c r="D34" s="115">
        <v>226341</v>
      </c>
      <c r="E34" s="114">
        <v>226865</v>
      </c>
      <c r="F34" s="114">
        <v>226582</v>
      </c>
      <c r="G34" s="114">
        <v>223633</v>
      </c>
      <c r="H34" s="140">
        <v>221158</v>
      </c>
      <c r="I34" s="115">
        <v>5183</v>
      </c>
      <c r="J34" s="116">
        <v>2.3435733728827355</v>
      </c>
    </row>
    <row r="35" spans="1:10" s="110" customFormat="1" ht="12" customHeight="1" x14ac:dyDescent="0.2">
      <c r="A35" s="118" t="s">
        <v>113</v>
      </c>
      <c r="B35" s="119" t="s">
        <v>116</v>
      </c>
      <c r="C35" s="113">
        <v>94.184010625232929</v>
      </c>
      <c r="D35" s="115">
        <v>753101</v>
      </c>
      <c r="E35" s="114">
        <v>758513</v>
      </c>
      <c r="F35" s="114">
        <v>766260</v>
      </c>
      <c r="G35" s="114">
        <v>760324</v>
      </c>
      <c r="H35" s="140">
        <v>760644</v>
      </c>
      <c r="I35" s="115">
        <v>-7543</v>
      </c>
      <c r="J35" s="116">
        <v>-0.99165969888673278</v>
      </c>
    </row>
    <row r="36" spans="1:10" s="110" customFormat="1" ht="12" customHeight="1" x14ac:dyDescent="0.2">
      <c r="A36" s="118"/>
      <c r="B36" s="119" t="s">
        <v>117</v>
      </c>
      <c r="C36" s="113">
        <v>5.8013571684054392</v>
      </c>
      <c r="D36" s="115">
        <v>46388</v>
      </c>
      <c r="E36" s="114">
        <v>45539</v>
      </c>
      <c r="F36" s="114">
        <v>46807</v>
      </c>
      <c r="G36" s="114">
        <v>44313</v>
      </c>
      <c r="H36" s="140">
        <v>42653</v>
      </c>
      <c r="I36" s="115">
        <v>3735</v>
      </c>
      <c r="J36" s="116">
        <v>8.75671113403512</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6205288</v>
      </c>
      <c r="E38" s="236">
        <v>6228885</v>
      </c>
      <c r="F38" s="236">
        <v>6266099</v>
      </c>
      <c r="G38" s="236">
        <v>6182255</v>
      </c>
      <c r="H38" s="241">
        <v>6146594</v>
      </c>
      <c r="I38" s="235">
        <v>58694</v>
      </c>
      <c r="J38" s="116">
        <v>0.95490282911153723</v>
      </c>
    </row>
    <row r="39" spans="1:10" s="110" customFormat="1" ht="12" customHeight="1" x14ac:dyDescent="0.2">
      <c r="A39" s="118" t="s">
        <v>105</v>
      </c>
      <c r="B39" s="119" t="s">
        <v>106</v>
      </c>
      <c r="C39" s="113">
        <v>51.086750526325289</v>
      </c>
      <c r="D39" s="115">
        <v>3170080</v>
      </c>
      <c r="E39" s="114">
        <v>3179150</v>
      </c>
      <c r="F39" s="114">
        <v>3209502</v>
      </c>
      <c r="G39" s="114">
        <v>3160989</v>
      </c>
      <c r="H39" s="140">
        <v>3133242</v>
      </c>
      <c r="I39" s="115">
        <v>36838</v>
      </c>
      <c r="J39" s="116">
        <v>1.1757151219088726</v>
      </c>
    </row>
    <row r="40" spans="1:10" s="110" customFormat="1" ht="12" customHeight="1" x14ac:dyDescent="0.2">
      <c r="A40" s="118"/>
      <c r="B40" s="119" t="s">
        <v>107</v>
      </c>
      <c r="C40" s="113">
        <v>48.913249473674711</v>
      </c>
      <c r="D40" s="115">
        <v>3035208</v>
      </c>
      <c r="E40" s="114">
        <v>3049735</v>
      </c>
      <c r="F40" s="114">
        <v>3056597</v>
      </c>
      <c r="G40" s="114">
        <v>3021266</v>
      </c>
      <c r="H40" s="140">
        <v>3013352</v>
      </c>
      <c r="I40" s="115">
        <v>21856</v>
      </c>
      <c r="J40" s="116">
        <v>0.72530524147195552</v>
      </c>
    </row>
    <row r="41" spans="1:10" s="110" customFormat="1" ht="12" customHeight="1" x14ac:dyDescent="0.2">
      <c r="A41" s="118" t="s">
        <v>105</v>
      </c>
      <c r="B41" s="121" t="s">
        <v>108</v>
      </c>
      <c r="C41" s="113">
        <v>8.1121134103687051</v>
      </c>
      <c r="D41" s="115">
        <v>503380</v>
      </c>
      <c r="E41" s="114">
        <v>517562</v>
      </c>
      <c r="F41" s="114">
        <v>523920</v>
      </c>
      <c r="G41" s="114">
        <v>471499</v>
      </c>
      <c r="H41" s="140">
        <v>478492</v>
      </c>
      <c r="I41" s="115">
        <v>24888</v>
      </c>
      <c r="J41" s="116">
        <v>5.2013408792623492</v>
      </c>
    </row>
    <row r="42" spans="1:10" s="110" customFormat="1" ht="12" customHeight="1" x14ac:dyDescent="0.2">
      <c r="A42" s="118"/>
      <c r="B42" s="121" t="s">
        <v>109</v>
      </c>
      <c r="C42" s="113">
        <v>68.592078240365311</v>
      </c>
      <c r="D42" s="115">
        <v>4256336</v>
      </c>
      <c r="E42" s="114">
        <v>4269069</v>
      </c>
      <c r="F42" s="114">
        <v>4304095</v>
      </c>
      <c r="G42" s="114">
        <v>4293945</v>
      </c>
      <c r="H42" s="140">
        <v>4278085</v>
      </c>
      <c r="I42" s="115">
        <v>-21749</v>
      </c>
      <c r="J42" s="116">
        <v>-0.50838167077091734</v>
      </c>
    </row>
    <row r="43" spans="1:10" s="110" customFormat="1" ht="12" customHeight="1" x14ac:dyDescent="0.2">
      <c r="A43" s="118"/>
      <c r="B43" s="121" t="s">
        <v>110</v>
      </c>
      <c r="C43" s="113">
        <v>22.258273910896641</v>
      </c>
      <c r="D43" s="115">
        <v>1381190</v>
      </c>
      <c r="E43" s="114">
        <v>1376950</v>
      </c>
      <c r="F43" s="114">
        <v>1374667</v>
      </c>
      <c r="G43" s="114">
        <v>1356158</v>
      </c>
      <c r="H43" s="140">
        <v>1332189</v>
      </c>
      <c r="I43" s="115">
        <v>49001</v>
      </c>
      <c r="J43" s="116">
        <v>3.6782318424788074</v>
      </c>
    </row>
    <row r="44" spans="1:10" s="110" customFormat="1" ht="12" customHeight="1" x14ac:dyDescent="0.2">
      <c r="A44" s="120"/>
      <c r="B44" s="121" t="s">
        <v>111</v>
      </c>
      <c r="C44" s="113">
        <v>1.0375344383693392</v>
      </c>
      <c r="D44" s="115">
        <v>64382</v>
      </c>
      <c r="E44" s="114">
        <v>65303</v>
      </c>
      <c r="F44" s="114">
        <v>63416</v>
      </c>
      <c r="G44" s="114">
        <v>60650</v>
      </c>
      <c r="H44" s="140">
        <v>57826</v>
      </c>
      <c r="I44" s="115">
        <v>6556</v>
      </c>
      <c r="J44" s="116">
        <v>11.337460657835576</v>
      </c>
    </row>
    <row r="45" spans="1:10" s="110" customFormat="1" ht="12" customHeight="1" x14ac:dyDescent="0.2">
      <c r="A45" s="120"/>
      <c r="B45" s="121" t="s">
        <v>112</v>
      </c>
      <c r="C45" s="113">
        <v>0.31611747915648719</v>
      </c>
      <c r="D45" s="115">
        <v>19616</v>
      </c>
      <c r="E45" s="114">
        <v>19529</v>
      </c>
      <c r="F45" s="114">
        <v>19574</v>
      </c>
      <c r="G45" s="114">
        <v>17018</v>
      </c>
      <c r="H45" s="140">
        <v>16038</v>
      </c>
      <c r="I45" s="115">
        <v>3578</v>
      </c>
      <c r="J45" s="116">
        <v>22.309514902107495</v>
      </c>
    </row>
    <row r="46" spans="1:10" s="110" customFormat="1" ht="12" customHeight="1" x14ac:dyDescent="0.2">
      <c r="A46" s="118" t="s">
        <v>113</v>
      </c>
      <c r="B46" s="119" t="s">
        <v>181</v>
      </c>
      <c r="C46" s="113">
        <v>68.504749497525339</v>
      </c>
      <c r="D46" s="115">
        <v>4250917</v>
      </c>
      <c r="E46" s="114">
        <v>4270897</v>
      </c>
      <c r="F46" s="114">
        <v>4313879</v>
      </c>
      <c r="G46" s="114">
        <v>4260713</v>
      </c>
      <c r="H46" s="140">
        <v>4251738</v>
      </c>
      <c r="I46" s="115">
        <v>-821</v>
      </c>
      <c r="J46" s="116">
        <v>-1.930975050673395E-2</v>
      </c>
    </row>
    <row r="47" spans="1:10" s="110" customFormat="1" ht="12" customHeight="1" x14ac:dyDescent="0.2">
      <c r="A47" s="118"/>
      <c r="B47" s="119" t="s">
        <v>182</v>
      </c>
      <c r="C47" s="113">
        <v>31.495250502474665</v>
      </c>
      <c r="D47" s="115">
        <v>1954371</v>
      </c>
      <c r="E47" s="114">
        <v>1957988</v>
      </c>
      <c r="F47" s="114">
        <v>1952220</v>
      </c>
      <c r="G47" s="114">
        <v>1921542</v>
      </c>
      <c r="H47" s="140">
        <v>1894856</v>
      </c>
      <c r="I47" s="115">
        <v>59515</v>
      </c>
      <c r="J47" s="116">
        <v>3.1408719184993479</v>
      </c>
    </row>
    <row r="48" spans="1:10" s="110" customFormat="1" ht="12" customHeight="1" x14ac:dyDescent="0.2">
      <c r="A48" s="118" t="s">
        <v>113</v>
      </c>
      <c r="B48" s="119" t="s">
        <v>116</v>
      </c>
      <c r="C48" s="113">
        <v>91.824489048695241</v>
      </c>
      <c r="D48" s="115">
        <v>5697974</v>
      </c>
      <c r="E48" s="114">
        <v>5728083</v>
      </c>
      <c r="F48" s="114">
        <v>5767106</v>
      </c>
      <c r="G48" s="114">
        <v>5694299</v>
      </c>
      <c r="H48" s="140">
        <v>5677585</v>
      </c>
      <c r="I48" s="115">
        <v>20389</v>
      </c>
      <c r="J48" s="116">
        <v>0.3591139542604822</v>
      </c>
    </row>
    <row r="49" spans="1:10" s="110" customFormat="1" ht="12" customHeight="1" x14ac:dyDescent="0.2">
      <c r="A49" s="118"/>
      <c r="B49" s="119" t="s">
        <v>117</v>
      </c>
      <c r="C49" s="113">
        <v>8.1035239621432567</v>
      </c>
      <c r="D49" s="115">
        <v>502847</v>
      </c>
      <c r="E49" s="114">
        <v>496442</v>
      </c>
      <c r="F49" s="114">
        <v>494714</v>
      </c>
      <c r="G49" s="114">
        <v>483539</v>
      </c>
      <c r="H49" s="140">
        <v>464720</v>
      </c>
      <c r="I49" s="115">
        <v>38127</v>
      </c>
      <c r="J49" s="116">
        <v>8.204295059390601</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32039</v>
      </c>
      <c r="E64" s="236">
        <v>32240</v>
      </c>
      <c r="F64" s="236">
        <v>32645</v>
      </c>
      <c r="G64" s="236">
        <v>32381</v>
      </c>
      <c r="H64" s="140">
        <v>32192</v>
      </c>
      <c r="I64" s="115">
        <v>-153</v>
      </c>
      <c r="J64" s="116">
        <v>-0.47527335984095426</v>
      </c>
    </row>
    <row r="65" spans="1:12" s="110" customFormat="1" ht="12" customHeight="1" x14ac:dyDescent="0.2">
      <c r="A65" s="118" t="s">
        <v>105</v>
      </c>
      <c r="B65" s="119" t="s">
        <v>106</v>
      </c>
      <c r="C65" s="113">
        <v>53.19454414931802</v>
      </c>
      <c r="D65" s="235">
        <v>17043</v>
      </c>
      <c r="E65" s="236">
        <v>17142</v>
      </c>
      <c r="F65" s="236">
        <v>17462</v>
      </c>
      <c r="G65" s="236">
        <v>17269</v>
      </c>
      <c r="H65" s="140">
        <v>17134</v>
      </c>
      <c r="I65" s="115">
        <v>-91</v>
      </c>
      <c r="J65" s="116">
        <v>-0.53110773899848251</v>
      </c>
    </row>
    <row r="66" spans="1:12" s="110" customFormat="1" ht="12" customHeight="1" x14ac:dyDescent="0.2">
      <c r="A66" s="118"/>
      <c r="B66" s="119" t="s">
        <v>107</v>
      </c>
      <c r="C66" s="113">
        <v>46.80545585068198</v>
      </c>
      <c r="D66" s="235">
        <v>14996</v>
      </c>
      <c r="E66" s="236">
        <v>15098</v>
      </c>
      <c r="F66" s="236">
        <v>15183</v>
      </c>
      <c r="G66" s="236">
        <v>15112</v>
      </c>
      <c r="H66" s="140">
        <v>15058</v>
      </c>
      <c r="I66" s="115">
        <v>-62</v>
      </c>
      <c r="J66" s="116">
        <v>-0.41174126710054454</v>
      </c>
    </row>
    <row r="67" spans="1:12" s="110" customFormat="1" ht="12" customHeight="1" x14ac:dyDescent="0.2">
      <c r="A67" s="118" t="s">
        <v>105</v>
      </c>
      <c r="B67" s="121" t="s">
        <v>108</v>
      </c>
      <c r="C67" s="113">
        <v>8.2805331002840283</v>
      </c>
      <c r="D67" s="235">
        <v>2653</v>
      </c>
      <c r="E67" s="236">
        <v>2712</v>
      </c>
      <c r="F67" s="236">
        <v>2820</v>
      </c>
      <c r="G67" s="236">
        <v>2487</v>
      </c>
      <c r="H67" s="140">
        <v>2543</v>
      </c>
      <c r="I67" s="115">
        <v>110</v>
      </c>
      <c r="J67" s="116">
        <v>4.325599685410932</v>
      </c>
    </row>
    <row r="68" spans="1:12" s="110" customFormat="1" ht="12" customHeight="1" x14ac:dyDescent="0.2">
      <c r="A68" s="118"/>
      <c r="B68" s="121" t="s">
        <v>109</v>
      </c>
      <c r="C68" s="113">
        <v>65.875963669278065</v>
      </c>
      <c r="D68" s="235">
        <v>21106</v>
      </c>
      <c r="E68" s="236">
        <v>21256</v>
      </c>
      <c r="F68" s="236">
        <v>21548</v>
      </c>
      <c r="G68" s="236">
        <v>21714</v>
      </c>
      <c r="H68" s="140">
        <v>21629</v>
      </c>
      <c r="I68" s="115">
        <v>-523</v>
      </c>
      <c r="J68" s="116">
        <v>-2.4180498404919319</v>
      </c>
    </row>
    <row r="69" spans="1:12" s="110" customFormat="1" ht="12" customHeight="1" x14ac:dyDescent="0.2">
      <c r="A69" s="118"/>
      <c r="B69" s="121" t="s">
        <v>110</v>
      </c>
      <c r="C69" s="113">
        <v>25.019507475264522</v>
      </c>
      <c r="D69" s="235">
        <v>8016</v>
      </c>
      <c r="E69" s="236">
        <v>7998</v>
      </c>
      <c r="F69" s="236">
        <v>8017</v>
      </c>
      <c r="G69" s="236">
        <v>7921</v>
      </c>
      <c r="H69" s="140">
        <v>7770</v>
      </c>
      <c r="I69" s="115">
        <v>246</v>
      </c>
      <c r="J69" s="116">
        <v>3.1660231660231659</v>
      </c>
    </row>
    <row r="70" spans="1:12" s="110" customFormat="1" ht="12" customHeight="1" x14ac:dyDescent="0.2">
      <c r="A70" s="120"/>
      <c r="B70" s="121" t="s">
        <v>111</v>
      </c>
      <c r="C70" s="113">
        <v>0.82399575517338242</v>
      </c>
      <c r="D70" s="235">
        <v>264</v>
      </c>
      <c r="E70" s="236">
        <v>274</v>
      </c>
      <c r="F70" s="236">
        <v>260</v>
      </c>
      <c r="G70" s="236">
        <v>259</v>
      </c>
      <c r="H70" s="140">
        <v>250</v>
      </c>
      <c r="I70" s="115">
        <v>14</v>
      </c>
      <c r="J70" s="116">
        <v>5.6</v>
      </c>
    </row>
    <row r="71" spans="1:12" s="110" customFormat="1" ht="12" customHeight="1" x14ac:dyDescent="0.2">
      <c r="A71" s="120"/>
      <c r="B71" s="121" t="s">
        <v>112</v>
      </c>
      <c r="C71" s="113">
        <v>0.24969568338587347</v>
      </c>
      <c r="D71" s="235">
        <v>80</v>
      </c>
      <c r="E71" s="236">
        <v>83</v>
      </c>
      <c r="F71" s="236">
        <v>80</v>
      </c>
      <c r="G71" s="236">
        <v>76</v>
      </c>
      <c r="H71" s="140">
        <v>69</v>
      </c>
      <c r="I71" s="115">
        <v>11</v>
      </c>
      <c r="J71" s="116">
        <v>15.942028985507246</v>
      </c>
    </row>
    <row r="72" spans="1:12" s="110" customFormat="1" ht="12" customHeight="1" x14ac:dyDescent="0.2">
      <c r="A72" s="118" t="s">
        <v>113</v>
      </c>
      <c r="B72" s="119" t="s">
        <v>181</v>
      </c>
      <c r="C72" s="113">
        <v>70.042760385779829</v>
      </c>
      <c r="D72" s="235">
        <v>22441</v>
      </c>
      <c r="E72" s="236">
        <v>22613</v>
      </c>
      <c r="F72" s="236">
        <v>23022</v>
      </c>
      <c r="G72" s="236">
        <v>22858</v>
      </c>
      <c r="H72" s="140">
        <v>22794</v>
      </c>
      <c r="I72" s="115">
        <v>-353</v>
      </c>
      <c r="J72" s="116">
        <v>-1.5486531543388611</v>
      </c>
    </row>
    <row r="73" spans="1:12" s="110" customFormat="1" ht="12" customHeight="1" x14ac:dyDescent="0.2">
      <c r="A73" s="118"/>
      <c r="B73" s="119" t="s">
        <v>182</v>
      </c>
      <c r="C73" s="113">
        <v>29.957239614220168</v>
      </c>
      <c r="D73" s="115">
        <v>9598</v>
      </c>
      <c r="E73" s="114">
        <v>9627</v>
      </c>
      <c r="F73" s="114">
        <v>9623</v>
      </c>
      <c r="G73" s="114">
        <v>9523</v>
      </c>
      <c r="H73" s="140">
        <v>9398</v>
      </c>
      <c r="I73" s="115">
        <v>200</v>
      </c>
      <c r="J73" s="116">
        <v>2.1281123643328366</v>
      </c>
    </row>
    <row r="74" spans="1:12" s="110" customFormat="1" ht="12" customHeight="1" x14ac:dyDescent="0.2">
      <c r="A74" s="118" t="s">
        <v>113</v>
      </c>
      <c r="B74" s="119" t="s">
        <v>116</v>
      </c>
      <c r="C74" s="113">
        <v>96.588532725740507</v>
      </c>
      <c r="D74" s="115">
        <v>30946</v>
      </c>
      <c r="E74" s="114">
        <v>31152</v>
      </c>
      <c r="F74" s="114">
        <v>31513</v>
      </c>
      <c r="G74" s="114">
        <v>31330</v>
      </c>
      <c r="H74" s="140">
        <v>31222</v>
      </c>
      <c r="I74" s="115">
        <v>-276</v>
      </c>
      <c r="J74" s="116">
        <v>-0.88399205688296711</v>
      </c>
    </row>
    <row r="75" spans="1:12" s="110" customFormat="1" ht="12" customHeight="1" x14ac:dyDescent="0.2">
      <c r="A75" s="142"/>
      <c r="B75" s="124" t="s">
        <v>117</v>
      </c>
      <c r="C75" s="125">
        <v>3.4021036861325258</v>
      </c>
      <c r="D75" s="143">
        <v>1090</v>
      </c>
      <c r="E75" s="144">
        <v>1086</v>
      </c>
      <c r="F75" s="144">
        <v>1129</v>
      </c>
      <c r="G75" s="144">
        <v>1050</v>
      </c>
      <c r="H75" s="145">
        <v>970</v>
      </c>
      <c r="I75" s="143">
        <v>120</v>
      </c>
      <c r="J75" s="146">
        <v>12.371134020618557</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29720</v>
      </c>
      <c r="G11" s="114">
        <v>29888</v>
      </c>
      <c r="H11" s="114">
        <v>30168</v>
      </c>
      <c r="I11" s="114">
        <v>29872</v>
      </c>
      <c r="J11" s="140">
        <v>29745</v>
      </c>
      <c r="K11" s="114">
        <v>-25</v>
      </c>
      <c r="L11" s="116">
        <v>-8.4047739115817782E-2</v>
      </c>
    </row>
    <row r="12" spans="1:17" s="110" customFormat="1" ht="24.95" customHeight="1" x14ac:dyDescent="0.2">
      <c r="A12" s="604" t="s">
        <v>185</v>
      </c>
      <c r="B12" s="605"/>
      <c r="C12" s="605"/>
      <c r="D12" s="606"/>
      <c r="E12" s="113">
        <v>52.708613728129208</v>
      </c>
      <c r="F12" s="115">
        <v>15665</v>
      </c>
      <c r="G12" s="114">
        <v>15720</v>
      </c>
      <c r="H12" s="114">
        <v>15966</v>
      </c>
      <c r="I12" s="114">
        <v>15793</v>
      </c>
      <c r="J12" s="140">
        <v>15640</v>
      </c>
      <c r="K12" s="114">
        <v>25</v>
      </c>
      <c r="L12" s="116">
        <v>0.15984654731457801</v>
      </c>
    </row>
    <row r="13" spans="1:17" s="110" customFormat="1" ht="15" customHeight="1" x14ac:dyDescent="0.2">
      <c r="A13" s="120"/>
      <c r="B13" s="612" t="s">
        <v>107</v>
      </c>
      <c r="C13" s="612"/>
      <c r="E13" s="113">
        <v>47.291386271870792</v>
      </c>
      <c r="F13" s="115">
        <v>14055</v>
      </c>
      <c r="G13" s="114">
        <v>14168</v>
      </c>
      <c r="H13" s="114">
        <v>14202</v>
      </c>
      <c r="I13" s="114">
        <v>14079</v>
      </c>
      <c r="J13" s="140">
        <v>14105</v>
      </c>
      <c r="K13" s="114">
        <v>-50</v>
      </c>
      <c r="L13" s="116">
        <v>-0.35448422545196739</v>
      </c>
    </row>
    <row r="14" spans="1:17" s="110" customFormat="1" ht="24.95" customHeight="1" x14ac:dyDescent="0.2">
      <c r="A14" s="604" t="s">
        <v>186</v>
      </c>
      <c r="B14" s="605"/>
      <c r="C14" s="605"/>
      <c r="D14" s="606"/>
      <c r="E14" s="113">
        <v>8.8559892328398391</v>
      </c>
      <c r="F14" s="115">
        <v>2632</v>
      </c>
      <c r="G14" s="114">
        <v>2700</v>
      </c>
      <c r="H14" s="114">
        <v>2777</v>
      </c>
      <c r="I14" s="114">
        <v>2449</v>
      </c>
      <c r="J14" s="140">
        <v>2518</v>
      </c>
      <c r="K14" s="114">
        <v>114</v>
      </c>
      <c r="L14" s="116">
        <v>4.5274027005559967</v>
      </c>
    </row>
    <row r="15" spans="1:17" s="110" customFormat="1" ht="15" customHeight="1" x14ac:dyDescent="0.2">
      <c r="A15" s="120"/>
      <c r="B15" s="119"/>
      <c r="C15" s="258" t="s">
        <v>106</v>
      </c>
      <c r="E15" s="113">
        <v>62.61398176291793</v>
      </c>
      <c r="F15" s="115">
        <v>1648</v>
      </c>
      <c r="G15" s="114">
        <v>1681</v>
      </c>
      <c r="H15" s="114">
        <v>1741</v>
      </c>
      <c r="I15" s="114">
        <v>1533</v>
      </c>
      <c r="J15" s="140">
        <v>1556</v>
      </c>
      <c r="K15" s="114">
        <v>92</v>
      </c>
      <c r="L15" s="116">
        <v>5.9125964010282779</v>
      </c>
    </row>
    <row r="16" spans="1:17" s="110" customFormat="1" ht="15" customHeight="1" x14ac:dyDescent="0.2">
      <c r="A16" s="120"/>
      <c r="B16" s="119"/>
      <c r="C16" s="258" t="s">
        <v>107</v>
      </c>
      <c r="E16" s="113">
        <v>37.38601823708207</v>
      </c>
      <c r="F16" s="115">
        <v>984</v>
      </c>
      <c r="G16" s="114">
        <v>1019</v>
      </c>
      <c r="H16" s="114">
        <v>1036</v>
      </c>
      <c r="I16" s="114">
        <v>916</v>
      </c>
      <c r="J16" s="140">
        <v>962</v>
      </c>
      <c r="K16" s="114">
        <v>22</v>
      </c>
      <c r="L16" s="116">
        <v>2.2869022869022868</v>
      </c>
    </row>
    <row r="17" spans="1:12" s="110" customFormat="1" ht="15" customHeight="1" x14ac:dyDescent="0.2">
      <c r="A17" s="120"/>
      <c r="B17" s="121" t="s">
        <v>109</v>
      </c>
      <c r="C17" s="258"/>
      <c r="E17" s="113">
        <v>66.211305518169581</v>
      </c>
      <c r="F17" s="115">
        <v>19678</v>
      </c>
      <c r="G17" s="114">
        <v>19760</v>
      </c>
      <c r="H17" s="114">
        <v>19975</v>
      </c>
      <c r="I17" s="114">
        <v>20084</v>
      </c>
      <c r="J17" s="140">
        <v>20005</v>
      </c>
      <c r="K17" s="114">
        <v>-327</v>
      </c>
      <c r="L17" s="116">
        <v>-1.6345913521619595</v>
      </c>
    </row>
    <row r="18" spans="1:12" s="110" customFormat="1" ht="15" customHeight="1" x14ac:dyDescent="0.2">
      <c r="A18" s="120"/>
      <c r="B18" s="119"/>
      <c r="C18" s="258" t="s">
        <v>106</v>
      </c>
      <c r="E18" s="113">
        <v>52.307145035064536</v>
      </c>
      <c r="F18" s="115">
        <v>10293</v>
      </c>
      <c r="G18" s="114">
        <v>10292</v>
      </c>
      <c r="H18" s="114">
        <v>10436</v>
      </c>
      <c r="I18" s="114">
        <v>10542</v>
      </c>
      <c r="J18" s="140">
        <v>10443</v>
      </c>
      <c r="K18" s="114">
        <v>-150</v>
      </c>
      <c r="L18" s="116">
        <v>-1.4363688595231254</v>
      </c>
    </row>
    <row r="19" spans="1:12" s="110" customFormat="1" ht="15" customHeight="1" x14ac:dyDescent="0.2">
      <c r="A19" s="120"/>
      <c r="B19" s="119"/>
      <c r="C19" s="258" t="s">
        <v>107</v>
      </c>
      <c r="E19" s="113">
        <v>47.692854964935464</v>
      </c>
      <c r="F19" s="115">
        <v>9385</v>
      </c>
      <c r="G19" s="114">
        <v>9468</v>
      </c>
      <c r="H19" s="114">
        <v>9539</v>
      </c>
      <c r="I19" s="114">
        <v>9542</v>
      </c>
      <c r="J19" s="140">
        <v>9562</v>
      </c>
      <c r="K19" s="114">
        <v>-177</v>
      </c>
      <c r="L19" s="116">
        <v>-1.8510771805061703</v>
      </c>
    </row>
    <row r="20" spans="1:12" s="110" customFormat="1" ht="15" customHeight="1" x14ac:dyDescent="0.2">
      <c r="A20" s="120"/>
      <c r="B20" s="121" t="s">
        <v>110</v>
      </c>
      <c r="C20" s="258"/>
      <c r="E20" s="113">
        <v>24.101615074024227</v>
      </c>
      <c r="F20" s="115">
        <v>7163</v>
      </c>
      <c r="G20" s="114">
        <v>7176</v>
      </c>
      <c r="H20" s="114">
        <v>7175</v>
      </c>
      <c r="I20" s="114">
        <v>7097</v>
      </c>
      <c r="J20" s="140">
        <v>6985</v>
      </c>
      <c r="K20" s="114">
        <v>178</v>
      </c>
      <c r="L20" s="116">
        <v>2.5483178239083752</v>
      </c>
    </row>
    <row r="21" spans="1:12" s="110" customFormat="1" ht="15" customHeight="1" x14ac:dyDescent="0.2">
      <c r="A21" s="120"/>
      <c r="B21" s="119"/>
      <c r="C21" s="258" t="s">
        <v>106</v>
      </c>
      <c r="E21" s="113">
        <v>49.462515705709897</v>
      </c>
      <c r="F21" s="115">
        <v>3543</v>
      </c>
      <c r="G21" s="114">
        <v>3561</v>
      </c>
      <c r="H21" s="114">
        <v>3610</v>
      </c>
      <c r="I21" s="114">
        <v>3546</v>
      </c>
      <c r="J21" s="140">
        <v>3476</v>
      </c>
      <c r="K21" s="114">
        <v>67</v>
      </c>
      <c r="L21" s="116">
        <v>1.9275028768699656</v>
      </c>
    </row>
    <row r="22" spans="1:12" s="110" customFormat="1" ht="15" customHeight="1" x14ac:dyDescent="0.2">
      <c r="A22" s="120"/>
      <c r="B22" s="119"/>
      <c r="C22" s="258" t="s">
        <v>107</v>
      </c>
      <c r="E22" s="113">
        <v>50.537484294290103</v>
      </c>
      <c r="F22" s="115">
        <v>3620</v>
      </c>
      <c r="G22" s="114">
        <v>3615</v>
      </c>
      <c r="H22" s="114">
        <v>3565</v>
      </c>
      <c r="I22" s="114">
        <v>3551</v>
      </c>
      <c r="J22" s="140">
        <v>3509</v>
      </c>
      <c r="K22" s="114">
        <v>111</v>
      </c>
      <c r="L22" s="116">
        <v>3.1632943858649187</v>
      </c>
    </row>
    <row r="23" spans="1:12" s="110" customFormat="1" ht="15" customHeight="1" x14ac:dyDescent="0.2">
      <c r="A23" s="120"/>
      <c r="B23" s="121" t="s">
        <v>111</v>
      </c>
      <c r="C23" s="258"/>
      <c r="E23" s="113">
        <v>0.83109017496635262</v>
      </c>
      <c r="F23" s="115">
        <v>247</v>
      </c>
      <c r="G23" s="114">
        <v>252</v>
      </c>
      <c r="H23" s="114">
        <v>241</v>
      </c>
      <c r="I23" s="114">
        <v>242</v>
      </c>
      <c r="J23" s="140">
        <v>237</v>
      </c>
      <c r="K23" s="114">
        <v>10</v>
      </c>
      <c r="L23" s="116">
        <v>4.2194092827004219</v>
      </c>
    </row>
    <row r="24" spans="1:12" s="110" customFormat="1" ht="15" customHeight="1" x14ac:dyDescent="0.2">
      <c r="A24" s="120"/>
      <c r="B24" s="119"/>
      <c r="C24" s="258" t="s">
        <v>106</v>
      </c>
      <c r="E24" s="113">
        <v>73.279352226720647</v>
      </c>
      <c r="F24" s="115">
        <v>181</v>
      </c>
      <c r="G24" s="114">
        <v>186</v>
      </c>
      <c r="H24" s="114">
        <v>179</v>
      </c>
      <c r="I24" s="114">
        <v>172</v>
      </c>
      <c r="J24" s="140">
        <v>165</v>
      </c>
      <c r="K24" s="114">
        <v>16</v>
      </c>
      <c r="L24" s="116">
        <v>9.6969696969696972</v>
      </c>
    </row>
    <row r="25" spans="1:12" s="110" customFormat="1" ht="15" customHeight="1" x14ac:dyDescent="0.2">
      <c r="A25" s="120"/>
      <c r="B25" s="119"/>
      <c r="C25" s="258" t="s">
        <v>107</v>
      </c>
      <c r="E25" s="113">
        <v>26.720647773279353</v>
      </c>
      <c r="F25" s="115">
        <v>66</v>
      </c>
      <c r="G25" s="114">
        <v>66</v>
      </c>
      <c r="H25" s="114">
        <v>62</v>
      </c>
      <c r="I25" s="114">
        <v>70</v>
      </c>
      <c r="J25" s="140">
        <v>72</v>
      </c>
      <c r="K25" s="114">
        <v>-6</v>
      </c>
      <c r="L25" s="116">
        <v>-8.3333333333333339</v>
      </c>
    </row>
    <row r="26" spans="1:12" s="110" customFormat="1" ht="15" customHeight="1" x14ac:dyDescent="0.2">
      <c r="A26" s="120"/>
      <c r="C26" s="121" t="s">
        <v>187</v>
      </c>
      <c r="D26" s="110" t="s">
        <v>188</v>
      </c>
      <c r="E26" s="113">
        <v>0.20188425302826379</v>
      </c>
      <c r="F26" s="115">
        <v>60</v>
      </c>
      <c r="G26" s="114">
        <v>70</v>
      </c>
      <c r="H26" s="114">
        <v>74</v>
      </c>
      <c r="I26" s="114">
        <v>69</v>
      </c>
      <c r="J26" s="140">
        <v>55</v>
      </c>
      <c r="K26" s="114">
        <v>5</v>
      </c>
      <c r="L26" s="116">
        <v>9.0909090909090917</v>
      </c>
    </row>
    <row r="27" spans="1:12" s="110" customFormat="1" ht="15" customHeight="1" x14ac:dyDescent="0.2">
      <c r="A27" s="120"/>
      <c r="B27" s="119"/>
      <c r="D27" s="259" t="s">
        <v>106</v>
      </c>
      <c r="E27" s="113">
        <v>61.666666666666664</v>
      </c>
      <c r="F27" s="115">
        <v>37</v>
      </c>
      <c r="G27" s="114">
        <v>50</v>
      </c>
      <c r="H27" s="114">
        <v>55</v>
      </c>
      <c r="I27" s="114">
        <v>46</v>
      </c>
      <c r="J27" s="140">
        <v>31</v>
      </c>
      <c r="K27" s="114">
        <v>6</v>
      </c>
      <c r="L27" s="116">
        <v>19.35483870967742</v>
      </c>
    </row>
    <row r="28" spans="1:12" s="110" customFormat="1" ht="15" customHeight="1" x14ac:dyDescent="0.2">
      <c r="A28" s="120"/>
      <c r="B28" s="119"/>
      <c r="D28" s="259" t="s">
        <v>107</v>
      </c>
      <c r="E28" s="113">
        <v>38.333333333333336</v>
      </c>
      <c r="F28" s="115">
        <v>23</v>
      </c>
      <c r="G28" s="114">
        <v>20</v>
      </c>
      <c r="H28" s="114">
        <v>19</v>
      </c>
      <c r="I28" s="114">
        <v>23</v>
      </c>
      <c r="J28" s="140">
        <v>24</v>
      </c>
      <c r="K28" s="114">
        <v>-1</v>
      </c>
      <c r="L28" s="116">
        <v>-4.166666666666667</v>
      </c>
    </row>
    <row r="29" spans="1:12" s="110" customFormat="1" ht="24.95" customHeight="1" x14ac:dyDescent="0.2">
      <c r="A29" s="604" t="s">
        <v>189</v>
      </c>
      <c r="B29" s="605"/>
      <c r="C29" s="605"/>
      <c r="D29" s="606"/>
      <c r="E29" s="113">
        <v>96.009421265141313</v>
      </c>
      <c r="F29" s="115">
        <v>28534</v>
      </c>
      <c r="G29" s="114">
        <v>28721</v>
      </c>
      <c r="H29" s="114">
        <v>29002</v>
      </c>
      <c r="I29" s="114">
        <v>28785</v>
      </c>
      <c r="J29" s="140">
        <v>28748</v>
      </c>
      <c r="K29" s="114">
        <v>-214</v>
      </c>
      <c r="L29" s="116">
        <v>-0.74439961040768055</v>
      </c>
    </row>
    <row r="30" spans="1:12" s="110" customFormat="1" ht="15" customHeight="1" x14ac:dyDescent="0.2">
      <c r="A30" s="120"/>
      <c r="B30" s="119"/>
      <c r="C30" s="258" t="s">
        <v>106</v>
      </c>
      <c r="E30" s="113">
        <v>51.811873554356204</v>
      </c>
      <c r="F30" s="115">
        <v>14784</v>
      </c>
      <c r="G30" s="114">
        <v>14850</v>
      </c>
      <c r="H30" s="114">
        <v>15090</v>
      </c>
      <c r="I30" s="114">
        <v>14994</v>
      </c>
      <c r="J30" s="140">
        <v>14915</v>
      </c>
      <c r="K30" s="114">
        <v>-131</v>
      </c>
      <c r="L30" s="116">
        <v>-0.87831042574589335</v>
      </c>
    </row>
    <row r="31" spans="1:12" s="110" customFormat="1" ht="15" customHeight="1" x14ac:dyDescent="0.2">
      <c r="A31" s="120"/>
      <c r="B31" s="119"/>
      <c r="C31" s="258" t="s">
        <v>107</v>
      </c>
      <c r="E31" s="113">
        <v>48.188126445643796</v>
      </c>
      <c r="F31" s="115">
        <v>13750</v>
      </c>
      <c r="G31" s="114">
        <v>13871</v>
      </c>
      <c r="H31" s="114">
        <v>13912</v>
      </c>
      <c r="I31" s="114">
        <v>13791</v>
      </c>
      <c r="J31" s="140">
        <v>13833</v>
      </c>
      <c r="K31" s="114">
        <v>-83</v>
      </c>
      <c r="L31" s="116">
        <v>-0.60001445817971522</v>
      </c>
    </row>
    <row r="32" spans="1:12" s="110" customFormat="1" ht="15" customHeight="1" x14ac:dyDescent="0.2">
      <c r="A32" s="120"/>
      <c r="B32" s="119" t="s">
        <v>117</v>
      </c>
      <c r="C32" s="258"/>
      <c r="E32" s="113">
        <v>3.9838492597577391</v>
      </c>
      <c r="F32" s="115">
        <v>1184</v>
      </c>
      <c r="G32" s="114">
        <v>1164</v>
      </c>
      <c r="H32" s="114">
        <v>1163</v>
      </c>
      <c r="I32" s="114">
        <v>1086</v>
      </c>
      <c r="J32" s="140">
        <v>997</v>
      </c>
      <c r="K32" s="114">
        <v>187</v>
      </c>
      <c r="L32" s="116">
        <v>18.756268806419257</v>
      </c>
    </row>
    <row r="33" spans="1:12" s="110" customFormat="1" ht="15" customHeight="1" x14ac:dyDescent="0.2">
      <c r="A33" s="120"/>
      <c r="B33" s="119"/>
      <c r="C33" s="258" t="s">
        <v>106</v>
      </c>
      <c r="E33" s="113">
        <v>74.23986486486487</v>
      </c>
      <c r="F33" s="115">
        <v>879</v>
      </c>
      <c r="G33" s="114">
        <v>867</v>
      </c>
      <c r="H33" s="114">
        <v>873</v>
      </c>
      <c r="I33" s="114">
        <v>798</v>
      </c>
      <c r="J33" s="140">
        <v>725</v>
      </c>
      <c r="K33" s="114">
        <v>154</v>
      </c>
      <c r="L33" s="116">
        <v>21.241379310344829</v>
      </c>
    </row>
    <row r="34" spans="1:12" s="110" customFormat="1" ht="15" customHeight="1" x14ac:dyDescent="0.2">
      <c r="A34" s="120"/>
      <c r="B34" s="119"/>
      <c r="C34" s="258" t="s">
        <v>107</v>
      </c>
      <c r="E34" s="113">
        <v>25.760135135135137</v>
      </c>
      <c r="F34" s="115">
        <v>305</v>
      </c>
      <c r="G34" s="114">
        <v>297</v>
      </c>
      <c r="H34" s="114">
        <v>290</v>
      </c>
      <c r="I34" s="114">
        <v>288</v>
      </c>
      <c r="J34" s="140">
        <v>272</v>
      </c>
      <c r="K34" s="114">
        <v>33</v>
      </c>
      <c r="L34" s="116">
        <v>12.132352941176471</v>
      </c>
    </row>
    <row r="35" spans="1:12" s="110" customFormat="1" ht="24.95" customHeight="1" x14ac:dyDescent="0.2">
      <c r="A35" s="604" t="s">
        <v>190</v>
      </c>
      <c r="B35" s="605"/>
      <c r="C35" s="605"/>
      <c r="D35" s="606"/>
      <c r="E35" s="113">
        <v>69.205921938088835</v>
      </c>
      <c r="F35" s="115">
        <v>20568</v>
      </c>
      <c r="G35" s="114">
        <v>20744</v>
      </c>
      <c r="H35" s="114">
        <v>21071</v>
      </c>
      <c r="I35" s="114">
        <v>20848</v>
      </c>
      <c r="J35" s="140">
        <v>20811</v>
      </c>
      <c r="K35" s="114">
        <v>-243</v>
      </c>
      <c r="L35" s="116">
        <v>-1.1676517226466772</v>
      </c>
    </row>
    <row r="36" spans="1:12" s="110" customFormat="1" ht="15" customHeight="1" x14ac:dyDescent="0.2">
      <c r="A36" s="120"/>
      <c r="B36" s="119"/>
      <c r="C36" s="258" t="s">
        <v>106</v>
      </c>
      <c r="E36" s="113">
        <v>67.7071178529755</v>
      </c>
      <c r="F36" s="115">
        <v>13926</v>
      </c>
      <c r="G36" s="114">
        <v>14000</v>
      </c>
      <c r="H36" s="114">
        <v>14273</v>
      </c>
      <c r="I36" s="114">
        <v>14116</v>
      </c>
      <c r="J36" s="140">
        <v>14032</v>
      </c>
      <c r="K36" s="114">
        <v>-106</v>
      </c>
      <c r="L36" s="116">
        <v>-0.75541619156214368</v>
      </c>
    </row>
    <row r="37" spans="1:12" s="110" customFormat="1" ht="15" customHeight="1" x14ac:dyDescent="0.2">
      <c r="A37" s="120"/>
      <c r="B37" s="119"/>
      <c r="C37" s="258" t="s">
        <v>107</v>
      </c>
      <c r="E37" s="113">
        <v>32.292882147024507</v>
      </c>
      <c r="F37" s="115">
        <v>6642</v>
      </c>
      <c r="G37" s="114">
        <v>6744</v>
      </c>
      <c r="H37" s="114">
        <v>6798</v>
      </c>
      <c r="I37" s="114">
        <v>6732</v>
      </c>
      <c r="J37" s="140">
        <v>6779</v>
      </c>
      <c r="K37" s="114">
        <v>-137</v>
      </c>
      <c r="L37" s="116">
        <v>-2.020947042336628</v>
      </c>
    </row>
    <row r="38" spans="1:12" s="110" customFormat="1" ht="15" customHeight="1" x14ac:dyDescent="0.2">
      <c r="A38" s="120"/>
      <c r="B38" s="119" t="s">
        <v>182</v>
      </c>
      <c r="C38" s="258"/>
      <c r="E38" s="113">
        <v>30.794078061911172</v>
      </c>
      <c r="F38" s="115">
        <v>9152</v>
      </c>
      <c r="G38" s="114">
        <v>9144</v>
      </c>
      <c r="H38" s="114">
        <v>9097</v>
      </c>
      <c r="I38" s="114">
        <v>9024</v>
      </c>
      <c r="J38" s="140">
        <v>8934</v>
      </c>
      <c r="K38" s="114">
        <v>218</v>
      </c>
      <c r="L38" s="116">
        <v>2.4401164092231924</v>
      </c>
    </row>
    <row r="39" spans="1:12" s="110" customFormat="1" ht="15" customHeight="1" x14ac:dyDescent="0.2">
      <c r="A39" s="120"/>
      <c r="B39" s="119"/>
      <c r="C39" s="258" t="s">
        <v>106</v>
      </c>
      <c r="E39" s="113">
        <v>19.00131118881119</v>
      </c>
      <c r="F39" s="115">
        <v>1739</v>
      </c>
      <c r="G39" s="114">
        <v>1720</v>
      </c>
      <c r="H39" s="114">
        <v>1693</v>
      </c>
      <c r="I39" s="114">
        <v>1677</v>
      </c>
      <c r="J39" s="140">
        <v>1608</v>
      </c>
      <c r="K39" s="114">
        <v>131</v>
      </c>
      <c r="L39" s="116">
        <v>8.1467661691542297</v>
      </c>
    </row>
    <row r="40" spans="1:12" s="110" customFormat="1" ht="15" customHeight="1" x14ac:dyDescent="0.2">
      <c r="A40" s="120"/>
      <c r="B40" s="119"/>
      <c r="C40" s="258" t="s">
        <v>107</v>
      </c>
      <c r="E40" s="113">
        <v>80.998688811188813</v>
      </c>
      <c r="F40" s="115">
        <v>7413</v>
      </c>
      <c r="G40" s="114">
        <v>7424</v>
      </c>
      <c r="H40" s="114">
        <v>7404</v>
      </c>
      <c r="I40" s="114">
        <v>7347</v>
      </c>
      <c r="J40" s="140">
        <v>7326</v>
      </c>
      <c r="K40" s="114">
        <v>87</v>
      </c>
      <c r="L40" s="116">
        <v>1.1875511875511875</v>
      </c>
    </row>
    <row r="41" spans="1:12" s="110" customFormat="1" ht="24.75" customHeight="1" x14ac:dyDescent="0.2">
      <c r="A41" s="604" t="s">
        <v>518</v>
      </c>
      <c r="B41" s="605"/>
      <c r="C41" s="605"/>
      <c r="D41" s="606"/>
      <c r="E41" s="113">
        <v>3.8358008075370122</v>
      </c>
      <c r="F41" s="115">
        <v>1140</v>
      </c>
      <c r="G41" s="114">
        <v>1269</v>
      </c>
      <c r="H41" s="114">
        <v>1292</v>
      </c>
      <c r="I41" s="114">
        <v>1015</v>
      </c>
      <c r="J41" s="140">
        <v>1126</v>
      </c>
      <c r="K41" s="114">
        <v>14</v>
      </c>
      <c r="L41" s="116">
        <v>1.2433392539964476</v>
      </c>
    </row>
    <row r="42" spans="1:12" s="110" customFormat="1" ht="15" customHeight="1" x14ac:dyDescent="0.2">
      <c r="A42" s="120"/>
      <c r="B42" s="119"/>
      <c r="C42" s="258" t="s">
        <v>106</v>
      </c>
      <c r="E42" s="113">
        <v>61.228070175438596</v>
      </c>
      <c r="F42" s="115">
        <v>698</v>
      </c>
      <c r="G42" s="114">
        <v>803</v>
      </c>
      <c r="H42" s="114">
        <v>812</v>
      </c>
      <c r="I42" s="114">
        <v>623</v>
      </c>
      <c r="J42" s="140">
        <v>694</v>
      </c>
      <c r="K42" s="114">
        <v>4</v>
      </c>
      <c r="L42" s="116">
        <v>0.57636887608069165</v>
      </c>
    </row>
    <row r="43" spans="1:12" s="110" customFormat="1" ht="15" customHeight="1" x14ac:dyDescent="0.2">
      <c r="A43" s="123"/>
      <c r="B43" s="124"/>
      <c r="C43" s="260" t="s">
        <v>107</v>
      </c>
      <c r="D43" s="261"/>
      <c r="E43" s="125">
        <v>38.771929824561404</v>
      </c>
      <c r="F43" s="143">
        <v>442</v>
      </c>
      <c r="G43" s="144">
        <v>466</v>
      </c>
      <c r="H43" s="144">
        <v>480</v>
      </c>
      <c r="I43" s="144">
        <v>392</v>
      </c>
      <c r="J43" s="145">
        <v>432</v>
      </c>
      <c r="K43" s="144">
        <v>10</v>
      </c>
      <c r="L43" s="146">
        <v>2.3148148148148149</v>
      </c>
    </row>
    <row r="44" spans="1:12" s="110" customFormat="1" ht="45.75" customHeight="1" x14ac:dyDescent="0.2">
      <c r="A44" s="604" t="s">
        <v>191</v>
      </c>
      <c r="B44" s="605"/>
      <c r="C44" s="605"/>
      <c r="D44" s="606"/>
      <c r="E44" s="113">
        <v>1.9549125168236878</v>
      </c>
      <c r="F44" s="115">
        <v>581</v>
      </c>
      <c r="G44" s="114">
        <v>584</v>
      </c>
      <c r="H44" s="114">
        <v>585</v>
      </c>
      <c r="I44" s="114">
        <v>584</v>
      </c>
      <c r="J44" s="140">
        <v>587</v>
      </c>
      <c r="K44" s="114">
        <v>-6</v>
      </c>
      <c r="L44" s="116">
        <v>-1.0221465076660987</v>
      </c>
    </row>
    <row r="45" spans="1:12" s="110" customFormat="1" ht="15" customHeight="1" x14ac:dyDescent="0.2">
      <c r="A45" s="120"/>
      <c r="B45" s="119"/>
      <c r="C45" s="258" t="s">
        <v>106</v>
      </c>
      <c r="E45" s="113">
        <v>60.585197934595527</v>
      </c>
      <c r="F45" s="115">
        <v>352</v>
      </c>
      <c r="G45" s="114">
        <v>350</v>
      </c>
      <c r="H45" s="114">
        <v>348</v>
      </c>
      <c r="I45" s="114">
        <v>347</v>
      </c>
      <c r="J45" s="140">
        <v>347</v>
      </c>
      <c r="K45" s="114">
        <v>5</v>
      </c>
      <c r="L45" s="116">
        <v>1.4409221902017291</v>
      </c>
    </row>
    <row r="46" spans="1:12" s="110" customFormat="1" ht="15" customHeight="1" x14ac:dyDescent="0.2">
      <c r="A46" s="123"/>
      <c r="B46" s="124"/>
      <c r="C46" s="260" t="s">
        <v>107</v>
      </c>
      <c r="D46" s="261"/>
      <c r="E46" s="125">
        <v>39.414802065404473</v>
      </c>
      <c r="F46" s="143">
        <v>229</v>
      </c>
      <c r="G46" s="144">
        <v>234</v>
      </c>
      <c r="H46" s="144">
        <v>237</v>
      </c>
      <c r="I46" s="144">
        <v>237</v>
      </c>
      <c r="J46" s="145">
        <v>240</v>
      </c>
      <c r="K46" s="144">
        <v>-11</v>
      </c>
      <c r="L46" s="146">
        <v>-4.583333333333333</v>
      </c>
    </row>
    <row r="47" spans="1:12" s="110" customFormat="1" ht="39" customHeight="1" x14ac:dyDescent="0.2">
      <c r="A47" s="604" t="s">
        <v>519</v>
      </c>
      <c r="B47" s="607"/>
      <c r="C47" s="607"/>
      <c r="D47" s="608"/>
      <c r="E47" s="113">
        <v>0.32637954239569311</v>
      </c>
      <c r="F47" s="115">
        <v>97</v>
      </c>
      <c r="G47" s="114">
        <v>93</v>
      </c>
      <c r="H47" s="114">
        <v>86</v>
      </c>
      <c r="I47" s="114">
        <v>98</v>
      </c>
      <c r="J47" s="140">
        <v>102</v>
      </c>
      <c r="K47" s="114">
        <v>-5</v>
      </c>
      <c r="L47" s="116">
        <v>-4.9019607843137258</v>
      </c>
    </row>
    <row r="48" spans="1:12" s="110" customFormat="1" ht="15" customHeight="1" x14ac:dyDescent="0.2">
      <c r="A48" s="120"/>
      <c r="B48" s="119"/>
      <c r="C48" s="258" t="s">
        <v>106</v>
      </c>
      <c r="E48" s="113">
        <v>40.206185567010309</v>
      </c>
      <c r="F48" s="115">
        <v>39</v>
      </c>
      <c r="G48" s="114">
        <v>38</v>
      </c>
      <c r="H48" s="114">
        <v>33</v>
      </c>
      <c r="I48" s="114">
        <v>42</v>
      </c>
      <c r="J48" s="140">
        <v>44</v>
      </c>
      <c r="K48" s="114">
        <v>-5</v>
      </c>
      <c r="L48" s="116">
        <v>-11.363636363636363</v>
      </c>
    </row>
    <row r="49" spans="1:12" s="110" customFormat="1" ht="15" customHeight="1" x14ac:dyDescent="0.2">
      <c r="A49" s="123"/>
      <c r="B49" s="124"/>
      <c r="C49" s="260" t="s">
        <v>107</v>
      </c>
      <c r="D49" s="261"/>
      <c r="E49" s="125">
        <v>59.793814432989691</v>
      </c>
      <c r="F49" s="143">
        <v>58</v>
      </c>
      <c r="G49" s="144">
        <v>55</v>
      </c>
      <c r="H49" s="144">
        <v>53</v>
      </c>
      <c r="I49" s="144">
        <v>56</v>
      </c>
      <c r="J49" s="145">
        <v>58</v>
      </c>
      <c r="K49" s="144">
        <v>0</v>
      </c>
      <c r="L49" s="146">
        <v>0</v>
      </c>
    </row>
    <row r="50" spans="1:12" s="110" customFormat="1" ht="24.95" customHeight="1" x14ac:dyDescent="0.2">
      <c r="A50" s="609" t="s">
        <v>192</v>
      </c>
      <c r="B50" s="610"/>
      <c r="C50" s="610"/>
      <c r="D50" s="611"/>
      <c r="E50" s="262">
        <v>7.9744279946164198</v>
      </c>
      <c r="F50" s="263">
        <v>2370</v>
      </c>
      <c r="G50" s="264">
        <v>2501</v>
      </c>
      <c r="H50" s="264">
        <v>2555</v>
      </c>
      <c r="I50" s="264">
        <v>2274</v>
      </c>
      <c r="J50" s="265">
        <v>2294</v>
      </c>
      <c r="K50" s="263">
        <v>76</v>
      </c>
      <c r="L50" s="266">
        <v>3.3129904097646032</v>
      </c>
    </row>
    <row r="51" spans="1:12" s="110" customFormat="1" ht="15" customHeight="1" x14ac:dyDescent="0.2">
      <c r="A51" s="120"/>
      <c r="B51" s="119"/>
      <c r="C51" s="258" t="s">
        <v>106</v>
      </c>
      <c r="E51" s="113">
        <v>63.881856540084385</v>
      </c>
      <c r="F51" s="115">
        <v>1514</v>
      </c>
      <c r="G51" s="114">
        <v>1600</v>
      </c>
      <c r="H51" s="114">
        <v>1645</v>
      </c>
      <c r="I51" s="114">
        <v>1476</v>
      </c>
      <c r="J51" s="140">
        <v>1468</v>
      </c>
      <c r="K51" s="114">
        <v>46</v>
      </c>
      <c r="L51" s="116">
        <v>3.1335149863760217</v>
      </c>
    </row>
    <row r="52" spans="1:12" s="110" customFormat="1" ht="15" customHeight="1" x14ac:dyDescent="0.2">
      <c r="A52" s="120"/>
      <c r="B52" s="119"/>
      <c r="C52" s="258" t="s">
        <v>107</v>
      </c>
      <c r="E52" s="113">
        <v>36.118143459915615</v>
      </c>
      <c r="F52" s="115">
        <v>856</v>
      </c>
      <c r="G52" s="114">
        <v>901</v>
      </c>
      <c r="H52" s="114">
        <v>910</v>
      </c>
      <c r="I52" s="114">
        <v>798</v>
      </c>
      <c r="J52" s="140">
        <v>826</v>
      </c>
      <c r="K52" s="114">
        <v>30</v>
      </c>
      <c r="L52" s="116">
        <v>3.6319612590799033</v>
      </c>
    </row>
    <row r="53" spans="1:12" s="110" customFormat="1" ht="15" customHeight="1" x14ac:dyDescent="0.2">
      <c r="A53" s="120"/>
      <c r="B53" s="119"/>
      <c r="C53" s="258" t="s">
        <v>187</v>
      </c>
      <c r="D53" s="110" t="s">
        <v>193</v>
      </c>
      <c r="E53" s="113">
        <v>36.244725738396625</v>
      </c>
      <c r="F53" s="115">
        <v>859</v>
      </c>
      <c r="G53" s="114">
        <v>983</v>
      </c>
      <c r="H53" s="114">
        <v>1019</v>
      </c>
      <c r="I53" s="114">
        <v>748</v>
      </c>
      <c r="J53" s="140">
        <v>820</v>
      </c>
      <c r="K53" s="114">
        <v>39</v>
      </c>
      <c r="L53" s="116">
        <v>4.7560975609756095</v>
      </c>
    </row>
    <row r="54" spans="1:12" s="110" customFormat="1" ht="15" customHeight="1" x14ac:dyDescent="0.2">
      <c r="A54" s="120"/>
      <c r="B54" s="119"/>
      <c r="D54" s="267" t="s">
        <v>194</v>
      </c>
      <c r="E54" s="113">
        <v>64.842840512223518</v>
      </c>
      <c r="F54" s="115">
        <v>557</v>
      </c>
      <c r="G54" s="114">
        <v>630</v>
      </c>
      <c r="H54" s="114">
        <v>660</v>
      </c>
      <c r="I54" s="114">
        <v>489</v>
      </c>
      <c r="J54" s="140">
        <v>539</v>
      </c>
      <c r="K54" s="114">
        <v>18</v>
      </c>
      <c r="L54" s="116">
        <v>3.339517625231911</v>
      </c>
    </row>
    <row r="55" spans="1:12" s="110" customFormat="1" ht="15" customHeight="1" x14ac:dyDescent="0.2">
      <c r="A55" s="120"/>
      <c r="B55" s="119"/>
      <c r="D55" s="267" t="s">
        <v>195</v>
      </c>
      <c r="E55" s="113">
        <v>35.157159487776482</v>
      </c>
      <c r="F55" s="115">
        <v>302</v>
      </c>
      <c r="G55" s="114">
        <v>353</v>
      </c>
      <c r="H55" s="114">
        <v>359</v>
      </c>
      <c r="I55" s="114">
        <v>259</v>
      </c>
      <c r="J55" s="140">
        <v>281</v>
      </c>
      <c r="K55" s="114">
        <v>21</v>
      </c>
      <c r="L55" s="116">
        <v>7.4733096085409256</v>
      </c>
    </row>
    <row r="56" spans="1:12" s="110" customFormat="1" ht="15" customHeight="1" x14ac:dyDescent="0.2">
      <c r="A56" s="120"/>
      <c r="B56" s="119" t="s">
        <v>196</v>
      </c>
      <c r="C56" s="258"/>
      <c r="E56" s="113">
        <v>75.339838492597579</v>
      </c>
      <c r="F56" s="115">
        <v>22391</v>
      </c>
      <c r="G56" s="114">
        <v>22404</v>
      </c>
      <c r="H56" s="114">
        <v>22623</v>
      </c>
      <c r="I56" s="114">
        <v>22627</v>
      </c>
      <c r="J56" s="140">
        <v>22486</v>
      </c>
      <c r="K56" s="114">
        <v>-95</v>
      </c>
      <c r="L56" s="116">
        <v>-0.42248510184114563</v>
      </c>
    </row>
    <row r="57" spans="1:12" s="110" customFormat="1" ht="15" customHeight="1" x14ac:dyDescent="0.2">
      <c r="A57" s="120"/>
      <c r="B57" s="119"/>
      <c r="C57" s="258" t="s">
        <v>106</v>
      </c>
      <c r="E57" s="113">
        <v>51.779732928408734</v>
      </c>
      <c r="F57" s="115">
        <v>11594</v>
      </c>
      <c r="G57" s="114">
        <v>11559</v>
      </c>
      <c r="H57" s="114">
        <v>11746</v>
      </c>
      <c r="I57" s="114">
        <v>11766</v>
      </c>
      <c r="J57" s="140">
        <v>11639</v>
      </c>
      <c r="K57" s="114">
        <v>-45</v>
      </c>
      <c r="L57" s="116">
        <v>-0.38663115387919922</v>
      </c>
    </row>
    <row r="58" spans="1:12" s="110" customFormat="1" ht="15" customHeight="1" x14ac:dyDescent="0.2">
      <c r="A58" s="120"/>
      <c r="B58" s="119"/>
      <c r="C58" s="258" t="s">
        <v>107</v>
      </c>
      <c r="E58" s="113">
        <v>48.220267071591266</v>
      </c>
      <c r="F58" s="115">
        <v>10797</v>
      </c>
      <c r="G58" s="114">
        <v>10845</v>
      </c>
      <c r="H58" s="114">
        <v>10877</v>
      </c>
      <c r="I58" s="114">
        <v>10861</v>
      </c>
      <c r="J58" s="140">
        <v>10847</v>
      </c>
      <c r="K58" s="114">
        <v>-50</v>
      </c>
      <c r="L58" s="116">
        <v>-0.46095694662118558</v>
      </c>
    </row>
    <row r="59" spans="1:12" s="110" customFormat="1" ht="15" customHeight="1" x14ac:dyDescent="0.2">
      <c r="A59" s="120"/>
      <c r="B59" s="119"/>
      <c r="C59" s="258" t="s">
        <v>105</v>
      </c>
      <c r="D59" s="110" t="s">
        <v>197</v>
      </c>
      <c r="E59" s="113">
        <v>92.054843463891743</v>
      </c>
      <c r="F59" s="115">
        <v>20612</v>
      </c>
      <c r="G59" s="114">
        <v>20641</v>
      </c>
      <c r="H59" s="114">
        <v>20852</v>
      </c>
      <c r="I59" s="114">
        <v>20850</v>
      </c>
      <c r="J59" s="140">
        <v>20741</v>
      </c>
      <c r="K59" s="114">
        <v>-129</v>
      </c>
      <c r="L59" s="116">
        <v>-0.62195651125789497</v>
      </c>
    </row>
    <row r="60" spans="1:12" s="110" customFormat="1" ht="15" customHeight="1" x14ac:dyDescent="0.2">
      <c r="A60" s="120"/>
      <c r="B60" s="119"/>
      <c r="C60" s="258"/>
      <c r="D60" s="267" t="s">
        <v>198</v>
      </c>
      <c r="E60" s="113">
        <v>50.960605472540266</v>
      </c>
      <c r="F60" s="115">
        <v>10504</v>
      </c>
      <c r="G60" s="114">
        <v>10468</v>
      </c>
      <c r="H60" s="114">
        <v>10641</v>
      </c>
      <c r="I60" s="114">
        <v>10676</v>
      </c>
      <c r="J60" s="140">
        <v>10575</v>
      </c>
      <c r="K60" s="114">
        <v>-71</v>
      </c>
      <c r="L60" s="116">
        <v>-0.67139479905437349</v>
      </c>
    </row>
    <row r="61" spans="1:12" s="110" customFormat="1" ht="15" customHeight="1" x14ac:dyDescent="0.2">
      <c r="A61" s="120"/>
      <c r="B61" s="119"/>
      <c r="C61" s="258"/>
      <c r="D61" s="267" t="s">
        <v>199</v>
      </c>
      <c r="E61" s="113">
        <v>49.039394527459734</v>
      </c>
      <c r="F61" s="115">
        <v>10108</v>
      </c>
      <c r="G61" s="114">
        <v>10173</v>
      </c>
      <c r="H61" s="114">
        <v>10211</v>
      </c>
      <c r="I61" s="114">
        <v>10174</v>
      </c>
      <c r="J61" s="140">
        <v>10166</v>
      </c>
      <c r="K61" s="114">
        <v>-58</v>
      </c>
      <c r="L61" s="116">
        <v>-0.57052921503049381</v>
      </c>
    </row>
    <row r="62" spans="1:12" s="110" customFormat="1" ht="15" customHeight="1" x14ac:dyDescent="0.2">
      <c r="A62" s="120"/>
      <c r="B62" s="119"/>
      <c r="C62" s="258"/>
      <c r="D62" s="258" t="s">
        <v>200</v>
      </c>
      <c r="E62" s="113">
        <v>7.9451565361082581</v>
      </c>
      <c r="F62" s="115">
        <v>1779</v>
      </c>
      <c r="G62" s="114">
        <v>1763</v>
      </c>
      <c r="H62" s="114">
        <v>1771</v>
      </c>
      <c r="I62" s="114">
        <v>1777</v>
      </c>
      <c r="J62" s="140">
        <v>1745</v>
      </c>
      <c r="K62" s="114">
        <v>34</v>
      </c>
      <c r="L62" s="116">
        <v>1.9484240687679084</v>
      </c>
    </row>
    <row r="63" spans="1:12" s="110" customFormat="1" ht="15" customHeight="1" x14ac:dyDescent="0.2">
      <c r="A63" s="120"/>
      <c r="B63" s="119"/>
      <c r="C63" s="258"/>
      <c r="D63" s="267" t="s">
        <v>198</v>
      </c>
      <c r="E63" s="113">
        <v>61.270376616076447</v>
      </c>
      <c r="F63" s="115">
        <v>1090</v>
      </c>
      <c r="G63" s="114">
        <v>1091</v>
      </c>
      <c r="H63" s="114">
        <v>1105</v>
      </c>
      <c r="I63" s="114">
        <v>1090</v>
      </c>
      <c r="J63" s="140">
        <v>1064</v>
      </c>
      <c r="K63" s="114">
        <v>26</v>
      </c>
      <c r="L63" s="116">
        <v>2.4436090225563909</v>
      </c>
    </row>
    <row r="64" spans="1:12" s="110" customFormat="1" ht="15" customHeight="1" x14ac:dyDescent="0.2">
      <c r="A64" s="120"/>
      <c r="B64" s="119"/>
      <c r="C64" s="258"/>
      <c r="D64" s="267" t="s">
        <v>199</v>
      </c>
      <c r="E64" s="113">
        <v>38.729623383923553</v>
      </c>
      <c r="F64" s="115">
        <v>689</v>
      </c>
      <c r="G64" s="114">
        <v>672</v>
      </c>
      <c r="H64" s="114">
        <v>666</v>
      </c>
      <c r="I64" s="114">
        <v>687</v>
      </c>
      <c r="J64" s="140">
        <v>681</v>
      </c>
      <c r="K64" s="114">
        <v>8</v>
      </c>
      <c r="L64" s="116">
        <v>1.1747430249632893</v>
      </c>
    </row>
    <row r="65" spans="1:12" s="110" customFormat="1" ht="15" customHeight="1" x14ac:dyDescent="0.2">
      <c r="A65" s="120"/>
      <c r="B65" s="119" t="s">
        <v>201</v>
      </c>
      <c r="C65" s="258"/>
      <c r="E65" s="113">
        <v>10.602288021534321</v>
      </c>
      <c r="F65" s="115">
        <v>3151</v>
      </c>
      <c r="G65" s="114">
        <v>3140</v>
      </c>
      <c r="H65" s="114">
        <v>3110</v>
      </c>
      <c r="I65" s="114">
        <v>3114</v>
      </c>
      <c r="J65" s="140">
        <v>3083</v>
      </c>
      <c r="K65" s="114">
        <v>68</v>
      </c>
      <c r="L65" s="116">
        <v>2.2056438533895557</v>
      </c>
    </row>
    <row r="66" spans="1:12" s="110" customFormat="1" ht="15" customHeight="1" x14ac:dyDescent="0.2">
      <c r="A66" s="120"/>
      <c r="B66" s="119"/>
      <c r="C66" s="258" t="s">
        <v>106</v>
      </c>
      <c r="E66" s="113">
        <v>49.158997143763884</v>
      </c>
      <c r="F66" s="115">
        <v>1549</v>
      </c>
      <c r="G66" s="114">
        <v>1542</v>
      </c>
      <c r="H66" s="114">
        <v>1524</v>
      </c>
      <c r="I66" s="114">
        <v>1520</v>
      </c>
      <c r="J66" s="140">
        <v>1496</v>
      </c>
      <c r="K66" s="114">
        <v>53</v>
      </c>
      <c r="L66" s="116">
        <v>3.5427807486631018</v>
      </c>
    </row>
    <row r="67" spans="1:12" s="110" customFormat="1" ht="15" customHeight="1" x14ac:dyDescent="0.2">
      <c r="A67" s="120"/>
      <c r="B67" s="119"/>
      <c r="C67" s="258" t="s">
        <v>107</v>
      </c>
      <c r="E67" s="113">
        <v>50.841002856236116</v>
      </c>
      <c r="F67" s="115">
        <v>1602</v>
      </c>
      <c r="G67" s="114">
        <v>1598</v>
      </c>
      <c r="H67" s="114">
        <v>1586</v>
      </c>
      <c r="I67" s="114">
        <v>1594</v>
      </c>
      <c r="J67" s="140">
        <v>1587</v>
      </c>
      <c r="K67" s="114">
        <v>15</v>
      </c>
      <c r="L67" s="116">
        <v>0.94517958412098302</v>
      </c>
    </row>
    <row r="68" spans="1:12" s="110" customFormat="1" ht="15" customHeight="1" x14ac:dyDescent="0.2">
      <c r="A68" s="120"/>
      <c r="B68" s="119"/>
      <c r="C68" s="258" t="s">
        <v>105</v>
      </c>
      <c r="D68" s="110" t="s">
        <v>202</v>
      </c>
      <c r="E68" s="113">
        <v>19.517613456045702</v>
      </c>
      <c r="F68" s="115">
        <v>615</v>
      </c>
      <c r="G68" s="114">
        <v>614</v>
      </c>
      <c r="H68" s="114">
        <v>593</v>
      </c>
      <c r="I68" s="114">
        <v>576</v>
      </c>
      <c r="J68" s="140">
        <v>559</v>
      </c>
      <c r="K68" s="114">
        <v>56</v>
      </c>
      <c r="L68" s="116">
        <v>10.017889087656529</v>
      </c>
    </row>
    <row r="69" spans="1:12" s="110" customFormat="1" ht="15" customHeight="1" x14ac:dyDescent="0.2">
      <c r="A69" s="120"/>
      <c r="B69" s="119"/>
      <c r="C69" s="258"/>
      <c r="D69" s="267" t="s">
        <v>198</v>
      </c>
      <c r="E69" s="113">
        <v>46.829268292682926</v>
      </c>
      <c r="F69" s="115">
        <v>288</v>
      </c>
      <c r="G69" s="114">
        <v>284</v>
      </c>
      <c r="H69" s="114">
        <v>267</v>
      </c>
      <c r="I69" s="114">
        <v>262</v>
      </c>
      <c r="J69" s="140">
        <v>246</v>
      </c>
      <c r="K69" s="114">
        <v>42</v>
      </c>
      <c r="L69" s="116">
        <v>17.073170731707318</v>
      </c>
    </row>
    <row r="70" spans="1:12" s="110" customFormat="1" ht="15" customHeight="1" x14ac:dyDescent="0.2">
      <c r="A70" s="120"/>
      <c r="B70" s="119"/>
      <c r="C70" s="258"/>
      <c r="D70" s="267" t="s">
        <v>199</v>
      </c>
      <c r="E70" s="113">
        <v>53.170731707317074</v>
      </c>
      <c r="F70" s="115">
        <v>327</v>
      </c>
      <c r="G70" s="114">
        <v>330</v>
      </c>
      <c r="H70" s="114">
        <v>326</v>
      </c>
      <c r="I70" s="114">
        <v>314</v>
      </c>
      <c r="J70" s="140">
        <v>313</v>
      </c>
      <c r="K70" s="114">
        <v>14</v>
      </c>
      <c r="L70" s="116">
        <v>4.4728434504792336</v>
      </c>
    </row>
    <row r="71" spans="1:12" s="110" customFormat="1" ht="15" customHeight="1" x14ac:dyDescent="0.2">
      <c r="A71" s="120"/>
      <c r="B71" s="119"/>
      <c r="C71" s="258"/>
      <c r="D71" s="110" t="s">
        <v>203</v>
      </c>
      <c r="E71" s="113">
        <v>74.833386226594726</v>
      </c>
      <c r="F71" s="115">
        <v>2358</v>
      </c>
      <c r="G71" s="114">
        <v>2353</v>
      </c>
      <c r="H71" s="114">
        <v>2338</v>
      </c>
      <c r="I71" s="114">
        <v>2364</v>
      </c>
      <c r="J71" s="140">
        <v>2361</v>
      </c>
      <c r="K71" s="114">
        <v>-3</v>
      </c>
      <c r="L71" s="116">
        <v>-0.12706480304955528</v>
      </c>
    </row>
    <row r="72" spans="1:12" s="110" customFormat="1" ht="15" customHeight="1" x14ac:dyDescent="0.2">
      <c r="A72" s="120"/>
      <c r="B72" s="119"/>
      <c r="C72" s="258"/>
      <c r="D72" s="267" t="s">
        <v>198</v>
      </c>
      <c r="E72" s="113">
        <v>48.346055979643765</v>
      </c>
      <c r="F72" s="115">
        <v>1140</v>
      </c>
      <c r="G72" s="114">
        <v>1141</v>
      </c>
      <c r="H72" s="114">
        <v>1135</v>
      </c>
      <c r="I72" s="114">
        <v>1143</v>
      </c>
      <c r="J72" s="140">
        <v>1142</v>
      </c>
      <c r="K72" s="114">
        <v>-2</v>
      </c>
      <c r="L72" s="116">
        <v>-0.17513134851138354</v>
      </c>
    </row>
    <row r="73" spans="1:12" s="110" customFormat="1" ht="15" customHeight="1" x14ac:dyDescent="0.2">
      <c r="A73" s="120"/>
      <c r="B73" s="119"/>
      <c r="C73" s="258"/>
      <c r="D73" s="267" t="s">
        <v>199</v>
      </c>
      <c r="E73" s="113">
        <v>51.653944020356235</v>
      </c>
      <c r="F73" s="115">
        <v>1218</v>
      </c>
      <c r="G73" s="114">
        <v>1212</v>
      </c>
      <c r="H73" s="114">
        <v>1203</v>
      </c>
      <c r="I73" s="114">
        <v>1221</v>
      </c>
      <c r="J73" s="140">
        <v>1219</v>
      </c>
      <c r="K73" s="114">
        <v>-1</v>
      </c>
      <c r="L73" s="116">
        <v>-8.2034454470877774E-2</v>
      </c>
    </row>
    <row r="74" spans="1:12" s="110" customFormat="1" ht="15" customHeight="1" x14ac:dyDescent="0.2">
      <c r="A74" s="120"/>
      <c r="B74" s="119"/>
      <c r="C74" s="258"/>
      <c r="D74" s="110" t="s">
        <v>204</v>
      </c>
      <c r="E74" s="113">
        <v>5.649000317359568</v>
      </c>
      <c r="F74" s="115">
        <v>178</v>
      </c>
      <c r="G74" s="114">
        <v>173</v>
      </c>
      <c r="H74" s="114">
        <v>179</v>
      </c>
      <c r="I74" s="114">
        <v>174</v>
      </c>
      <c r="J74" s="140">
        <v>163</v>
      </c>
      <c r="K74" s="114">
        <v>15</v>
      </c>
      <c r="L74" s="116">
        <v>9.2024539877300615</v>
      </c>
    </row>
    <row r="75" spans="1:12" s="110" customFormat="1" ht="15" customHeight="1" x14ac:dyDescent="0.2">
      <c r="A75" s="120"/>
      <c r="B75" s="119"/>
      <c r="C75" s="258"/>
      <c r="D75" s="267" t="s">
        <v>198</v>
      </c>
      <c r="E75" s="113">
        <v>67.977528089887642</v>
      </c>
      <c r="F75" s="115">
        <v>121</v>
      </c>
      <c r="G75" s="114">
        <v>117</v>
      </c>
      <c r="H75" s="114">
        <v>122</v>
      </c>
      <c r="I75" s="114">
        <v>115</v>
      </c>
      <c r="J75" s="140">
        <v>108</v>
      </c>
      <c r="K75" s="114">
        <v>13</v>
      </c>
      <c r="L75" s="116">
        <v>12.037037037037036</v>
      </c>
    </row>
    <row r="76" spans="1:12" s="110" customFormat="1" ht="15" customHeight="1" x14ac:dyDescent="0.2">
      <c r="A76" s="120"/>
      <c r="B76" s="119"/>
      <c r="C76" s="258"/>
      <c r="D76" s="267" t="s">
        <v>199</v>
      </c>
      <c r="E76" s="113">
        <v>32.022471910112358</v>
      </c>
      <c r="F76" s="115">
        <v>57</v>
      </c>
      <c r="G76" s="114">
        <v>56</v>
      </c>
      <c r="H76" s="114">
        <v>57</v>
      </c>
      <c r="I76" s="114">
        <v>59</v>
      </c>
      <c r="J76" s="140">
        <v>55</v>
      </c>
      <c r="K76" s="114">
        <v>2</v>
      </c>
      <c r="L76" s="116">
        <v>3.6363636363636362</v>
      </c>
    </row>
    <row r="77" spans="1:12" s="110" customFormat="1" ht="15" customHeight="1" x14ac:dyDescent="0.2">
      <c r="A77" s="534"/>
      <c r="B77" s="119" t="s">
        <v>205</v>
      </c>
      <c r="C77" s="268"/>
      <c r="D77" s="182"/>
      <c r="E77" s="113">
        <v>6.0834454912516822</v>
      </c>
      <c r="F77" s="115">
        <v>1808</v>
      </c>
      <c r="G77" s="114">
        <v>1843</v>
      </c>
      <c r="H77" s="114">
        <v>1880</v>
      </c>
      <c r="I77" s="114">
        <v>1857</v>
      </c>
      <c r="J77" s="140">
        <v>1882</v>
      </c>
      <c r="K77" s="114">
        <v>-74</v>
      </c>
      <c r="L77" s="116">
        <v>-3.9319872476089266</v>
      </c>
    </row>
    <row r="78" spans="1:12" s="110" customFormat="1" ht="15" customHeight="1" x14ac:dyDescent="0.2">
      <c r="A78" s="120"/>
      <c r="B78" s="119"/>
      <c r="C78" s="268" t="s">
        <v>106</v>
      </c>
      <c r="D78" s="182"/>
      <c r="E78" s="113">
        <v>55.752212389380531</v>
      </c>
      <c r="F78" s="115">
        <v>1008</v>
      </c>
      <c r="G78" s="114">
        <v>1019</v>
      </c>
      <c r="H78" s="114">
        <v>1051</v>
      </c>
      <c r="I78" s="114">
        <v>1031</v>
      </c>
      <c r="J78" s="140">
        <v>1037</v>
      </c>
      <c r="K78" s="114">
        <v>-29</v>
      </c>
      <c r="L78" s="116">
        <v>-2.7965284474445515</v>
      </c>
    </row>
    <row r="79" spans="1:12" s="110" customFormat="1" ht="15" customHeight="1" x14ac:dyDescent="0.2">
      <c r="A79" s="123"/>
      <c r="B79" s="124"/>
      <c r="C79" s="260" t="s">
        <v>107</v>
      </c>
      <c r="D79" s="261"/>
      <c r="E79" s="125">
        <v>44.247787610619469</v>
      </c>
      <c r="F79" s="143">
        <v>800</v>
      </c>
      <c r="G79" s="144">
        <v>824</v>
      </c>
      <c r="H79" s="144">
        <v>829</v>
      </c>
      <c r="I79" s="144">
        <v>826</v>
      </c>
      <c r="J79" s="145">
        <v>845</v>
      </c>
      <c r="K79" s="144">
        <v>-45</v>
      </c>
      <c r="L79" s="146">
        <v>-5.3254437869822482</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29720</v>
      </c>
      <c r="E11" s="114">
        <v>29888</v>
      </c>
      <c r="F11" s="114">
        <v>30168</v>
      </c>
      <c r="G11" s="114">
        <v>29872</v>
      </c>
      <c r="H11" s="140">
        <v>29745</v>
      </c>
      <c r="I11" s="115">
        <v>-25</v>
      </c>
      <c r="J11" s="116">
        <v>-8.4047739115817782E-2</v>
      </c>
    </row>
    <row r="12" spans="1:15" s="110" customFormat="1" ht="24.95" customHeight="1" x14ac:dyDescent="0.2">
      <c r="A12" s="193" t="s">
        <v>132</v>
      </c>
      <c r="B12" s="194" t="s">
        <v>133</v>
      </c>
      <c r="C12" s="113">
        <v>1.5309555854643337</v>
      </c>
      <c r="D12" s="115">
        <v>455</v>
      </c>
      <c r="E12" s="114">
        <v>433</v>
      </c>
      <c r="F12" s="114">
        <v>472</v>
      </c>
      <c r="G12" s="114">
        <v>464</v>
      </c>
      <c r="H12" s="140">
        <v>456</v>
      </c>
      <c r="I12" s="115">
        <v>-1</v>
      </c>
      <c r="J12" s="116">
        <v>-0.21929824561403508</v>
      </c>
    </row>
    <row r="13" spans="1:15" s="110" customFormat="1" ht="24.95" customHeight="1" x14ac:dyDescent="0.2">
      <c r="A13" s="193" t="s">
        <v>134</v>
      </c>
      <c r="B13" s="199" t="s">
        <v>214</v>
      </c>
      <c r="C13" s="113">
        <v>3.034993270524899</v>
      </c>
      <c r="D13" s="115">
        <v>902</v>
      </c>
      <c r="E13" s="114">
        <v>897</v>
      </c>
      <c r="F13" s="114">
        <v>904</v>
      </c>
      <c r="G13" s="114">
        <v>881</v>
      </c>
      <c r="H13" s="140">
        <v>895</v>
      </c>
      <c r="I13" s="115">
        <v>7</v>
      </c>
      <c r="J13" s="116">
        <v>0.78212290502793291</v>
      </c>
    </row>
    <row r="14" spans="1:15" s="287" customFormat="1" ht="24" customHeight="1" x14ac:dyDescent="0.2">
      <c r="A14" s="193" t="s">
        <v>215</v>
      </c>
      <c r="B14" s="199" t="s">
        <v>137</v>
      </c>
      <c r="C14" s="113">
        <v>21.477119784656796</v>
      </c>
      <c r="D14" s="115">
        <v>6383</v>
      </c>
      <c r="E14" s="114">
        <v>6376</v>
      </c>
      <c r="F14" s="114">
        <v>6390</v>
      </c>
      <c r="G14" s="114">
        <v>6328</v>
      </c>
      <c r="H14" s="140">
        <v>6342</v>
      </c>
      <c r="I14" s="115">
        <v>41</v>
      </c>
      <c r="J14" s="116">
        <v>0.64648375906654054</v>
      </c>
      <c r="K14" s="110"/>
      <c r="L14" s="110"/>
      <c r="M14" s="110"/>
      <c r="N14" s="110"/>
      <c r="O14" s="110"/>
    </row>
    <row r="15" spans="1:15" s="110" customFormat="1" ht="24.75" customHeight="1" x14ac:dyDescent="0.2">
      <c r="A15" s="193" t="s">
        <v>216</v>
      </c>
      <c r="B15" s="199" t="s">
        <v>217</v>
      </c>
      <c r="C15" s="113">
        <v>2.237550471063257</v>
      </c>
      <c r="D15" s="115">
        <v>665</v>
      </c>
      <c r="E15" s="114">
        <v>665</v>
      </c>
      <c r="F15" s="114">
        <v>642</v>
      </c>
      <c r="G15" s="114">
        <v>603</v>
      </c>
      <c r="H15" s="140">
        <v>608</v>
      </c>
      <c r="I15" s="115">
        <v>57</v>
      </c>
      <c r="J15" s="116">
        <v>9.375</v>
      </c>
    </row>
    <row r="16" spans="1:15" s="287" customFormat="1" ht="24.95" customHeight="1" x14ac:dyDescent="0.2">
      <c r="A16" s="193" t="s">
        <v>218</v>
      </c>
      <c r="B16" s="199" t="s">
        <v>141</v>
      </c>
      <c r="C16" s="113">
        <v>14.179004037685061</v>
      </c>
      <c r="D16" s="115">
        <v>4214</v>
      </c>
      <c r="E16" s="114">
        <v>4223</v>
      </c>
      <c r="F16" s="114">
        <v>4250</v>
      </c>
      <c r="G16" s="114">
        <v>4230</v>
      </c>
      <c r="H16" s="140">
        <v>4216</v>
      </c>
      <c r="I16" s="115">
        <v>-2</v>
      </c>
      <c r="J16" s="116">
        <v>-4.743833017077799E-2</v>
      </c>
      <c r="K16" s="110"/>
      <c r="L16" s="110"/>
      <c r="M16" s="110"/>
      <c r="N16" s="110"/>
      <c r="O16" s="110"/>
    </row>
    <row r="17" spans="1:15" s="110" customFormat="1" ht="24.95" customHeight="1" x14ac:dyDescent="0.2">
      <c r="A17" s="193" t="s">
        <v>219</v>
      </c>
      <c r="B17" s="199" t="s">
        <v>220</v>
      </c>
      <c r="C17" s="113">
        <v>5.0605652759084787</v>
      </c>
      <c r="D17" s="115">
        <v>1504</v>
      </c>
      <c r="E17" s="114">
        <v>1488</v>
      </c>
      <c r="F17" s="114">
        <v>1498</v>
      </c>
      <c r="G17" s="114">
        <v>1495</v>
      </c>
      <c r="H17" s="140">
        <v>1518</v>
      </c>
      <c r="I17" s="115">
        <v>-14</v>
      </c>
      <c r="J17" s="116">
        <v>-0.92226613965744397</v>
      </c>
    </row>
    <row r="18" spans="1:15" s="287" customFormat="1" ht="24.95" customHeight="1" x14ac:dyDescent="0.2">
      <c r="A18" s="201" t="s">
        <v>144</v>
      </c>
      <c r="B18" s="202" t="s">
        <v>145</v>
      </c>
      <c r="C18" s="113">
        <v>7.5235531628532977</v>
      </c>
      <c r="D18" s="115">
        <v>2236</v>
      </c>
      <c r="E18" s="114">
        <v>2232</v>
      </c>
      <c r="F18" s="114">
        <v>2288</v>
      </c>
      <c r="G18" s="114">
        <v>2243</v>
      </c>
      <c r="H18" s="140">
        <v>2160</v>
      </c>
      <c r="I18" s="115">
        <v>76</v>
      </c>
      <c r="J18" s="116">
        <v>3.5185185185185186</v>
      </c>
      <c r="K18" s="110"/>
      <c r="L18" s="110"/>
      <c r="M18" s="110"/>
      <c r="N18" s="110"/>
      <c r="O18" s="110"/>
    </row>
    <row r="19" spans="1:15" s="110" customFormat="1" ht="24.95" customHeight="1" x14ac:dyDescent="0.2">
      <c r="A19" s="193" t="s">
        <v>146</v>
      </c>
      <c r="B19" s="199" t="s">
        <v>147</v>
      </c>
      <c r="C19" s="113">
        <v>14.158815612382234</v>
      </c>
      <c r="D19" s="115">
        <v>4208</v>
      </c>
      <c r="E19" s="114">
        <v>4245</v>
      </c>
      <c r="F19" s="114">
        <v>4275</v>
      </c>
      <c r="G19" s="114">
        <v>4192</v>
      </c>
      <c r="H19" s="140">
        <v>4201</v>
      </c>
      <c r="I19" s="115">
        <v>7</v>
      </c>
      <c r="J19" s="116">
        <v>0.16662699357295882</v>
      </c>
    </row>
    <row r="20" spans="1:15" s="287" customFormat="1" ht="24.95" customHeight="1" x14ac:dyDescent="0.2">
      <c r="A20" s="193" t="s">
        <v>148</v>
      </c>
      <c r="B20" s="199" t="s">
        <v>149</v>
      </c>
      <c r="C20" s="113">
        <v>3.9636608344549127</v>
      </c>
      <c r="D20" s="115">
        <v>1178</v>
      </c>
      <c r="E20" s="114">
        <v>1221</v>
      </c>
      <c r="F20" s="114">
        <v>1238</v>
      </c>
      <c r="G20" s="114">
        <v>1255</v>
      </c>
      <c r="H20" s="140">
        <v>1287</v>
      </c>
      <c r="I20" s="115">
        <v>-109</v>
      </c>
      <c r="J20" s="116">
        <v>-8.4693084693084693</v>
      </c>
      <c r="K20" s="110"/>
      <c r="L20" s="110"/>
      <c r="M20" s="110"/>
      <c r="N20" s="110"/>
      <c r="O20" s="110"/>
    </row>
    <row r="21" spans="1:15" s="110" customFormat="1" ht="24.95" customHeight="1" x14ac:dyDescent="0.2">
      <c r="A21" s="201" t="s">
        <v>150</v>
      </c>
      <c r="B21" s="202" t="s">
        <v>151</v>
      </c>
      <c r="C21" s="113">
        <v>1.8909825033647376</v>
      </c>
      <c r="D21" s="115">
        <v>562</v>
      </c>
      <c r="E21" s="114">
        <v>591</v>
      </c>
      <c r="F21" s="114">
        <v>566</v>
      </c>
      <c r="G21" s="114">
        <v>571</v>
      </c>
      <c r="H21" s="140">
        <v>563</v>
      </c>
      <c r="I21" s="115">
        <v>-1</v>
      </c>
      <c r="J21" s="116">
        <v>-0.17761989342806395</v>
      </c>
    </row>
    <row r="22" spans="1:15" s="110" customFormat="1" ht="24.95" customHeight="1" x14ac:dyDescent="0.2">
      <c r="A22" s="201" t="s">
        <v>152</v>
      </c>
      <c r="B22" s="199" t="s">
        <v>153</v>
      </c>
      <c r="C22" s="113">
        <v>0.54172274562584122</v>
      </c>
      <c r="D22" s="115">
        <v>161</v>
      </c>
      <c r="E22" s="114">
        <v>161</v>
      </c>
      <c r="F22" s="114">
        <v>164</v>
      </c>
      <c r="G22" s="114">
        <v>167</v>
      </c>
      <c r="H22" s="140">
        <v>160</v>
      </c>
      <c r="I22" s="115">
        <v>1</v>
      </c>
      <c r="J22" s="116">
        <v>0.625</v>
      </c>
    </row>
    <row r="23" spans="1:15" s="110" customFormat="1" ht="24.95" customHeight="1" x14ac:dyDescent="0.2">
      <c r="A23" s="193" t="s">
        <v>154</v>
      </c>
      <c r="B23" s="199" t="s">
        <v>155</v>
      </c>
      <c r="C23" s="113">
        <v>1.6419919246298789</v>
      </c>
      <c r="D23" s="115">
        <v>488</v>
      </c>
      <c r="E23" s="114">
        <v>497</v>
      </c>
      <c r="F23" s="114">
        <v>500</v>
      </c>
      <c r="G23" s="114">
        <v>501</v>
      </c>
      <c r="H23" s="140">
        <v>506</v>
      </c>
      <c r="I23" s="115">
        <v>-18</v>
      </c>
      <c r="J23" s="116">
        <v>-3.5573122529644268</v>
      </c>
    </row>
    <row r="24" spans="1:15" s="110" customFormat="1" ht="24.95" customHeight="1" x14ac:dyDescent="0.2">
      <c r="A24" s="193" t="s">
        <v>156</v>
      </c>
      <c r="B24" s="199" t="s">
        <v>221</v>
      </c>
      <c r="C24" s="113">
        <v>3.287348586810229</v>
      </c>
      <c r="D24" s="115">
        <v>977</v>
      </c>
      <c r="E24" s="114">
        <v>953</v>
      </c>
      <c r="F24" s="114">
        <v>969</v>
      </c>
      <c r="G24" s="114">
        <v>953</v>
      </c>
      <c r="H24" s="140">
        <v>946</v>
      </c>
      <c r="I24" s="115">
        <v>31</v>
      </c>
      <c r="J24" s="116">
        <v>3.2769556025369977</v>
      </c>
    </row>
    <row r="25" spans="1:15" s="110" customFormat="1" ht="24.95" customHeight="1" x14ac:dyDescent="0.2">
      <c r="A25" s="193" t="s">
        <v>222</v>
      </c>
      <c r="B25" s="204" t="s">
        <v>159</v>
      </c>
      <c r="C25" s="113">
        <v>3.1123822341857337</v>
      </c>
      <c r="D25" s="115">
        <v>925</v>
      </c>
      <c r="E25" s="114">
        <v>943</v>
      </c>
      <c r="F25" s="114">
        <v>976</v>
      </c>
      <c r="G25" s="114">
        <v>965</v>
      </c>
      <c r="H25" s="140">
        <v>926</v>
      </c>
      <c r="I25" s="115">
        <v>-1</v>
      </c>
      <c r="J25" s="116">
        <v>-0.10799136069114471</v>
      </c>
    </row>
    <row r="26" spans="1:15" s="110" customFormat="1" ht="24.95" customHeight="1" x14ac:dyDescent="0.2">
      <c r="A26" s="201">
        <v>782.78300000000002</v>
      </c>
      <c r="B26" s="203" t="s">
        <v>160</v>
      </c>
      <c r="C26" s="113">
        <v>3.0215343203230147</v>
      </c>
      <c r="D26" s="115">
        <v>898</v>
      </c>
      <c r="E26" s="114">
        <v>920</v>
      </c>
      <c r="F26" s="114">
        <v>1027</v>
      </c>
      <c r="G26" s="114">
        <v>1010</v>
      </c>
      <c r="H26" s="140">
        <v>962</v>
      </c>
      <c r="I26" s="115">
        <v>-64</v>
      </c>
      <c r="J26" s="116">
        <v>-6.6528066528066532</v>
      </c>
    </row>
    <row r="27" spans="1:15" s="110" customFormat="1" ht="24.95" customHeight="1" x14ac:dyDescent="0.2">
      <c r="A27" s="193" t="s">
        <v>161</v>
      </c>
      <c r="B27" s="199" t="s">
        <v>223</v>
      </c>
      <c r="C27" s="113">
        <v>5.5484522207267837</v>
      </c>
      <c r="D27" s="115">
        <v>1649</v>
      </c>
      <c r="E27" s="114">
        <v>1646</v>
      </c>
      <c r="F27" s="114">
        <v>1646</v>
      </c>
      <c r="G27" s="114">
        <v>1584</v>
      </c>
      <c r="H27" s="140">
        <v>1573</v>
      </c>
      <c r="I27" s="115">
        <v>76</v>
      </c>
      <c r="J27" s="116">
        <v>4.8315321042593773</v>
      </c>
    </row>
    <row r="28" spans="1:15" s="110" customFormat="1" ht="24.95" customHeight="1" x14ac:dyDescent="0.2">
      <c r="A28" s="193" t="s">
        <v>163</v>
      </c>
      <c r="B28" s="199" t="s">
        <v>164</v>
      </c>
      <c r="C28" s="113">
        <v>4.8317631224764472</v>
      </c>
      <c r="D28" s="115">
        <v>1436</v>
      </c>
      <c r="E28" s="114">
        <v>1419</v>
      </c>
      <c r="F28" s="114">
        <v>1402</v>
      </c>
      <c r="G28" s="114">
        <v>1485</v>
      </c>
      <c r="H28" s="140">
        <v>1524</v>
      </c>
      <c r="I28" s="115">
        <v>-88</v>
      </c>
      <c r="J28" s="116">
        <v>-5.7742782152230969</v>
      </c>
    </row>
    <row r="29" spans="1:15" s="110" customFormat="1" ht="24.95" customHeight="1" x14ac:dyDescent="0.2">
      <c r="A29" s="193">
        <v>86</v>
      </c>
      <c r="B29" s="199" t="s">
        <v>165</v>
      </c>
      <c r="C29" s="113">
        <v>10.915208613728129</v>
      </c>
      <c r="D29" s="115">
        <v>3244</v>
      </c>
      <c r="E29" s="114">
        <v>3267</v>
      </c>
      <c r="F29" s="114">
        <v>3277</v>
      </c>
      <c r="G29" s="114">
        <v>3231</v>
      </c>
      <c r="H29" s="140">
        <v>3248</v>
      </c>
      <c r="I29" s="115">
        <v>-4</v>
      </c>
      <c r="J29" s="116">
        <v>-0.12315270935960591</v>
      </c>
    </row>
    <row r="30" spans="1:15" s="110" customFormat="1" ht="24.95" customHeight="1" x14ac:dyDescent="0.2">
      <c r="A30" s="193">
        <v>87.88</v>
      </c>
      <c r="B30" s="204" t="s">
        <v>166</v>
      </c>
      <c r="C30" s="113">
        <v>9.8216689098250338</v>
      </c>
      <c r="D30" s="115">
        <v>2919</v>
      </c>
      <c r="E30" s="114">
        <v>2927</v>
      </c>
      <c r="F30" s="114">
        <v>2916</v>
      </c>
      <c r="G30" s="114">
        <v>2872</v>
      </c>
      <c r="H30" s="140">
        <v>2863</v>
      </c>
      <c r="I30" s="115">
        <v>56</v>
      </c>
      <c r="J30" s="116">
        <v>1.9559902200488997</v>
      </c>
    </row>
    <row r="31" spans="1:15" s="110" customFormat="1" ht="24.95" customHeight="1" x14ac:dyDescent="0.2">
      <c r="A31" s="193" t="s">
        <v>167</v>
      </c>
      <c r="B31" s="199" t="s">
        <v>168</v>
      </c>
      <c r="C31" s="113">
        <v>3.6978465679676984</v>
      </c>
      <c r="D31" s="115">
        <v>1099</v>
      </c>
      <c r="E31" s="114">
        <v>1160</v>
      </c>
      <c r="F31" s="114">
        <v>1158</v>
      </c>
      <c r="G31" s="114">
        <v>1170</v>
      </c>
      <c r="H31" s="140">
        <v>1133</v>
      </c>
      <c r="I31" s="115">
        <v>-34</v>
      </c>
      <c r="J31" s="116">
        <v>-3.0008826125330978</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1.5309555854643337</v>
      </c>
      <c r="D34" s="115">
        <v>455</v>
      </c>
      <c r="E34" s="114">
        <v>433</v>
      </c>
      <c r="F34" s="114">
        <v>472</v>
      </c>
      <c r="G34" s="114">
        <v>464</v>
      </c>
      <c r="H34" s="140">
        <v>456</v>
      </c>
      <c r="I34" s="115">
        <v>-1</v>
      </c>
      <c r="J34" s="116">
        <v>-0.21929824561403508</v>
      </c>
    </row>
    <row r="35" spans="1:10" s="110" customFormat="1" ht="24.95" customHeight="1" x14ac:dyDescent="0.2">
      <c r="A35" s="292" t="s">
        <v>171</v>
      </c>
      <c r="B35" s="293" t="s">
        <v>172</v>
      </c>
      <c r="C35" s="113">
        <v>32.03566621803499</v>
      </c>
      <c r="D35" s="115">
        <v>9521</v>
      </c>
      <c r="E35" s="114">
        <v>9505</v>
      </c>
      <c r="F35" s="114">
        <v>9582</v>
      </c>
      <c r="G35" s="114">
        <v>9452</v>
      </c>
      <c r="H35" s="140">
        <v>9397</v>
      </c>
      <c r="I35" s="115">
        <v>124</v>
      </c>
      <c r="J35" s="116">
        <v>1.3195700755560285</v>
      </c>
    </row>
    <row r="36" spans="1:10" s="110" customFormat="1" ht="24.95" customHeight="1" x14ac:dyDescent="0.2">
      <c r="A36" s="294" t="s">
        <v>173</v>
      </c>
      <c r="B36" s="295" t="s">
        <v>174</v>
      </c>
      <c r="C36" s="125">
        <v>66.433378196500669</v>
      </c>
      <c r="D36" s="143">
        <v>19744</v>
      </c>
      <c r="E36" s="144">
        <v>19950</v>
      </c>
      <c r="F36" s="144">
        <v>20114</v>
      </c>
      <c r="G36" s="144">
        <v>19956</v>
      </c>
      <c r="H36" s="145">
        <v>19892</v>
      </c>
      <c r="I36" s="143">
        <v>-148</v>
      </c>
      <c r="J36" s="146">
        <v>-0.74401769555600239</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2020-09-25T13:36:44Z</dcterms:created>
  <dcterms:modified xsi:type="dcterms:W3CDTF">2020-09-28T08:13:56Z</dcterms:modified>
</cp:coreProperties>
</file>