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s="1"/>
  <c r="G72" i="24"/>
  <c r="F72" i="24"/>
  <c r="E72" i="24"/>
  <c r="L71" i="24"/>
  <c r="H71" i="24" s="1"/>
  <c r="J71" i="24" s="1"/>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s="1"/>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K44" i="24"/>
  <c r="I44" i="24"/>
  <c r="G44" i="24"/>
  <c r="C44" i="24"/>
  <c r="M44" i="24" s="1"/>
  <c r="B44" i="24"/>
  <c r="D44" i="24" s="1"/>
  <c r="K43" i="24"/>
  <c r="H43" i="24"/>
  <c r="F43" i="24"/>
  <c r="C43" i="24"/>
  <c r="M43" i="24" s="1"/>
  <c r="B43" i="24"/>
  <c r="D43" i="24" s="1"/>
  <c r="I42" i="24"/>
  <c r="G42" i="24"/>
  <c r="C42" i="24"/>
  <c r="M42" i="24" s="1"/>
  <c r="B42" i="24"/>
  <c r="D42" i="24" s="1"/>
  <c r="M41" i="24"/>
  <c r="K41" i="24"/>
  <c r="H41" i="24"/>
  <c r="F41" i="24"/>
  <c r="E41" i="24"/>
  <c r="C41" i="24"/>
  <c r="B41" i="24"/>
  <c r="D41" i="24" s="1"/>
  <c r="I40" i="24"/>
  <c r="G40" i="24"/>
  <c r="C40" i="24"/>
  <c r="M40" i="24" s="1"/>
  <c r="B40" i="24"/>
  <c r="D40" i="24" s="1"/>
  <c r="M36" i="24"/>
  <c r="L36" i="24"/>
  <c r="K36" i="24"/>
  <c r="J36" i="24"/>
  <c r="I36" i="24"/>
  <c r="H36" i="24"/>
  <c r="G36" i="24"/>
  <c r="F36" i="24"/>
  <c r="E36" i="24"/>
  <c r="D36" i="24"/>
  <c r="K57" i="15"/>
  <c r="L57" i="15" s="1"/>
  <c r="C38" i="24"/>
  <c r="C37" i="24"/>
  <c r="C35" i="24"/>
  <c r="C34" i="24"/>
  <c r="C33" i="24"/>
  <c r="C32" i="24"/>
  <c r="C31" i="24"/>
  <c r="I31" i="24" s="1"/>
  <c r="C30" i="24"/>
  <c r="C29" i="24"/>
  <c r="C28" i="24"/>
  <c r="M28" i="24" s="1"/>
  <c r="C27" i="24"/>
  <c r="C26" i="24"/>
  <c r="G26" i="24" s="1"/>
  <c r="C25" i="24"/>
  <c r="C24" i="24"/>
  <c r="C23" i="24"/>
  <c r="C22" i="24"/>
  <c r="C21" i="24"/>
  <c r="C20" i="24"/>
  <c r="C19" i="24"/>
  <c r="C18" i="24"/>
  <c r="G18" i="24" s="1"/>
  <c r="C17" i="24"/>
  <c r="C16" i="24"/>
  <c r="C15" i="24"/>
  <c r="I15" i="24" s="1"/>
  <c r="C9" i="24"/>
  <c r="C8" i="24"/>
  <c r="C7" i="24"/>
  <c r="B38" i="24"/>
  <c r="B37" i="24"/>
  <c r="B35" i="24"/>
  <c r="B34" i="24"/>
  <c r="B33" i="24"/>
  <c r="B32" i="24"/>
  <c r="B31" i="24"/>
  <c r="K31" i="24" s="1"/>
  <c r="B30" i="24"/>
  <c r="B29" i="24"/>
  <c r="B28" i="24"/>
  <c r="B27" i="24"/>
  <c r="B26" i="24"/>
  <c r="B25" i="24"/>
  <c r="B24" i="24"/>
  <c r="B23" i="24"/>
  <c r="B22" i="24"/>
  <c r="B21" i="24"/>
  <c r="B20" i="24"/>
  <c r="B19" i="24"/>
  <c r="B18" i="24"/>
  <c r="B17" i="24"/>
  <c r="B16" i="24"/>
  <c r="B15" i="24"/>
  <c r="K15" i="24" s="1"/>
  <c r="B9" i="24"/>
  <c r="B8" i="24"/>
  <c r="B7" i="24"/>
  <c r="K28" i="24" l="1"/>
  <c r="J28" i="24"/>
  <c r="H28" i="24"/>
  <c r="F28" i="24"/>
  <c r="D28" i="24"/>
  <c r="I16" i="24"/>
  <c r="L16" i="24"/>
  <c r="M16" i="24"/>
  <c r="G16" i="24"/>
  <c r="E16" i="24"/>
  <c r="G9" i="24"/>
  <c r="M9" i="24"/>
  <c r="E9" i="24"/>
  <c r="L9" i="24"/>
  <c r="I9" i="24"/>
  <c r="G29" i="24"/>
  <c r="M29" i="24"/>
  <c r="E29" i="24"/>
  <c r="L29" i="24"/>
  <c r="I29" i="24"/>
  <c r="G21" i="24"/>
  <c r="M21" i="24"/>
  <c r="E21" i="24"/>
  <c r="L21" i="24"/>
  <c r="I21" i="24"/>
  <c r="I37" i="24"/>
  <c r="G37" i="24"/>
  <c r="L37" i="24"/>
  <c r="M37" i="24"/>
  <c r="E37" i="24"/>
  <c r="K8" i="24"/>
  <c r="J8" i="24"/>
  <c r="H8" i="24"/>
  <c r="F8" i="24"/>
  <c r="D8" i="24"/>
  <c r="I32" i="24"/>
  <c r="L32" i="24"/>
  <c r="M32" i="24"/>
  <c r="G32" i="24"/>
  <c r="E32" i="24"/>
  <c r="G23" i="24"/>
  <c r="M23" i="24"/>
  <c r="E23" i="24"/>
  <c r="L23" i="24"/>
  <c r="K18" i="24"/>
  <c r="J18" i="24"/>
  <c r="H18" i="24"/>
  <c r="F18" i="24"/>
  <c r="D18" i="24"/>
  <c r="D38" i="24"/>
  <c r="K38" i="24"/>
  <c r="J38" i="24"/>
  <c r="H38" i="24"/>
  <c r="F38" i="24"/>
  <c r="F19" i="24"/>
  <c r="D19" i="24"/>
  <c r="J19" i="24"/>
  <c r="H19" i="24"/>
  <c r="K19" i="24"/>
  <c r="K22" i="24"/>
  <c r="J22" i="24"/>
  <c r="H22" i="24"/>
  <c r="F22" i="24"/>
  <c r="D22" i="24"/>
  <c r="F25" i="24"/>
  <c r="D25" i="24"/>
  <c r="J25" i="24"/>
  <c r="H25" i="24"/>
  <c r="K25" i="24"/>
  <c r="F35" i="24"/>
  <c r="D35" i="24"/>
  <c r="J35" i="24"/>
  <c r="H35" i="24"/>
  <c r="K35" i="24"/>
  <c r="B45" i="24"/>
  <c r="B39" i="24"/>
  <c r="E26" i="24"/>
  <c r="K32" i="24"/>
  <c r="J32" i="24"/>
  <c r="H32" i="24"/>
  <c r="F32" i="24"/>
  <c r="D32" i="24"/>
  <c r="F23" i="24"/>
  <c r="D23" i="24"/>
  <c r="J23" i="24"/>
  <c r="H23" i="24"/>
  <c r="K26" i="24"/>
  <c r="J26" i="24"/>
  <c r="H26" i="24"/>
  <c r="F26" i="24"/>
  <c r="D26" i="24"/>
  <c r="F29" i="24"/>
  <c r="D29" i="24"/>
  <c r="J29" i="24"/>
  <c r="H29" i="24"/>
  <c r="K29" i="24"/>
  <c r="I20" i="24"/>
  <c r="L20" i="24"/>
  <c r="E20" i="24"/>
  <c r="G20" i="24"/>
  <c r="E18" i="24"/>
  <c r="K63" i="24"/>
  <c r="I63" i="24"/>
  <c r="F9" i="24"/>
  <c r="D9" i="24"/>
  <c r="J9" i="24"/>
  <c r="H9" i="24"/>
  <c r="K9" i="24"/>
  <c r="K20" i="24"/>
  <c r="J20" i="24"/>
  <c r="H20" i="24"/>
  <c r="F20" i="24"/>
  <c r="D20" i="24"/>
  <c r="H37" i="24"/>
  <c r="F37" i="24"/>
  <c r="D37" i="24"/>
  <c r="J37" i="24"/>
  <c r="K37" i="24"/>
  <c r="G7" i="24"/>
  <c r="M7" i="24"/>
  <c r="E7" i="24"/>
  <c r="L7" i="24"/>
  <c r="I7" i="24"/>
  <c r="I8" i="24"/>
  <c r="L8" i="24"/>
  <c r="E8" i="24"/>
  <c r="G8" i="24"/>
  <c r="C14" i="24"/>
  <c r="C6" i="24"/>
  <c r="G17" i="24"/>
  <c r="M17" i="24"/>
  <c r="E17" i="24"/>
  <c r="L17" i="24"/>
  <c r="I17" i="24"/>
  <c r="G27" i="24"/>
  <c r="M27" i="24"/>
  <c r="E27" i="24"/>
  <c r="L27" i="24"/>
  <c r="I27" i="24"/>
  <c r="I30" i="24"/>
  <c r="L30" i="24"/>
  <c r="M30" i="24"/>
  <c r="G30" i="24"/>
  <c r="E30" i="24"/>
  <c r="G33" i="24"/>
  <c r="M33" i="24"/>
  <c r="E33" i="24"/>
  <c r="L33" i="24"/>
  <c r="I33" i="24"/>
  <c r="K58" i="24"/>
  <c r="I58" i="24"/>
  <c r="J58" i="24"/>
  <c r="K74" i="24"/>
  <c r="I74" i="24"/>
  <c r="J74" i="24"/>
  <c r="J77" i="24" s="1"/>
  <c r="I26" i="24"/>
  <c r="L26" i="24"/>
  <c r="M26" i="24"/>
  <c r="B14" i="24"/>
  <c r="B6" i="24"/>
  <c r="F17" i="24"/>
  <c r="D17" i="24"/>
  <c r="J17" i="24"/>
  <c r="H17" i="24"/>
  <c r="K17" i="24"/>
  <c r="F27" i="24"/>
  <c r="D27" i="24"/>
  <c r="J27" i="24"/>
  <c r="H27" i="24"/>
  <c r="K27" i="24"/>
  <c r="K30" i="24"/>
  <c r="J30" i="24"/>
  <c r="H30" i="24"/>
  <c r="F30" i="24"/>
  <c r="D30" i="24"/>
  <c r="F33" i="24"/>
  <c r="D33" i="24"/>
  <c r="J33" i="24"/>
  <c r="H33" i="24"/>
  <c r="K33" i="24"/>
  <c r="I24" i="24"/>
  <c r="L24" i="24"/>
  <c r="M24" i="24"/>
  <c r="G24" i="24"/>
  <c r="E24" i="24"/>
  <c r="M20" i="24"/>
  <c r="F7" i="24"/>
  <c r="D7" i="24"/>
  <c r="J7" i="24"/>
  <c r="H7" i="24"/>
  <c r="K7" i="24"/>
  <c r="K24" i="24"/>
  <c r="J24" i="24"/>
  <c r="H24" i="24"/>
  <c r="F24" i="24"/>
  <c r="D24" i="24"/>
  <c r="G15" i="24"/>
  <c r="M15" i="24"/>
  <c r="E15" i="24"/>
  <c r="L15" i="24"/>
  <c r="I18" i="24"/>
  <c r="L18" i="24"/>
  <c r="M18" i="24"/>
  <c r="G31" i="24"/>
  <c r="M31" i="24"/>
  <c r="E31" i="24"/>
  <c r="L31" i="24"/>
  <c r="I34" i="24"/>
  <c r="L34" i="24"/>
  <c r="M34" i="24"/>
  <c r="M38" i="24"/>
  <c r="E38" i="24"/>
  <c r="L38" i="24"/>
  <c r="I38" i="24"/>
  <c r="G38" i="24"/>
  <c r="K16" i="24"/>
  <c r="J16" i="24"/>
  <c r="H16" i="24"/>
  <c r="F16" i="24"/>
  <c r="D16" i="24"/>
  <c r="F21" i="24"/>
  <c r="D21" i="24"/>
  <c r="J21" i="24"/>
  <c r="H21" i="24"/>
  <c r="K21" i="24"/>
  <c r="K34" i="24"/>
  <c r="J34" i="24"/>
  <c r="H34" i="24"/>
  <c r="F34" i="24"/>
  <c r="D34" i="24"/>
  <c r="I28" i="24"/>
  <c r="L28" i="24"/>
  <c r="E28" i="24"/>
  <c r="G28" i="24"/>
  <c r="M8" i="24"/>
  <c r="I23" i="24"/>
  <c r="E34" i="24"/>
  <c r="K55" i="24"/>
  <c r="I55" i="24"/>
  <c r="K71" i="24"/>
  <c r="I71" i="24"/>
  <c r="F15" i="24"/>
  <c r="D15" i="24"/>
  <c r="J15" i="24"/>
  <c r="H15" i="24"/>
  <c r="F31" i="24"/>
  <c r="D31" i="24"/>
  <c r="J31" i="24"/>
  <c r="H31" i="24"/>
  <c r="G19" i="24"/>
  <c r="M19" i="24"/>
  <c r="E19" i="24"/>
  <c r="L19" i="24"/>
  <c r="I19" i="24"/>
  <c r="I22" i="24"/>
  <c r="L22" i="24"/>
  <c r="M22" i="24"/>
  <c r="G22" i="24"/>
  <c r="E22" i="24"/>
  <c r="G25" i="24"/>
  <c r="M25" i="24"/>
  <c r="E25" i="24"/>
  <c r="L25" i="24"/>
  <c r="I25" i="24"/>
  <c r="G35" i="24"/>
  <c r="M35" i="24"/>
  <c r="E35" i="24"/>
  <c r="L35" i="24"/>
  <c r="I35" i="24"/>
  <c r="C39" i="24"/>
  <c r="C45" i="24"/>
  <c r="K23" i="24"/>
  <c r="G34" i="24"/>
  <c r="K66" i="24"/>
  <c r="I66" i="24"/>
  <c r="J66" i="24"/>
  <c r="I41" i="24"/>
  <c r="G41" i="24"/>
  <c r="L41" i="24"/>
  <c r="K53" i="24"/>
  <c r="I53" i="24"/>
  <c r="K61" i="24"/>
  <c r="I61" i="24"/>
  <c r="K69" i="24"/>
  <c r="I69" i="24"/>
  <c r="I43" i="24"/>
  <c r="G43" i="24"/>
  <c r="L43" i="24"/>
  <c r="K52" i="24"/>
  <c r="I52" i="24"/>
  <c r="K60" i="24"/>
  <c r="I60" i="24"/>
  <c r="K68" i="24"/>
  <c r="I68" i="24"/>
  <c r="E43" i="24"/>
  <c r="K57" i="24"/>
  <c r="I57" i="24"/>
  <c r="K65" i="24"/>
  <c r="I65" i="24"/>
  <c r="K73" i="24"/>
  <c r="I73" i="24"/>
  <c r="K54" i="24"/>
  <c r="I54" i="24"/>
  <c r="K62" i="24"/>
  <c r="I62" i="24"/>
  <c r="K70" i="24"/>
  <c r="I70" i="24"/>
  <c r="K51" i="24"/>
  <c r="I51" i="24"/>
  <c r="K59" i="24"/>
  <c r="I59" i="24"/>
  <c r="K67" i="24"/>
  <c r="I67" i="24"/>
  <c r="K75" i="24"/>
  <c r="K77" i="24" s="1"/>
  <c r="I75" i="24"/>
  <c r="K56" i="24"/>
  <c r="I56" i="24"/>
  <c r="K64" i="24"/>
  <c r="I64" i="24"/>
  <c r="K72" i="24"/>
  <c r="I72" i="24"/>
  <c r="F40" i="24"/>
  <c r="J41" i="24"/>
  <c r="F42" i="24"/>
  <c r="J43" i="24"/>
  <c r="F44" i="24"/>
  <c r="H40" i="24"/>
  <c r="H42" i="24"/>
  <c r="H44" i="24"/>
  <c r="J40" i="24"/>
  <c r="J42" i="24"/>
  <c r="J44" i="24"/>
  <c r="K40" i="24"/>
  <c r="K42" i="24"/>
  <c r="L40" i="24"/>
  <c r="L42" i="24"/>
  <c r="L44" i="24"/>
  <c r="E40" i="24"/>
  <c r="E42" i="24"/>
  <c r="E44" i="24"/>
  <c r="J79" i="24" l="1"/>
  <c r="K79" i="24"/>
  <c r="K6" i="24"/>
  <c r="J6" i="24"/>
  <c r="H6" i="24"/>
  <c r="F6" i="24"/>
  <c r="D6" i="24"/>
  <c r="I14" i="24"/>
  <c r="L14" i="24"/>
  <c r="M14" i="24"/>
  <c r="G14" i="24"/>
  <c r="E14" i="24"/>
  <c r="I45" i="24"/>
  <c r="G45" i="24"/>
  <c r="L45" i="24"/>
  <c r="E45" i="24"/>
  <c r="M45" i="24"/>
  <c r="I39" i="24"/>
  <c r="G39" i="24"/>
  <c r="L39" i="24"/>
  <c r="E39" i="24"/>
  <c r="M39" i="24"/>
  <c r="I77" i="24"/>
  <c r="H39" i="24"/>
  <c r="F39" i="24"/>
  <c r="D39" i="24"/>
  <c r="J39" i="24"/>
  <c r="K39" i="24"/>
  <c r="K14" i="24"/>
  <c r="J14" i="24"/>
  <c r="H14" i="24"/>
  <c r="F14" i="24"/>
  <c r="D14" i="24"/>
  <c r="H45" i="24"/>
  <c r="F45" i="24"/>
  <c r="D45" i="24"/>
  <c r="J45" i="24"/>
  <c r="K45" i="24"/>
  <c r="I6" i="24"/>
  <c r="L6" i="24"/>
  <c r="M6" i="24"/>
  <c r="G6" i="24"/>
  <c r="E6" i="24"/>
  <c r="I78" i="24" l="1"/>
  <c r="I79" i="24"/>
  <c r="K78" i="24"/>
  <c r="J78" i="24"/>
  <c r="I83" i="24" l="1"/>
  <c r="I82" i="24"/>
  <c r="I81" i="24"/>
</calcChain>
</file>

<file path=xl/sharedStrings.xml><?xml version="1.0" encoding="utf-8"?>
<sst xmlns="http://schemas.openxmlformats.org/spreadsheetml/2006/main" count="1701" uniqueCount="521">
  <si>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</si>
  <si>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</si>
  <si>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</si>
  <si>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</si>
  <si>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</si>
  <si>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</si>
  <si>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</si>
  <si>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</si>
  <si>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</si>
  <si>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</si>
  <si>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</si>
  <si>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</si>
  <si>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</si>
  <si>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Unstrut-Hainich-Kreis (16064)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</si>
  <si>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</si>
  <si>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</si>
  <si>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</si>
  <si>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</si>
  <si>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</si>
  <si>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</si>
  <si>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</si>
  <si>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</si>
  <si>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</si>
  <si>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</si>
  <si>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</si>
  <si>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</si>
  <si>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</si>
  <si>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</si>
  <si>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</si>
  <si>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</si>
  <si>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</si>
  <si>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</si>
  <si>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</si>
  <si>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</si>
  <si>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</si>
  <si>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</si>
  <si>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</si>
  <si>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</si>
  <si>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</si>
  <si>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</si>
  <si>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</si>
  <si>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</si>
  <si>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</si>
  <si>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</si>
  <si>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</si>
  <si>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</si>
  <si>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</si>
  <si>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</si>
  <si>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</si>
  <si>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</si>
  <si>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</si>
  <si>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</si>
  <si>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</si>
  <si>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</si>
  <si>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</si>
  <si>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</si>
  <si>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</si>
  <si>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</si>
  <si>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</si>
  <si>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</si>
  <si>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</si>
  <si>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</si>
  <si>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</si>
  <si>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</si>
  <si>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</si>
  <si>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</si>
  <si>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</si>
  <si>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</si>
  <si>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</si>
  <si>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</si>
  <si>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</si>
  <si>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</si>
  <si>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</si>
  <si>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</si>
  <si>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</si>
  <si>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</si>
  <si>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</si>
  <si>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</si>
  <si>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</si>
  <si>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</si>
  <si>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</si>
  <si>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</si>
  <si>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</si>
  <si>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</si>
  <si>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</si>
  <si>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</si>
  <si>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</si>
  <si>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</si>
  <si>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</si>
  <si>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</si>
  <si>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</si>
  <si>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</si>
  <si>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Unstrut-Hainich-Kreis (16064);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</si>
  <si>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</si>
  <si>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</si>
  <si>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</si>
  <si>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</si>
  <si>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</si>
  <si>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</si>
  <si>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</si>
  <si>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</si>
  <si>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</si>
  <si>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</si>
  <si>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</si>
  <si>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</si>
  <si>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</si>
  <si>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</si>
  <si>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</si>
  <si>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</si>
  <si>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</si>
  <si>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</si>
  <si>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</si>
  <si>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</si>
  <si>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</si>
  <si>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</si>
  <si>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</si>
  <si>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</si>
  <si>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</si>
  <si>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</si>
  <si>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</si>
  <si>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</si>
  <si>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</si>
  <si>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</si>
  <si>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</si>
  <si>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</si>
  <si>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</si>
  <si>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</si>
  <si>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</si>
  <si>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</si>
  <si>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</si>
  <si>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</si>
  <si>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</si>
  <si>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</si>
  <si>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</si>
  <si>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</si>
  <si>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</si>
  <si>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</si>
  <si>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</si>
  <si>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</si>
  <si>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</si>
  <si>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</si>
  <si>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</si>
  <si>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</si>
  <si>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</si>
  <si>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</si>
  <si>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</si>
  <si>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</si>
  <si>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</si>
  <si>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</si>
  <si>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</si>
  <si>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</si>
  <si>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</si>
  <si>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</si>
  <si>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</si>
  <si>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</si>
  <si>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</si>
  <si>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</si>
  <si>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</si>
  <si>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</si>
  <si>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</si>
  <si>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</si>
  <si>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</si>
  <si>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</si>
  <si>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</si>
  <si>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</si>
  <si>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</si>
  <si>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</si>
  <si>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</si>
  <si>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</si>
  <si>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</si>
  <si>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</si>
  <si>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</si>
  <si>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</si>
  <si>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</si>
  <si>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</si>
  <si>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</si>
  <si>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</si>
  <si>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</si>
  <si>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</si>
  <si>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</si>
  <si>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</si>
  <si>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</si>
  <si>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</si>
  <si>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Unstrut-Hainich-Kreis (16064)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</si>
  <si>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</si>
  <si>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</si>
  <si>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</si>
  <si>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</si>
  <si>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</si>
  <si>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</si>
  <si>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</si>
  <si>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</si>
  <si>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</si>
  <si>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</si>
  <si>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</si>
  <si>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</si>
  <si>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</si>
  <si>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</si>
  <si>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</si>
  <si>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</si>
  <si>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</si>
  <si>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</si>
  <si>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</si>
  <si>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</si>
  <si>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</si>
  <si>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</si>
  <si>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</si>
  <si>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</si>
  <si>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</si>
  <si>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</si>
  <si>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</si>
  <si>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</si>
  <si>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</si>
  <si>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</si>
  <si>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</si>
  <si>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</si>
  <si>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</si>
  <si>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</si>
  <si>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</si>
  <si>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</si>
  <si>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</si>
  <si>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</si>
  <si>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</si>
  <si>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</si>
  <si>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</si>
  <si>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</si>
  <si>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</si>
  <si>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</si>
  <si>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</si>
  <si>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</si>
  <si>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</si>
  <si>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</si>
  <si>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</si>
  <si>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</si>
  <si>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</si>
  <si>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</si>
  <si>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</si>
  <si>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</si>
  <si>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</si>
  <si>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</si>
  <si>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</si>
  <si>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</si>
  <si>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</si>
  <si>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</si>
  <si>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</si>
  <si>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</si>
  <si>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</si>
  <si>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</si>
  <si>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</si>
  <si>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</si>
  <si>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</si>
  <si>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</si>
  <si>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</si>
  <si>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</si>
  <si>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</si>
  <si>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</si>
  <si>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</si>
  <si>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</si>
  <si>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</si>
  <si>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</si>
  <si>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</si>
  <si>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</si>
  <si>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</si>
  <si>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</si>
  <si>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</si>
  <si>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</si>
  <si>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</si>
  <si>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</si>
  <si>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</si>
  <si>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</si>
  <si>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</si>
  <si>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</si>
  <si>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</si>
  <si>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</si>
  <si>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</si>
  <si>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</si>
  <si>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</si>
  <si>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</si>
  <si>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</si>
  <si>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</si>
  <si>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</si>
  <si>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</si>
  <si>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</si>
  <si>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</si>
  <si>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</si>
  <si>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</si>
  <si>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</si>
  <si>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</si>
  <si>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</si>
  <si>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</si>
  <si>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</si>
  <si>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</si>
  <si>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</si>
  <si>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</si>
  <si>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</si>
  <si>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</si>
  <si>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</si>
  <si>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</si>
  <si>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</si>
  <si>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</si>
  <si>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</si>
  <si>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</si>
  <si>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</si>
  <si>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</si>
  <si>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</si>
  <si>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</si>
  <si>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</si>
  <si>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</si>
  <si>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</si>
  <si>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</si>
  <si>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</si>
  <si>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</si>
  <si>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</si>
  <si>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</si>
  <si>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</si>
  <si>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</si>
  <si>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</si>
  <si>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</si>
  <si>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</si>
  <si>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</si>
  <si>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</si>
  <si>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</si>
  <si>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</si>
  <si>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</si>
  <si>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</si>
  <si>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</si>
  <si>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</si>
  <si>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</si>
  <si>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</si>
  <si>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</si>
  <si>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</si>
  <si>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</si>
  <si>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</si>
  <si>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</si>
  <si>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</si>
  <si>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</si>
  <si>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</si>
  <si>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</si>
  <si>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</si>
  <si>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</si>
  <si>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</si>
  <si>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</si>
  <si>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</si>
  <si>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</si>
  <si>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</si>
  <si>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</si>
  <si>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</si>
  <si>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</si>
  <si>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</si>
  <si>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</si>
  <si>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</si>
  <si>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</si>
  <si>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</si>
  <si>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</si>
  <si>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</si>
  <si>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</si>
  <si>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</si>
  <si>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</si>
  <si>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</si>
  <si>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</si>
  <si>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</si>
  <si>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</si>
  <si>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</si>
  <si>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</si>
  <si>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</si>
  <si>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</si>
  <si>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</si>
  <si>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</si>
  <si>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</si>
  <si>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</si>
  <si>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</si>
  <si>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</si>
  <si>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</si>
  <si>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Unstrut-Hainich-Kreis (16064);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</si>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</sst>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{30D77C07-968F-4E76-A7F9-C37BB84C50A4}</c15:txfldGUID>
                      <c15:f>Daten_Diagramme!$D$6</c15:f>
                      <c15:dlblFieldTableCache>
                        <c:ptCount val="1"/>
                        <c:pt idx="0">
                          <c:v>-1.2</c:v>
                        </c:pt>
                      </c15:dlblFieldTableCache>
                    </c15:dlblFTEntry>
                  </c15:dlblFieldTable>
                  <c15:showDataLabelsRange val="0"/>
                </c:ext>
                <c:ext xmlns:c16="http://schemas.microsoft.com/office/drawing/2014/chart" uri="{C3380CC4-5D6E-409C-BE32-E72D297353CC}">
                  <c16:uniqueId val="{00000000-32D1-4CE3-9253-758C08783C8D}"/>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{0A23161C-0783-45FA-9007-491387A3E8BB}</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32D1-4CE3-9253-758C08783C8D}"/>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{E85A9086-326D-47CA-A8DB-A0CA152F4131}</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32D1-4CE3-9253-758C08783C8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{669EEBA6-1B6A-4F1D-A5A4-EB1860DD22BB}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2D1-4CE3-9253-758C08783C8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-1.1914084349479808</c:v>
                </c:pt>
                <c:pt idx="1">
                  <c:v>-0.4752160751981519</c:v>
                </c:pt>
                <c:pt idx="2">
                  <c:v>0.95490282911153723</c:v>
                </c:pt>
                <c:pt idx="3">
                  <c:v>1.0875687030768</c:v>
                </c:pt>
              </c:numCache>
            </c:numRef>
          </c:val>
          <c:extLst>
            <c:ext xmlns:c16="http://schemas.microsoft.com/office/drawing/2014/chart" uri="{C3380CC4-5D6E-409C-BE32-E72D297353CC}">
              <c16:uniqueId val="{00000004-32D1-4CE3-9253-758C08783C8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{C171CF62-1C18-4788-BAD3-8FD2174E5354}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2D1-4CE3-9253-758C08783C8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{C78CEB67-469B-479C-92A8-637B350890F9}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2D1-4CE3-9253-758C08783C8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{29CBF786-71AA-4997-A9B1-29D3956D430F}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2D1-4CE3-9253-758C08783C8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{521C53DA-3426-42E4-83BD-756523BAD759}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2D1-4CE3-9253-758C08783C8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2D1-4CE3-9253-758C08783C8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2D1-4CE3-9253-758C08783C8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{1238E5A1-DD74-42CC-BD49-C34938CDFDF8}</c15:txfldGUID>
                      <c15:f>Daten_Diagramme!$E$6</c15:f>
                      <c15:dlblFieldTableCache>
                        <c:ptCount val="1"/>
                        <c:pt idx="0">
                          <c:v>-1.2</c:v>
                        </c:pt>
                      </c15:dlblFieldTableCache>
                    </c15:dlblFTEntry>
                  </c15:dlblFieldTable>
                  <c15:showDataLabelsRange val="0"/>
                </c:ext>
                <c:ext xmlns:c16="http://schemas.microsoft.com/office/drawing/2014/chart" uri="{C3380CC4-5D6E-409C-BE32-E72D297353CC}">
                  <c16:uniqueId val="{00000000-735B-467A-9E46-0DE874418039}"/>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{FBE157F1-298C-4667-83DD-4B7C747C2A44}</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735B-467A-9E46-0DE874418039}"/>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{36C2B9C7-C665-4DAD-A107-C207394DF15F}</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735B-467A-9E46-0DE87441803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{42B38F6E-E488-451B-8A2D-9EDF430BC821}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35B-467A-9E46-0DE8744180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-1.1918951132300357</c:v>
                </c:pt>
                <c:pt idx="1">
                  <c:v>-3.3695878434637803</c:v>
                </c:pt>
                <c:pt idx="2">
                  <c:v>-3.6279896103654186</c:v>
                </c:pt>
                <c:pt idx="3">
                  <c:v>-2.8655893304673015</c:v>
                </c:pt>
              </c:numCache>
            </c:numRef>
          </c:val>
          <c:extLst>
            <c:ext xmlns:c16="http://schemas.microsoft.com/office/drawing/2014/chart" uri="{C3380CC4-5D6E-409C-BE32-E72D297353CC}">
              <c16:uniqueId val="{00000004-735B-467A-9E46-0DE87441803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{B3A21212-3287-4E67-8A33-E222074B61B3}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35B-467A-9E46-0DE87441803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{DBE9AD44-E073-4D50-800C-7AE58AB5CD4D}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35B-467A-9E46-0DE87441803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{C97FC832-3B29-4664-BE4B-158E17B790DA}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35B-467A-9E46-0DE87441803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{60BC8B53-AE06-4D62-91B1-DDBFCF07FC66}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35B-467A-9E46-0DE8744180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35B-467A-9E46-0DE87441803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35B-467A-9E46-0DE87441803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{2999B3A3-C660-402A-9E3E-0DCFD67BB9BD}</c15:txfldGUID>
                      <c15:f>Daten_Diagramme!$D$14</c15:f>
                      <c15:dlblFieldTableCache>
                        <c:ptCount val="1"/>
                        <c:pt idx="0">
                          <c:v>-1.2</c:v>
                        </c:pt>
                      </c15:dlblFieldTableCache>
                    </c15:dlblFTEntry>
                  </c15:dlblFieldTable>
                  <c15:showDataLabelsRange val="0"/>
                </c:ext>
                <c:ext xmlns:c16="http://schemas.microsoft.com/office/drawing/2014/chart" uri="{C3380CC4-5D6E-409C-BE32-E72D297353CC}">
                  <c16:uniqueId val="{00000000-E178-4EE7-B01F-5C211DFB6B49}"/>
                </c:ext>
              </c:extLst>
            </c:dLbl>
            <c:dLbl>
              <c:idx val="1"/>
              <c:tx>
                <c:strRef>
                  <c:f>Daten_Diagramme!$D$15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{4F4E53CC-DBA2-4D52-9252-0F7A8FA8DFAC}</c15:txfldGUID>
                      <c15:f>Daten_Diagramme!$D$15</c15:f>
                      <c15:dlblFieldTableCache>
                        <c:ptCount val="1"/>
                        <c:pt idx="0">
                          <c:v>-0.6</c:v>
                        </c:pt>
                      </c15:dlblFieldTableCache>
                    </c15:dlblFTEntry>
                  </c15:dlblFieldTable>
                  <c15:showDataLabelsRange val="0"/>
                </c:ext>
                <c:ext xmlns:c16="http://schemas.microsoft.com/office/drawing/2014/chart" uri="{C3380CC4-5D6E-409C-BE32-E72D297353CC}">
                  <c16:uniqueId val="{00000001-E178-4EE7-B01F-5C211DFB6B49}"/>
                </c:ext>
              </c:extLst>
            </c:dLbl>
            <c:dLbl>
              <c:idx val="2"/>
              <c:tx>
                <c:strRef>
                  <c:f>Daten_Diagramme!$D$16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{D3FDD5CB-AEEE-4EB7-B77F-1A93E7B3B1EA}</c15:txfldGUID>
                      <c15:f>Daten_Diagramme!$D$16</c15:f>
                      <c15:dlblFieldTableCache>
                        <c:ptCount val="1"/>
                        <c:pt idx="0">
                          <c:v>-1.6</c:v>
                        </c:pt>
                      </c15:dlblFieldTableCache>
                    </c15:dlblFTEntry>
                  </c15:dlblFieldTable>
                  <c15:showDataLabelsRange val="0"/>
                </c:ext>
                <c:ext xmlns:c16="http://schemas.microsoft.com/office/drawing/2014/chart" uri="{C3380CC4-5D6E-409C-BE32-E72D297353CC}">
                  <c16:uniqueId val="{00000002-E178-4EE7-B01F-5C211DFB6B49}"/>
                </c:ext>
              </c:extLst>
            </c:dLbl>
            <c:dLbl>
              <c:idx val="3"/>
              <c:tx>
                <c:strRef>
                  <c:f>Daten_Diagramme!$D$17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{A02D0098-13BE-4421-8556-8A1DEEEBDF05}</c15:txfldGUID>
                      <c15:f>Daten_Diagramme!$D$17</c15:f>
                      <c15:dlblFieldTableCache>
                        <c:ptCount val="1"/>
                        <c:pt idx="0">
                          <c:v>-3.2</c:v>
                        </c:pt>
                      </c15:dlblFieldTableCache>
                    </c15:dlblFTEntry>
                  </c15:dlblFieldTable>
                  <c15:showDataLabelsRange val="0"/>
                </c:ext>
                <c:ext xmlns:c16="http://schemas.microsoft.com/office/drawing/2014/chart" uri="{C3380CC4-5D6E-409C-BE32-E72D297353CC}">
                  <c16:uniqueId val="{00000003-E178-4EE7-B01F-5C211DFB6B49}"/>
                </c:ext>
              </c:extLst>
            </c:dLbl>
            <c:dLbl>
              <c:idx val="4"/>
              <c:tx>
                <c:strRef>
                  <c:f>Daten_Diagramme!$D$18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{655E785F-851F-4930-9ECF-FD2899C096C6}</c15:txfldGUID>
                      <c15:f>Daten_Diagramme!$D$18</c15:f>
                      <c15:dlblFieldTableCache>
                        <c:ptCount val="1"/>
                        <c:pt idx="0">
                          <c:v>-0.5</c:v>
                        </c:pt>
                      </c15:dlblFieldTableCache>
                    </c15:dlblFTEntry>
                  </c15:dlblFieldTable>
                  <c15:showDataLabelsRange val="0"/>
                </c:ext>
                <c:ext xmlns:c16="http://schemas.microsoft.com/office/drawing/2014/chart" uri="{C3380CC4-5D6E-409C-BE32-E72D297353CC}">
                  <c16:uniqueId val="{00000004-E178-4EE7-B01F-5C211DFB6B49}"/>
                </c:ext>
              </c:extLst>
            </c:dLbl>
            <c:dLbl>
              <c:idx val="5"/>
              <c:tx>
                <c:strRef>
                  <c:f>Daten_Diagramme!$D$19</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{8B719B0D-1C45-4004-9395-5844F3F96802}</c15:txfldGUID>
                      <c15:f>Daten_Diagramme!$D$19</c15:f>
                      <c15:dlblFieldTableCache>
                        <c:ptCount val="1"/>
                        <c:pt idx="0">
                          <c:v>-4.7</c:v>
                        </c:pt>
                      </c15:dlblFieldTableCache>
                    </c15:dlblFTEntry>
                  </c15:dlblFieldTable>
                  <c15:showDataLabelsRange val="0"/>
                </c:ext>
                <c:ext xmlns:c16="http://schemas.microsoft.com/office/drawing/2014/chart" uri="{C3380CC4-5D6E-409C-BE32-E72D297353CC}">
                  <c16:uniqueId val="{00000005-E178-4EE7-B01F-5C211DFB6B49}"/>
                </c:ext>
              </c:extLst>
            </c:dLbl>
            <c:dLbl>
              <c:idx val="6"/>
              <c:tx>
                <c:strRef>
                  <c:f>Daten_Diagramme!$D$20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{BA977938-08D3-4FDF-9F17-CFDC1D861FFB}</c15:txfldGUID>
                      <c15:f>Daten_Diagramme!$D$20</c15:f>
                      <c15:dlblFieldTableCache>
                        <c:ptCount val="1"/>
                        <c:pt idx="0">
                          <c:v>-1.2</c:v>
                        </c:pt>
                      </c15:dlblFieldTableCache>
                    </c15:dlblFTEntry>
                  </c15:dlblFieldTable>
                  <c15:showDataLabelsRange val="0"/>
                </c:ext>
                <c:ext xmlns:c16="http://schemas.microsoft.com/office/drawing/2014/chart" uri="{C3380CC4-5D6E-409C-BE32-E72D297353CC}">
                  <c16:uniqueId val="{00000006-E178-4EE7-B01F-5C211DFB6B49}"/>
                </c:ext>
              </c:extLst>
            </c:dLbl>
            <c:dLbl>
              <c:idx val="7"/>
              <c:tx>
                <c:strRef>
                  <c:f>Daten_Diagramme!$D$21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{CE5C3E5E-E7DD-4A4D-9BC5-FCD62A11D177}</c15:txfldGUID>
                      <c15:f>Daten_Diagramme!$D$21</c15:f>
                      <c15:dlblFieldTableCache>
                        <c:ptCount val="1"/>
                        <c:pt idx="0">
                          <c:v>-1.2</c:v>
                        </c:pt>
                      </c15:dlblFieldTableCache>
                    </c15:dlblFTEntry>
                  </c15:dlblFieldTable>
                  <c15:showDataLabelsRange val="0"/>
                </c:ext>
                <c:ext xmlns:c16="http://schemas.microsoft.com/office/drawing/2014/chart" uri="{C3380CC4-5D6E-409C-BE32-E72D297353CC}">
                  <c16:uniqueId val="{00000007-E178-4EE7-B01F-5C211DFB6B49}"/>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{FE527141-A62E-49EF-B568-52B0F669902F}</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E178-4EE7-B01F-5C211DFB6B49}"/>
                </c:ext>
              </c:extLst>
            </c:dLbl>
            <c:dLbl>
              <c:idx val="9"/>
              <c:tx>
                <c:strRef>
                  <c:f>Daten_Diagramme!$D$23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{CD3D5719-1589-4385-AF6C-325F0E23BF78}</c15:txfldGUID>
                      <c15:f>Daten_Diagramme!$D$23</c15:f>
                      <c15:dlblFieldTableCache>
                        <c:ptCount val="1"/>
                        <c:pt idx="0">
                          <c:v>-3.2</c:v>
                        </c:pt>
                      </c15:dlblFieldTableCache>
                    </c15:dlblFTEntry>
                  </c15:dlblFieldTable>
                  <c15:showDataLabelsRange val="0"/>
                </c:ext>
                <c:ext xmlns:c16="http://schemas.microsoft.com/office/drawing/2014/chart" uri="{C3380CC4-5D6E-409C-BE32-E72D297353CC}">
                  <c16:uniqueId val="{00000009-E178-4EE7-B01F-5C211DFB6B49}"/>
                </c:ext>
              </c:extLst>
            </c:dLbl>
            <c:dLbl>
              <c:idx val="10"/>
              <c:tx>
                <c:strRef>
                  <c:f>Daten_Diagramme!$D$24</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{78FFDE8E-F1ED-4F60-87F3-971B8C1E1A61}</c15:txfldGUID>
                      <c15:f>Daten_Diagramme!$D$24</c15:f>
                      <c15:dlblFieldTableCache>
                        <c:ptCount val="1"/>
                        <c:pt idx="0">
                          <c:v>4.6</c:v>
                        </c:pt>
                      </c15:dlblFieldTableCache>
                    </c15:dlblFTEntry>
                  </c15:dlblFieldTable>
                  <c15:showDataLabelsRange val="0"/>
                </c:ext>
                <c:ext xmlns:c16="http://schemas.microsoft.com/office/drawing/2014/chart" uri="{C3380CC4-5D6E-409C-BE32-E72D297353CC}">
                  <c16:uniqueId val="{0000000A-E178-4EE7-B01F-5C211DFB6B49}"/>
                </c:ext>
              </c:extLst>
            </c:dLbl>
            <c:dLbl>
              <c:idx val="11"/>
              <c:tx>
                <c:strRef>
                  <c:f>Daten_Diagramme!$D$25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{388D055D-A160-41FF-B0C3-C694E7F2E409}</c15:txfldGUID>
                      <c15:f>Daten_Diagramme!$D$25</c15:f>
                      <c15:dlblFieldTableCache>
                        <c:ptCount val="1"/>
                        <c:pt idx="0">
                          <c:v>0.8</c:v>
                        </c:pt>
                      </c15:dlblFieldTableCache>
                    </c15:dlblFTEntry>
                  </c15:dlblFieldTable>
                  <c15:showDataLabelsRange val="0"/>
                </c:ext>
                <c:ext xmlns:c16="http://schemas.microsoft.com/office/drawing/2014/chart" uri="{C3380CC4-5D6E-409C-BE32-E72D297353CC}">
                  <c16:uniqueId val="{0000000B-E178-4EE7-B01F-5C211DFB6B49}"/>
                </c:ext>
              </c:extLst>
            </c:dLbl>
            <c:dLbl>
              <c:idx val="12"/>
              <c:tx>
                <c:strRef>
                  <c:f>Daten_Diagramme!$D$26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{A9B13A7B-6180-4546-A6F2-E66EA936EDA6}</c15:txfldGUID>
                      <c15:f>Daten_Diagramme!$D$26</c15:f>
                      <c15:dlblFieldTableCache>
                        <c:ptCount val="1"/>
                        <c:pt idx="0">
                          <c:v>-0.8</c:v>
                        </c:pt>
                      </c15:dlblFieldTableCache>
                    </c15:dlblFTEntry>
                  </c15:dlblFieldTable>
                  <c15:showDataLabelsRange val="0"/>
                </c:ext>
                <c:ext xmlns:c16="http://schemas.microsoft.com/office/drawing/2014/chart" uri="{C3380CC4-5D6E-409C-BE32-E72D297353CC}">
                  <c16:uniqueId val="{0000000C-E178-4EE7-B01F-5C211DFB6B49}"/>
                </c:ext>
              </c:extLst>
            </c:dLbl>
            <c:dLbl>
              <c:idx val="13"/>
              <c:tx>
                <c:strRef>
                  <c:f>Daten_Diagramme!$D$27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{8B4A97B7-536F-4EA5-90D4-8E4F73B7218F}</c15:txfldGUID>
                      <c15:f>Daten_Diagramme!$D$27</c15:f>
                      <c15:dlblFieldTableCache>
                        <c:ptCount val="1"/>
                        <c:pt idx="0">
                          <c:v>0.5</c:v>
                        </c:pt>
                      </c15:dlblFieldTableCache>
                    </c15:dlblFTEntry>
                  </c15:dlblFieldTable>
                  <c15:showDataLabelsRange val="0"/>
                </c:ext>
                <c:ext xmlns:c16="http://schemas.microsoft.com/office/drawing/2014/chart" uri="{C3380CC4-5D6E-409C-BE32-E72D297353CC}">
                  <c16:uniqueId val="{0000000D-E178-4EE7-B01F-5C211DFB6B49}"/>
                </c:ext>
              </c:extLst>
            </c:dLbl>
            <c:dLbl>
              <c:idx val="14"/>
              <c:tx>
                <c:strRef>
                  <c:f>Daten_Diagramme!$D$28</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{10A2279A-8CFA-4945-BA08-ACCE7FF8C047}</c15:txfldGUID>
                      <c15:f>Daten_Diagramme!$D$28</c15:f>
                      <c15:dlblFieldTableCache>
                        <c:ptCount val="1"/>
                        <c:pt idx="0">
                          <c:v>6.4</c:v>
                        </c:pt>
                      </c15:dlblFieldTableCache>
                    </c15:dlblFTEntry>
                  </c15:dlblFieldTable>
                  <c15:showDataLabelsRange val="0"/>
                </c:ext>
                <c:ext xmlns:c16="http://schemas.microsoft.com/office/drawing/2014/chart" uri="{C3380CC4-5D6E-409C-BE32-E72D297353CC}">
                  <c16:uniqueId val="{0000000E-E178-4EE7-B01F-5C211DFB6B49}"/>
                </c:ext>
              </c:extLst>
            </c:dLbl>
            <c:dLbl>
              <c:idx val="15"/>
              <c:tx>
                <c:strRef>
                  <c:f>Daten_Diagramme!$D$29</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{2FF38660-1853-43B9-9155-DFDB9E01A3A2}</c15:txfldGUID>
                      <c15:f>Daten_Diagramme!$D$29</c15:f>
                      <c15:dlblFieldTableCache>
                        <c:ptCount val="1"/>
                        <c:pt idx="0">
                          <c:v>-5.4</c:v>
                        </c:pt>
                      </c15:dlblFieldTableCache>
                    </c15:dlblFTEntry>
                  </c15:dlblFieldTable>
                  <c15:showDataLabelsRange val="0"/>
                </c:ext>
                <c:ext xmlns:c16="http://schemas.microsoft.com/office/drawing/2014/chart" uri="{C3380CC4-5D6E-409C-BE32-E72D297353CC}">
                  <c16:uniqueId val="{0000000F-E178-4EE7-B01F-5C211DFB6B49}"/>
                </c:ext>
              </c:extLst>
            </c:dLbl>
            <c:dLbl>
              <c:idx val="16"/>
              <c:tx>
                <c:strRef>
                  <c:f>Daten_Diagramme!$D$30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{A4595602-3676-44DE-BAE4-799D3BDFABBA}</c15:txfldGUID>
                      <c15:f>Daten_Diagramme!$D$30</c15:f>
                      <c15:dlblFieldTableCache>
                        <c:ptCount val="1"/>
                        <c:pt idx="0">
                          <c:v>-0.4</c:v>
                        </c:pt>
                      </c15:dlblFieldTableCache>
                    </c15:dlblFTEntry>
                  </c15:dlblFieldTable>
                  <c15:showDataLabelsRange val="0"/>
                </c:ext>
                <c:ext xmlns:c16="http://schemas.microsoft.com/office/drawing/2014/chart" uri="{C3380CC4-5D6E-409C-BE32-E72D297353CC}">
                  <c16:uniqueId val="{00000010-E178-4EE7-B01F-5C211DFB6B49}"/>
                </c:ext>
              </c:extLst>
            </c:dLbl>
            <c:dLbl>
              <c:idx val="17"/>
              <c:tx>
                <c:strRef>
                  <c:f>Daten_Diagramme!$D$31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{6DA26D50-8137-4670-9A11-6C0DE79BF46C}</c15:txfldGUID>
                      <c15:f>Daten_Diagramme!$D$31</c15:f>
                      <c15:dlblFieldTableCache>
                        <c:ptCount val="1"/>
                        <c:pt idx="0">
                          <c:v>-2.6</c:v>
                        </c:pt>
                      </c15:dlblFieldTableCache>
                    </c15:dlblFTEntry>
                  </c15:dlblFieldTable>
                  <c15:showDataLabelsRange val="0"/>
                </c:ext>
                <c:ext xmlns:c16="http://schemas.microsoft.com/office/drawing/2014/chart" uri="{C3380CC4-5D6E-409C-BE32-E72D297353CC}">
                  <c16:uniqueId val="{00000011-E178-4EE7-B01F-5C211DFB6B49}"/>
                </c:ext>
              </c:extLst>
            </c:dLbl>
            <c:dLbl>
              <c:idx val="18"/>
              <c:tx>
                <c:strRef>
                  <c:f>Daten_Diagramme!$D$32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{8D20CC38-6147-4384-90F3-4716BF4CAD78}</c15:txfldGUID>
                      <c15:f>Daten_Diagramme!$D$32</c15:f>
                      <c15:dlblFieldTableCache>
                        <c:ptCount val="1"/>
                        <c:pt idx="0">
                          <c:v>0.3</c:v>
                        </c:pt>
                      </c15:dlblFieldTableCache>
                    </c15:dlblFTEntry>
                  </c15:dlblFieldTable>
                  <c15:showDataLabelsRange val="0"/>
                </c:ext>
                <c:ext xmlns:c16="http://schemas.microsoft.com/office/drawing/2014/chart" uri="{C3380CC4-5D6E-409C-BE32-E72D297353CC}">
                  <c16:uniqueId val="{00000012-E178-4EE7-B01F-5C211DFB6B49}"/>
                </c:ext>
              </c:extLst>
            </c:dLbl>
            <c:dLbl>
              <c:idx val="19"/>
              <c:tx>
                <c:strRef>
                  <c:f>Daten_Diagramme!$D$33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{D7BD0B64-783B-4126-929C-2B2849BDF27E}</c15:txfldGUID>
                      <c15:f>Daten_Diagramme!$D$33</c15:f>
                      <c15:dlblFieldTableCache>
                        <c:ptCount val="1"/>
                        <c:pt idx="0">
                          <c:v>-3.0</c:v>
                        </c:pt>
                      </c15:dlblFieldTableCache>
                    </c15:dlblFTEntry>
                  </c15:dlblFieldTable>
                  <c15:showDataLabelsRange val="0"/>
                </c:ext>
                <c:ext xmlns:c16="http://schemas.microsoft.com/office/drawing/2014/chart" uri="{C3380CC4-5D6E-409C-BE32-E72D297353CC}">
                  <c16:uniqueId val="{00000013-E178-4EE7-B01F-5C211DFB6B49}"/>
                </c:ext>
              </c:extLst>
            </c:dLbl>
            <c:dLbl>
              <c:idx val="20"/>
              <c:tx>
                <c:strRef>
                  <c:f>Daten_Diagramme!$D$34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{91754E07-D579-452F-872A-617B864445CD}</c15:txfldGUID>
                      <c15:f>Daten_Diagramme!$D$34</c15:f>
                      <c15:dlblFieldTableCache>
                        <c:ptCount val="1"/>
                        <c:pt idx="0">
                          <c:v>-0.9</c:v>
                        </c:pt>
                      </c15:dlblFieldTableCache>
                    </c15:dlblFTEntry>
                  </c15:dlblFieldTable>
                  <c15:showDataLabelsRange val="0"/>
                </c:ext>
                <c:ext xmlns:c16="http://schemas.microsoft.com/office/drawing/2014/chart" uri="{C3380CC4-5D6E-409C-BE32-E72D297353CC}">
                  <c16:uniqueId val="{00000014-E178-4EE7-B01F-5C211DFB6B4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{0B2CEA1B-0C7A-4E1E-A380-204FD6F7A050}</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178-4EE7-B01F-5C211DFB6B4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{CA20D4C4-381C-454C-ADFB-FBFC31E7B5E9}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178-4EE7-B01F-5C211DFB6B49}"/>
                </c:ext>
              </c:extLst>
            </c:dLbl>
            <c:dLbl>
              <c:idx val="23"/>
              <c:tx>
                <c:strRef>
                  <c:f>Daten_Diagramme!$D$37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{017B94AD-0C63-43AD-ACEA-CD6FA4CA693C}</c15:txfldGUID>
                      <c15:f>Daten_Diagramme!$D$37</c15:f>
                      <c15:dlblFieldTableCache>
                        <c:ptCount val="1"/>
                        <c:pt idx="0">
                          <c:v>-0.6</c:v>
                        </c:pt>
                      </c15:dlblFieldTableCache>
                    </c15:dlblFTEntry>
                  </c15:dlblFieldTable>
                  <c15:showDataLabelsRange val="0"/>
                </c:ext>
                <c:ext xmlns:c16="http://schemas.microsoft.com/office/drawing/2014/chart" uri="{C3380CC4-5D6E-409C-BE32-E72D297353CC}">
                  <c16:uniqueId val="{00000017-E178-4EE7-B01F-5C211DFB6B49}"/>
                </c:ext>
              </c:extLst>
            </c:dLbl>
            <c:dLbl>
              <c:idx val="24"/>
              <c:layout>
                <c:manualLayout>
                  <c:x val="4.7769028871392123E-3"/>
                  <c:y val="-4.6876052205785108E-5"/>
                </c:manualLayout>
              </c:layout>
              <c:tx>
                <c:strRef>
                  <c:f>Daten_Diagramme!$D$38</c:f>
                  <c:strCache>
                    <c:ptCount val="1"/>
                    <c:pt idx="0">
                      <c:v>-2.6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{66964910-1BC2-4C33-9E51-9EB0C946B57A}</c15:txfldGUID>
                      <c15:f>Daten_Diagramme!$D$38</c15:f>
                      <c15:dlblFieldTableCache>
                        <c:ptCount val="1"/>
                        <c:pt idx="0">
                          <c:v>-2.6</c:v>
                        </c:pt>
                      </c15:dlblFieldTableCache>
                    </c15:dlblFTEntry>
                  </c15:dlblFieldTable>
                  <c15:showDataLabelsRange val="0"/>
                </c:ext>
                <c:ext xmlns:c16="http://schemas.microsoft.com/office/drawing/2014/chart" uri="{C3380CC4-5D6E-409C-BE32-E72D297353CC}">
                  <c16:uniqueId val="{00000018-E178-4EE7-B01F-5C211DFB6B49}"/>
                </c:ext>
              </c:extLst>
            </c:dLbl>
            <c:dLbl>
              <c:idx val="25"/>
              <c:tx>
                <c:strRef>
                  <c:f>Daten_Diagramme!$D$39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{CAFD9E25-D153-4097-9211-D9430DF55E93}</c15:txfldGUID>
                      <c15:f>Daten_Diagramme!$D$39</c15:f>
                      <c15:dlblFieldTableCache>
                        <c:ptCount val="1"/>
                        <c:pt idx="0">
                          <c:v>-0.6</c:v>
                        </c:pt>
                      </c15:dlblFieldTableCache>
                    </c15:dlblFTEntry>
                  </c15:dlblFieldTable>
                  <c15:showDataLabelsRange val="0"/>
                </c:ext>
                <c:ext xmlns:c16="http://schemas.microsoft.com/office/drawing/2014/chart" uri="{C3380CC4-5D6E-409C-BE32-E72D297353CC}">
                  <c16:uniqueId val="{00000019-E178-4EE7-B01F-5C211DFB6B4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{2668BFF4-3C85-45F7-A053-FB97E44EAF14}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178-4EE7-B01F-5C211DFB6B4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{50654F39-9618-4A4B-B94F-4203F8CA4F05}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178-4EE7-B01F-5C211DFB6B4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{A47CBA0E-CA3E-4034-9DE4-2A2BCBECDA52}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178-4EE7-B01F-5C211DFB6B4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{D6A9E9EF-77A7-4BD2-8910-38A06561CC8F}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178-4EE7-B01F-5C211DFB6B4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{CC0A2FEB-819A-490F-B2D0-56E173748639}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178-4EE7-B01F-5C211DFB6B49}"/>
                </c:ext>
              </c:extLst>
            </c:dLbl>
            <c:dLbl>
              <c:idx val="31"/>
              <c:tx>
                <c:strRef>
                  <c:f>Daten_Diagramme!$D$45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{89EF2D56-BB77-4669-9586-B53D8F0D4CEA}</c15:txfldGUID>
                      <c15:f>Daten_Diagramme!$D$45</c15:f>
                      <c15:dlblFieldTableCache>
                        <c:ptCount val="1"/>
                        <c:pt idx="0">
                          <c:v>-0.6</c:v>
                        </c:pt>
                      </c15:dlblFieldTableCache>
                    </c15:dlblFTEntry>
                  </c15:dlblFieldTable>
                  <c15:showDataLabelsRange val="0"/>
                </c:ext>
                <c:ext xmlns:c16="http://schemas.microsoft.com/office/drawing/2014/chart" uri="{C3380CC4-5D6E-409C-BE32-E72D297353CC}">
                  <c16:uniqueId val="{0000001F-E178-4EE7-B01F-5C211DFB6B4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-1.1914084349479808</c:v>
                </c:pt>
                <c:pt idx="1">
                  <c:v>-0.63897763578274758</c:v>
                </c:pt>
                <c:pt idx="2">
                  <c:v>-1.6152716593245227</c:v>
                </c:pt>
                <c:pt idx="3">
                  <c:v>-3.2405539868226434</c:v>
                </c:pt>
                <c:pt idx="4">
                  <c:v>-0.47879616963064298</c:v>
                </c:pt>
                <c:pt idx="5">
                  <c:v>-4.677488252883383</c:v>
                </c:pt>
                <c:pt idx="6">
                  <c:v>-1.160092807424594</c:v>
                </c:pt>
                <c:pt idx="7">
                  <c:v>-1.1588275391956373</c:v>
                </c:pt>
                <c:pt idx="8">
                  <c:v>0.15681003584229392</c:v>
                </c:pt>
                <c:pt idx="9">
                  <c:v>-3.1833910034602075</c:v>
                </c:pt>
                <c:pt idx="10">
                  <c:v>4.5691906005221936</c:v>
                </c:pt>
                <c:pt idx="11">
                  <c:v>0.77519379844961245</c:v>
                </c:pt>
                <c:pt idx="12">
                  <c:v>-0.76481835564053535</c:v>
                </c:pt>
                <c:pt idx="13">
                  <c:v>0.45074050225370249</c:v>
                </c:pt>
                <c:pt idx="14">
                  <c:v>6.366307541625857</c:v>
                </c:pt>
                <c:pt idx="15">
                  <c:v>-5.4030115146147031</c:v>
                </c:pt>
                <c:pt idx="16">
                  <c:v>-0.41417395306028532</c:v>
                </c:pt>
                <c:pt idx="17">
                  <c:v>-2.6030368763557483</c:v>
                </c:pt>
                <c:pt idx="18">
                  <c:v>0.25034137460172962</c:v>
                </c:pt>
                <c:pt idx="19">
                  <c:v>-2.950050284948039</c:v>
                </c:pt>
                <c:pt idx="20">
                  <c:v>-0.88790233074361824</c:v>
                </c:pt>
                <c:pt idx="21">
                  <c:v>0</c:v>
                </c:pt>
                <c:pt idx="23">
                  <c:v>-0.63897763578274758</c:v>
                </c:pt>
                <c:pt idx="24">
                  <c:v>-2.5877669200144768</c:v>
                </c:pt>
                <c:pt idx="25">
                  <c:v>-0.56385440774247841</c:v>
                </c:pt>
              </c:numCache>
            </c:numRef>
          </c:val>
          <c:extLst>
            <c:ext xmlns:c16="http://schemas.microsoft.com/office/drawing/2014/chart" uri="{C3380CC4-5D6E-409C-BE32-E72D297353CC}">
              <c16:uniqueId val="{00000020-E178-4EE7-B01F-5C211DFB6B4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{75D85C59-F106-4F62-B2B4-89FE0ED41B6A}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178-4EE7-B01F-5C211DFB6B4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{2F63A98F-D5AF-4D07-A7C0-92C32E60E82D}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178-4EE7-B01F-5C211DFB6B4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{DF98A2A3-AA8D-4055-A187-644AF42CFD07}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178-4EE7-B01F-5C211DFB6B4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{35CCCABC-514C-4F38-89D2-2DBE583F69A7}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178-4EE7-B01F-5C211DFB6B4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{292BFB23-A390-4821-8FEF-6C1C6E166149}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178-4EE7-B01F-5C211DFB6B4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{81A0440F-69E1-40C6-88F0-0A17C2FAD71F}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178-4EE7-B01F-5C211DFB6B4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{353215C7-62A8-4E49-A032-44CF4E26BB00}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178-4EE7-B01F-5C211DFB6B4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{FA100CD3-E808-4DF8-99C4-84D5CC9DBEBA}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178-4EE7-B01F-5C211DFB6B4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{BC989A09-DE01-4FF0-8326-4B72E23E85A0}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178-4EE7-B01F-5C211DFB6B4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{EDD9C3E6-5D4D-4C35-84B5-35B9D229EA7E}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178-4EE7-B01F-5C211DFB6B4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{00769CF0-15CB-4FE2-AD07-8E0AD4B9F89B}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178-4EE7-B01F-5C211DFB6B4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{610752FB-4C00-4154-93D1-A953EC8BF3D9}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178-4EE7-B01F-5C211DFB6B4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{0B9170F1-FCDB-49A7-9590-264E28DD0901}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178-4EE7-B01F-5C211DFB6B4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{9093D7F9-B787-40F3-ABA9-FA9B971823DF}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178-4EE7-B01F-5C211DFB6B4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{37B958E3-5542-4F2E-B04D-991EB121E4DE}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178-4EE7-B01F-5C211DFB6B4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{0252A86D-8963-41C1-AE83-007155FEA33E}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178-4EE7-B01F-5C211DFB6B4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{45D13E5F-354E-4BDD-84DE-B4F9A8E349F0}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178-4EE7-B01F-5C211DFB6B4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{B98983C2-3C5D-4A2F-BFCE-3472DD2C239B}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178-4EE7-B01F-5C211DFB6B4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{69D43286-98D0-4071-BD16-619C1086BF9C}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178-4EE7-B01F-5C211DFB6B4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{B83813B1-C7AE-4E4B-965A-DDE1E9B70B91}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178-4EE7-B01F-5C211DFB6B4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{DF32962C-8DBA-4B35-8B9B-EDD6792BA60E}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178-4EE7-B01F-5C211DFB6B4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{79C2FBC8-3A71-454B-8A1F-908E4E325A8B}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178-4EE7-B01F-5C211DFB6B4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{7177D070-7AA2-4276-BF19-F80E99D38C5B}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178-4EE7-B01F-5C211DFB6B4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{D0EA60FF-178F-4534-8846-27264F6705A4}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178-4EE7-B01F-5C211DFB6B4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{22CB72FA-9DE5-4657-AAC4-7D14F9812C51}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178-4EE7-B01F-5C211DFB6B4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{E3E3C213-7A31-41C8-B81B-1F5407DDE011}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178-4EE7-B01F-5C211DFB6B4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{C5F3C8FF-BB1D-4AD2-BC73-DF5A9F4918E2}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178-4EE7-B01F-5C211DFB6B4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{0599E0C0-E8A9-4A77-AC7E-4EFB39422F6B}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178-4EE7-B01F-5C211DFB6B4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{E2FDF2BB-9C6B-41F0-A23E-266EB8524E60}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178-4EE7-B01F-5C211DFB6B4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{AD515851-459C-42CF-87B1-7F71D9820607}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178-4EE7-B01F-5C211DFB6B4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{11949417-B872-4076-B4EA-94AC28A7DBA2}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178-4EE7-B01F-5C211DFB6B4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{57D82B0B-9B67-4DD8-AB39-B5AD6A4DB3CB}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178-4EE7-B01F-5C211DFB6B4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178-4EE7-B01F-5C211DFB6B4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178-4EE7-B01F-5C211DFB6B4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{F38D3244-DD3C-488C-8822-9B34EEADE11F}</c15:txfldGUID>
                      <c15:f>Daten_Diagramme!$E$14</c15:f>
                      <c15:dlblFieldTableCache>
                        <c:ptCount val="1"/>
                        <c:pt idx="0">
                          <c:v>-1.2</c:v>
                        </c:pt>
                      </c15:dlblFieldTableCache>
                    </c15:dlblFTEntry>
                  </c15:dlblFieldTable>
                  <c15:showDataLabelsRange val="0"/>
                </c:ext>
                <c:ext xmlns:c16="http://schemas.microsoft.com/office/drawing/2014/chart" uri="{C3380CC4-5D6E-409C-BE32-E72D297353CC}">
                  <c16:uniqueId val="{00000000-4047-421B-969E-87639ED6F2E2}"/>
                </c:ext>
              </c:extLst>
            </c:dLbl>
            <c:dLbl>
              <c:idx val="1"/>
              <c:tx>
                <c:strRef>
                  <c:f>Daten_Diagramme!$E$15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{37D91A08-2EE9-4921-BC90-489D5C222448}</c15:txfldGUID>
                      <c15:f>Daten_Diagramme!$E$15</c15:f>
                      <c15:dlblFieldTableCache>
                        <c:ptCount val="1"/>
                        <c:pt idx="0">
                          <c:v>3.6</c:v>
                        </c:pt>
                      </c15:dlblFieldTableCache>
                    </c15:dlblFTEntry>
                  </c15:dlblFieldTable>
                  <c15:showDataLabelsRange val="0"/>
                </c:ext>
                <c:ext xmlns:c16="http://schemas.microsoft.com/office/drawing/2014/chart" uri="{C3380CC4-5D6E-409C-BE32-E72D297353CC}">
                  <c16:uniqueId val="{00000001-4047-421B-969E-87639ED6F2E2}"/>
                </c:ext>
              </c:extLst>
            </c:dLbl>
            <c:dLbl>
              <c:idx val="2"/>
              <c:tx>
                <c:strRef>
                  <c:f>Daten_Diagramme!$E$16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{9236096B-8FC8-4618-B128-4DFEC42568EC}</c15:txfldGUID>
                      <c15:f>Daten_Diagramme!$E$16</c15:f>
                      <c15:dlblFieldTableCache>
                        <c:ptCount val="1"/>
                        <c:pt idx="0">
                          <c:v>-2.6</c:v>
                        </c:pt>
                      </c15:dlblFieldTableCache>
                    </c15:dlblFTEntry>
                  </c15:dlblFieldTable>
                  <c15:showDataLabelsRange val="0"/>
                </c:ext>
                <c:ext xmlns:c16="http://schemas.microsoft.com/office/drawing/2014/chart" uri="{C3380CC4-5D6E-409C-BE32-E72D297353CC}">
                  <c16:uniqueId val="{00000002-4047-421B-969E-87639ED6F2E2}"/>
                </c:ext>
              </c:extLst>
            </c:dLbl>
            <c:dLbl>
              <c:idx val="3"/>
              <c:tx>
                <c:strRef>
                  <c:f>Daten_Diagramme!$E$17</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{B2B395D4-F03E-47E9-80F3-84C8C4DDFEA2}</c15:txfldGUID>
                      <c15:f>Daten_Diagramme!$E$17</c15:f>
                      <c15:dlblFieldTableCache>
                        <c:ptCount val="1"/>
                        <c:pt idx="0">
                          <c:v>-10.7</c:v>
                        </c:pt>
                      </c15:dlblFieldTableCache>
                    </c15:dlblFTEntry>
                  </c15:dlblFieldTable>
                  <c15:showDataLabelsRange val="0"/>
                </c:ext>
                <c:ext xmlns:c16="http://schemas.microsoft.com/office/drawing/2014/chart" uri="{C3380CC4-5D6E-409C-BE32-E72D297353CC}">
                  <c16:uniqueId val="{00000003-4047-421B-969E-87639ED6F2E2}"/>
                </c:ext>
              </c:extLst>
            </c:dLbl>
            <c:dLbl>
              <c:idx val="4"/>
              <c:tx>
                <c:strRef>
                  <c:f>Daten_Diagramme!$E$18</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{2A372A3E-971E-4C43-876B-BBF1F15D96EB}</c15:txfldGUID>
                      <c15:f>Daten_Diagramme!$E$18</c15:f>
                      <c15:dlblFieldTableCache>
                        <c:ptCount val="1"/>
                        <c:pt idx="0">
                          <c:v>-9.8</c:v>
                        </c:pt>
                      </c15:dlblFieldTableCache>
                    </c15:dlblFTEntry>
                  </c15:dlblFieldTable>
                  <c15:showDataLabelsRange val="0"/>
                </c:ext>
                <c:ext xmlns:c16="http://schemas.microsoft.com/office/drawing/2014/chart" uri="{C3380CC4-5D6E-409C-BE32-E72D297353CC}">
                  <c16:uniqueId val="{00000004-4047-421B-969E-87639ED6F2E2}"/>
                </c:ext>
              </c:extLst>
            </c:dLbl>
            <c:dLbl>
              <c:idx val="5"/>
              <c:tx>
                <c:strRef>
                  <c:f>Daten_Diagramme!$E$19</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{C5827606-A820-475A-A6D7-47490255FA38}</c15:txfldGUID>
                      <c15:f>Daten_Diagramme!$E$19</c15:f>
                      <c15:dlblFieldTableCache>
                        <c:ptCount val="1"/>
                        <c:pt idx="0">
                          <c:v>-12.9</c:v>
                        </c:pt>
                      </c15:dlblFieldTableCache>
                    </c15:dlblFTEntry>
                  </c15:dlblFieldTable>
                  <c15:showDataLabelsRange val="0"/>
                </c:ext>
                <c:ext xmlns:c16="http://schemas.microsoft.com/office/drawing/2014/chart" uri="{C3380CC4-5D6E-409C-BE32-E72D297353CC}">
                  <c16:uniqueId val="{00000005-4047-421B-969E-87639ED6F2E2}"/>
                </c:ext>
              </c:extLst>
            </c:dLbl>
            <c:dLbl>
              <c:idx val="6"/>
              <c:tx>
                <c:strRef>
                  <c:f>Daten_Diagramme!$E$20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{FE66E24C-737A-44ED-9997-23F78AB851BE}</c15:txfldGUID>
                      <c15:f>Daten_Diagramme!$E$20</c15:f>
                      <c15:dlblFieldTableCache>
                        <c:ptCount val="1"/>
                        <c:pt idx="0">
                          <c:v>-3.3</c:v>
                        </c:pt>
                      </c15:dlblFieldTableCache>
                    </c15:dlblFTEntry>
                  </c15:dlblFieldTable>
                  <c15:showDataLabelsRange val="0"/>
                </c:ext>
                <c:ext xmlns:c16="http://schemas.microsoft.com/office/drawing/2014/chart" uri="{C3380CC4-5D6E-409C-BE32-E72D297353CC}">
                  <c16:uniqueId val="{00000006-4047-421B-969E-87639ED6F2E2}"/>
                </c:ext>
              </c:extLst>
            </c:dLbl>
            <c:dLbl>
              <c:idx val="7"/>
              <c:tx>
                <c:strRef>
                  <c:f>Daten_Diagramme!$E$21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{0E4D7EE7-7ABB-4D63-B4A1-4783286F48AC}</c15:txfldGUID>
                      <c15:f>Daten_Diagramme!$E$21</c15:f>
                      <c15:dlblFieldTableCache>
                        <c:ptCount val="1"/>
                        <c:pt idx="0">
                          <c:v>2.5</c:v>
                        </c:pt>
                      </c15:dlblFieldTableCache>
                    </c15:dlblFTEntry>
                  </c15:dlblFieldTable>
                  <c15:showDataLabelsRange val="0"/>
                </c:ext>
                <c:ext xmlns:c16="http://schemas.microsoft.com/office/drawing/2014/chart" uri="{C3380CC4-5D6E-409C-BE32-E72D297353CC}">
                  <c16:uniqueId val="{00000007-4047-421B-969E-87639ED6F2E2}"/>
                </c:ext>
              </c:extLst>
            </c:dLbl>
            <c:dLbl>
              <c:idx val="8"/>
              <c:tx>
                <c:strRef>
                  <c:f>Daten_Diagramme!$E$22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{09934F9B-03DE-4E14-8B45-4C51D44465B1}</c15:txfldGUID>
                      <c15:f>Daten_Diagramme!$E$22</c15:f>
                      <c15:dlblFieldTableCache>
                        <c:ptCount val="1"/>
                        <c:pt idx="0">
                          <c:v>3.2</c:v>
                        </c:pt>
                      </c15:dlblFieldTableCache>
                    </c15:dlblFTEntry>
                  </c15:dlblFieldTable>
                  <c15:showDataLabelsRange val="0"/>
                </c:ext>
                <c:ext xmlns:c16="http://schemas.microsoft.com/office/drawing/2014/chart" uri="{C3380CC4-5D6E-409C-BE32-E72D297353CC}">
                  <c16:uniqueId val="{00000008-4047-421B-969E-87639ED6F2E2}"/>
                </c:ext>
              </c:extLst>
            </c:dLbl>
            <c:dLbl>
              <c:idx val="9"/>
              <c:tx>
                <c:strRef>
                  <c:f>Daten_Diagramme!$E$23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{778D87F7-2326-4605-A1F4-3616FA70B370}</c15:txfldGUID>
                      <c15:f>Daten_Diagramme!$E$23</c15:f>
                      <c15:dlblFieldTableCache>
                        <c:ptCount val="1"/>
                        <c:pt idx="0">
                          <c:v>-2.4</c:v>
                        </c:pt>
                      </c15:dlblFieldTableCache>
                    </c15:dlblFTEntry>
                  </c15:dlblFieldTable>
                  <c15:showDataLabelsRange val="0"/>
                </c:ext>
                <c:ext xmlns:c16="http://schemas.microsoft.com/office/drawing/2014/chart" uri="{C3380CC4-5D6E-409C-BE32-E72D297353CC}">
                  <c16:uniqueId val="{00000009-4047-421B-969E-87639ED6F2E2}"/>
                </c:ext>
              </c:extLst>
            </c:dLbl>
            <c:dLbl>
              <c:idx val="10"/>
              <c:tx>
                <c:strRef>
                  <c:f>Daten_Diagramme!$E$24</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{F29A32AA-4F8F-4BFD-8656-C2C7D1682E5B}</c15:txfldGUID>
                      <c15:f>Daten_Diagramme!$E$24</c15:f>
                      <c15:dlblFieldTableCache>
                        <c:ptCount val="1"/>
                        <c:pt idx="0">
                          <c:v>-9.4</c:v>
                        </c:pt>
                      </c15:dlblFieldTableCache>
                    </c15:dlblFTEntry>
                  </c15:dlblFieldTable>
                  <c15:showDataLabelsRange val="0"/>
                </c:ext>
                <c:ext xmlns:c16="http://schemas.microsoft.com/office/drawing/2014/chart" uri="{C3380CC4-5D6E-409C-BE32-E72D297353CC}">
                  <c16:uniqueId val="{0000000A-4047-421B-969E-87639ED6F2E2}"/>
                </c:ext>
              </c:extLst>
            </c:dLbl>
            <c:dLbl>
              <c:idx val="11"/>
              <c:tx>
                <c:strRef>
                  <c:f>Daten_Diagramme!$E$25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{236DE424-E5AF-4863-A9CA-20FBA2695AFD}</c15:txfldGUID>
                      <c15:f>Daten_Diagramme!$E$25</c15:f>
                      <c15:dlblFieldTableCache>
                        <c:ptCount val="1"/>
                        <c:pt idx="0">
                          <c:v>5.0</c:v>
                        </c:pt>
                      </c15:dlblFieldTableCache>
                    </c15:dlblFTEntry>
                  </c15:dlblFieldTable>
                  <c15:showDataLabelsRange val="0"/>
                </c:ext>
                <c:ext xmlns:c16="http://schemas.microsoft.com/office/drawing/2014/chart" uri="{C3380CC4-5D6E-409C-BE32-E72D297353CC}">
                  <c16:uniqueId val="{0000000B-4047-421B-969E-87639ED6F2E2}"/>
                </c:ext>
              </c:extLst>
            </c:dLbl>
            <c:dLbl>
              <c:idx val="12"/>
              <c:tx>
                <c:strRef>
                  <c:f>Daten_Diagramme!$E$26</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{814BE089-F88F-47FF-ACFA-3D34FC4AC477}</c15:txfldGUID>
                      <c15:f>Daten_Diagramme!$E$26</c15:f>
                      <c15:dlblFieldTableCache>
                        <c:ptCount val="1"/>
                        <c:pt idx="0">
                          <c:v>6.5</c:v>
                        </c:pt>
                      </c15:dlblFieldTableCache>
                    </c15:dlblFTEntry>
                  </c15:dlblFieldTable>
                  <c15:showDataLabelsRange val="0"/>
                </c:ext>
                <c:ext xmlns:c16="http://schemas.microsoft.com/office/drawing/2014/chart" uri="{C3380CC4-5D6E-409C-BE32-E72D297353CC}">
                  <c16:uniqueId val="{0000000C-4047-421B-969E-87639ED6F2E2}"/>
                </c:ext>
              </c:extLst>
            </c:dLbl>
            <c:dLbl>
              <c:idx val="13"/>
              <c:tx>
                <c:strRef>
                  <c:f>Daten_Diagramme!$E$27</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{C1966CDC-00F6-44FF-8E98-5F7785C36744}</c15:txfldGUID>
                      <c15:f>Daten_Diagramme!$E$27</c15:f>
                      <c15:dlblFieldTableCache>
                        <c:ptCount val="1"/>
                        <c:pt idx="0">
                          <c:v>6.9</c:v>
                        </c:pt>
                      </c15:dlblFieldTableCache>
                    </c15:dlblFTEntry>
                  </c15:dlblFieldTable>
                  <c15:showDataLabelsRange val="0"/>
                </c:ext>
                <c:ext xmlns:c16="http://schemas.microsoft.com/office/drawing/2014/chart" uri="{C3380CC4-5D6E-409C-BE32-E72D297353CC}">
                  <c16:uniqueId val="{0000000D-4047-421B-969E-87639ED6F2E2}"/>
                </c:ext>
              </c:extLst>
            </c:dLbl>
            <c:dLbl>
              <c:idx val="14"/>
              <c:tx>
                <c:strRef>
                  <c:f>Daten_Diagramme!$E$28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{287A9016-EB56-42BA-AA14-8680E03D1487}</c15:txfldGUID>
                      <c15:f>Daten_Diagramme!$E$28</c15:f>
                      <c15:dlblFieldTableCache>
                        <c:ptCount val="1"/>
                        <c:pt idx="0">
                          <c:v>2.6</c:v>
                        </c:pt>
                      </c15:dlblFieldTableCache>
                    </c15:dlblFTEntry>
                  </c15:dlblFieldTable>
                  <c15:showDataLabelsRange val="0"/>
                </c:ext>
                <c:ext xmlns:c16="http://schemas.microsoft.com/office/drawing/2014/chart" uri="{C3380CC4-5D6E-409C-BE32-E72D297353CC}">
                  <c16:uniqueId val="{0000000E-4047-421B-969E-87639ED6F2E2}"/>
                </c:ext>
              </c:extLst>
            </c:dLbl>
            <c:dLbl>
              <c:idx val="15"/>
              <c:tx>
                <c:strRef>
                  <c:f>Daten_Diagramme!$E$29</c:f>
                  <c:strCache>
                    <c:ptCount val="1"/>
                    <c:pt idx="0">
                      <c:v>-33.3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{6B9B9D91-A8AE-4AF4-97CA-16360A939357}</c15:txfldGUID>
                      <c15:f>Daten_Diagramme!$E$29</c15:f>
                      <c15:dlblFieldTableCache>
                        <c:ptCount val="1"/>
                        <c:pt idx="0">
                          <c:v>-33.3</c:v>
                        </c:pt>
                      </c15:dlblFieldTableCache>
                    </c15:dlblFTEntry>
                  </c15:dlblFieldTable>
                  <c15:showDataLabelsRange val="0"/>
                </c:ext>
                <c:ext xmlns:c16="http://schemas.microsoft.com/office/drawing/2014/chart" uri="{C3380CC4-5D6E-409C-BE32-E72D297353CC}">
                  <c16:uniqueId val="{0000000F-4047-421B-969E-87639ED6F2E2}"/>
                </c:ext>
              </c:extLst>
            </c:dLbl>
            <c:dLbl>
              <c:idx val="16"/>
              <c:tx>
                <c:strRef>
                  <c:f>Daten_Diagramme!$E$30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{307001D4-9BEC-456F-B39C-17C68D37A974}</c15:txfldGUID>
                      <c15:f>Daten_Diagramme!$E$30</c15:f>
                      <c15:dlblFieldTableCache>
                        <c:ptCount val="1"/>
                        <c:pt idx="0">
                          <c:v>3.3</c:v>
                        </c:pt>
                      </c15:dlblFieldTableCache>
                    </c15:dlblFTEntry>
                  </c15:dlblFieldTable>
                  <c15:showDataLabelsRange val="0"/>
                </c:ext>
                <c:ext xmlns:c16="http://schemas.microsoft.com/office/drawing/2014/chart" uri="{C3380CC4-5D6E-409C-BE32-E72D297353CC}">
                  <c16:uniqueId val="{00000010-4047-421B-969E-87639ED6F2E2}"/>
                </c:ext>
              </c:extLst>
            </c:dLbl>
            <c:dLbl>
              <c:idx val="17"/>
              <c:tx>
                <c:strRef>
                  <c:f>Daten_Diagramme!$E$31</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{98431304-E8DF-4A48-8603-177510A10AA7}</c15:txfldGUID>
                      <c15:f>Daten_Diagramme!$E$31</c15:f>
                      <c15:dlblFieldTableCache>
                        <c:ptCount val="1"/>
                        <c:pt idx="0">
                          <c:v>12.5</c:v>
                        </c:pt>
                      </c15:dlblFieldTableCache>
                    </c15:dlblFTEntry>
                  </c15:dlblFieldTable>
                  <c15:showDataLabelsRange val="0"/>
                </c:ext>
                <c:ext xmlns:c16="http://schemas.microsoft.com/office/drawing/2014/chart" uri="{C3380CC4-5D6E-409C-BE32-E72D297353CC}">
                  <c16:uniqueId val="{00000011-4047-421B-969E-87639ED6F2E2}"/>
                </c:ext>
              </c:extLst>
            </c:dLbl>
            <c:dLbl>
              <c:idx val="18"/>
              <c:tx>
                <c:strRef>
                  <c:f>Daten_Diagramme!$E$32</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{C95A6717-14F8-43FD-921B-B433189D79F5}</c15:txfldGUID>
                      <c15:f>Daten_Diagramme!$E$32</c15:f>
                      <c15:dlblFieldTableCache>
                        <c:ptCount val="1"/>
                        <c:pt idx="0">
                          <c:v>-5.5</c:v>
                        </c:pt>
                      </c15:dlblFieldTableCache>
                    </c15:dlblFTEntry>
                  </c15:dlblFieldTable>
                  <c15:showDataLabelsRange val="0"/>
                </c:ext>
                <c:ext xmlns:c16="http://schemas.microsoft.com/office/drawing/2014/chart" uri="{C3380CC4-5D6E-409C-BE32-E72D297353CC}">
                  <c16:uniqueId val="{00000012-4047-421B-969E-87639ED6F2E2}"/>
                </c:ext>
              </c:extLst>
            </c:dLbl>
            <c:dLbl>
              <c:idx val="19"/>
              <c:tx>
                <c:strRef>
                  <c:f>Daten_Diagramme!$E$33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{3C529454-29C9-4B35-83DB-ABD1AD16C4DF}</c15:txfldGUID>
                      <c15:f>Daten_Diagramme!$E$33</c15:f>
                      <c15:dlblFieldTableCache>
                        <c:ptCount val="1"/>
                        <c:pt idx="0">
                          <c:v>2.5</c:v>
                        </c:pt>
                      </c15:dlblFieldTableCache>
                    </c15:dlblFTEntry>
                  </c15:dlblFieldTable>
                  <c15:showDataLabelsRange val="0"/>
                </c:ext>
                <c:ext xmlns:c16="http://schemas.microsoft.com/office/drawing/2014/chart" uri="{C3380CC4-5D6E-409C-BE32-E72D297353CC}">
                  <c16:uniqueId val="{00000013-4047-421B-969E-87639ED6F2E2}"/>
                </c:ext>
              </c:extLst>
            </c:dLbl>
            <c:dLbl>
              <c:idx val="20"/>
              <c:tx>
                <c:strRef>
                  <c:f>Daten_Diagramme!$E$34</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{D957DD08-B023-44F8-9C11-1374E0F307D4}</c15:txfldGUID>
                      <c15:f>Daten_Diagramme!$E$34</c15:f>
                      <c15:dlblFieldTableCache>
                        <c:ptCount val="1"/>
                        <c:pt idx="0">
                          <c:v>-5.4</c:v>
                        </c:pt>
                      </c15:dlblFieldTableCache>
                    </c15:dlblFTEntry>
                  </c15:dlblFieldTable>
                  <c15:showDataLabelsRange val="0"/>
                </c:ext>
                <c:ext xmlns:c16="http://schemas.microsoft.com/office/drawing/2014/chart" uri="{C3380CC4-5D6E-409C-BE32-E72D297353CC}">
                  <c16:uniqueId val="{00000014-4047-421B-969E-87639ED6F2E2}"/>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{79DB2B9F-F0A3-453F-BF59-E4BC3C3E1E16}</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4047-421B-969E-87639ED6F2E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{064DFA25-499E-4F8C-827A-0B3216A4C211}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047-421B-969E-87639ED6F2E2}"/>
                </c:ext>
              </c:extLst>
            </c:dLbl>
            <c:dLbl>
              <c:idx val="23"/>
              <c:tx>
                <c:strRef>
                  <c:f>Daten_Diagramme!$E$37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{4ED8951F-E347-472C-8127-561B32CB70F6}</c15:txfldGUID>
                      <c15:f>Daten_Diagramme!$E$37</c15:f>
                      <c15:dlblFieldTableCache>
                        <c:ptCount val="1"/>
                        <c:pt idx="0">
                          <c:v>3.6</c:v>
                        </c:pt>
                      </c15:dlblFieldTableCache>
                    </c15:dlblFTEntry>
                  </c15:dlblFieldTable>
                  <c15:showDataLabelsRange val="0"/>
                </c:ext>
                <c:ext xmlns:c16="http://schemas.microsoft.com/office/drawing/2014/chart" uri="{C3380CC4-5D6E-409C-BE32-E72D297353CC}">
                  <c16:uniqueId val="{00000017-4047-421B-969E-87639ED6F2E2}"/>
                </c:ext>
              </c:extLst>
            </c:dLbl>
            <c:dLbl>
              <c:idx val="24"/>
              <c:tx>
                <c:strRef>
                  <c:f>Daten_Diagramme!$E$38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{094DF28A-DA95-4917-817F-BB488B677A63}</c15:txfldGUID>
                      <c15:f>Daten_Diagramme!$E$38</c15:f>
                      <c15:dlblFieldTableCache>
                        <c:ptCount val="1"/>
                        <c:pt idx="0">
                          <c:v>-4.2</c:v>
                        </c:pt>
                      </c15:dlblFieldTableCache>
                    </c15:dlblFTEntry>
                  </c15:dlblFieldTable>
                  <c15:showDataLabelsRange val="0"/>
                </c:ext>
                <c:ext xmlns:c16="http://schemas.microsoft.com/office/drawing/2014/chart" uri="{C3380CC4-5D6E-409C-BE32-E72D297353CC}">
                  <c16:uniqueId val="{00000018-4047-421B-969E-87639ED6F2E2}"/>
                </c:ext>
              </c:extLst>
            </c:dLbl>
            <c:dLbl>
              <c:idx val="25"/>
              <c:tx>
                <c:strRef>
                  <c:f>Daten_Diagramme!$E$39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{001D950F-1654-4FBF-9A73-C9F4BD7F8AC2}</c15:txfldGUID>
                      <c15:f>Daten_Diagramme!$E$39</c15:f>
                      <c15:dlblFieldTableCache>
                        <c:ptCount val="1"/>
                        <c:pt idx="0">
                          <c:v>-0.7</c:v>
                        </c:pt>
                      </c15:dlblFieldTableCache>
                    </c15:dlblFTEntry>
                  </c15:dlblFieldTable>
                  <c15:showDataLabelsRange val="0"/>
                </c:ext>
                <c:ext xmlns:c16="http://schemas.microsoft.com/office/drawing/2014/chart" uri="{C3380CC4-5D6E-409C-BE32-E72D297353CC}">
                  <c16:uniqueId val="{00000019-4047-421B-969E-87639ED6F2E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{8A10DD3E-6186-490D-84CD-F6B4D942F6EB}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047-421B-969E-87639ED6F2E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{3DFF1CE2-1704-4707-A392-E73B74EDED72}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047-421B-969E-87639ED6F2E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{0B849A56-BE32-4554-8F94-20A907A7A905}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047-421B-969E-87639ED6F2E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{14A2010C-07B7-4EFD-BD49-EBFC7FD90843}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047-421B-969E-87639ED6F2E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{D7C6B35C-88A4-4CA8-AEDE-F1AAB9EEA6B2}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047-421B-969E-87639ED6F2E2}"/>
                </c:ext>
              </c:extLst>
            </c:dLbl>
            <c:dLbl>
              <c:idx val="31"/>
              <c:tx>
                <c:strRef>
                  <c:f>Daten_Diagramme!$E$45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{B24C5EE5-E0CF-4E46-A663-90537FE1AA16}</c15:txfldGUID>
                      <c15:f>Daten_Diagramme!$E$45</c15:f>
                      <c15:dlblFieldTableCache>
                        <c:ptCount val="1"/>
                        <c:pt idx="0">
                          <c:v>-0.7</c:v>
                        </c:pt>
                      </c15:dlblFieldTableCache>
                    </c15:dlblFTEntry>
                  </c15:dlblFieldTable>
                  <c15:showDataLabelsRange val="0"/>
                </c:ext>
                <c:ext xmlns:c16="http://schemas.microsoft.com/office/drawing/2014/chart" uri="{C3380CC4-5D6E-409C-BE32-E72D297353CC}">
                  <c16:uniqueId val="{0000001F-4047-421B-969E-87639ED6F2E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-1.1918951132300357</c:v>
                </c:pt>
                <c:pt idx="1">
                  <c:v>3.5928143712574849</c:v>
                </c:pt>
                <c:pt idx="2">
                  <c:v>-2.6315789473684212</c:v>
                </c:pt>
                <c:pt idx="3">
                  <c:v>-10.70615034168565</c:v>
                </c:pt>
                <c:pt idx="4">
                  <c:v>-9.7560975609756095</c:v>
                </c:pt>
                <c:pt idx="5">
                  <c:v>-12.890625</c:v>
                </c:pt>
                <c:pt idx="6">
                  <c:v>-3.3333333333333335</c:v>
                </c:pt>
                <c:pt idx="7">
                  <c:v>2.4752475247524752</c:v>
                </c:pt>
                <c:pt idx="8">
                  <c:v>3.1868131868131866</c:v>
                </c:pt>
                <c:pt idx="9">
                  <c:v>-2.3931623931623931</c:v>
                </c:pt>
                <c:pt idx="10">
                  <c:v>-9.3869731800766285</c:v>
                </c:pt>
                <c:pt idx="11">
                  <c:v>5</c:v>
                </c:pt>
                <c:pt idx="12">
                  <c:v>6.5217391304347823</c:v>
                </c:pt>
                <c:pt idx="13">
                  <c:v>6.940874035989717</c:v>
                </c:pt>
                <c:pt idx="14">
                  <c:v>2.5735294117647061</c:v>
                </c:pt>
                <c:pt idx="15">
                  <c:v>-33.333333333333336</c:v>
                </c:pt>
                <c:pt idx="16">
                  <c:v>3.3333333333333335</c:v>
                </c:pt>
                <c:pt idx="17">
                  <c:v>12.5</c:v>
                </c:pt>
                <c:pt idx="18">
                  <c:v>-5.4711246200607899</c:v>
                </c:pt>
                <c:pt idx="19">
                  <c:v>2.4752475247524752</c:v>
                </c:pt>
                <c:pt idx="20">
                  <c:v>-5.3571428571428568</c:v>
                </c:pt>
                <c:pt idx="21">
                  <c:v>0</c:v>
                </c:pt>
                <c:pt idx="23">
                  <c:v>3.5928143712574849</c:v>
                </c:pt>
                <c:pt idx="24">
                  <c:v>-4.2437431991294883</c:v>
                </c:pt>
                <c:pt idx="25">
                  <c:v>-0.68389057750759874</c:v>
                </c:pt>
              </c:numCache>
            </c:numRef>
          </c:val>
          <c:extLst>
            <c:ext xmlns:c16="http://schemas.microsoft.com/office/drawing/2014/chart" uri="{C3380CC4-5D6E-409C-BE32-E72D297353CC}">
              <c16:uniqueId val="{00000020-4047-421B-969E-87639ED6F2E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{924002B5-5064-4EDD-899B-EB09302BE4B1}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047-421B-969E-87639ED6F2E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{3A6FEEA7-2A22-4E23-827F-3C8907C13430}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047-421B-969E-87639ED6F2E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{4EED2BF7-1ED2-48DB-B274-801410ABA34C}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047-421B-969E-87639ED6F2E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{BFF8A90F-FF21-4F8A-8D52-4EF04BC100C4}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047-421B-969E-87639ED6F2E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{C81BC14E-CA33-413C-8A5D-C85482250396}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047-421B-969E-87639ED6F2E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{CE486621-A3D3-4E7B-B45B-E8FDE9E141E3}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047-421B-969E-87639ED6F2E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{1B6CA74F-CB62-4D47-A9D0-DBD1900C8A5A}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047-421B-969E-87639ED6F2E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{094FC390-C01F-4E30-BD76-8BF281371B24}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047-421B-969E-87639ED6F2E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{9A645215-47CD-4897-9061-6236F4737DC3}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047-421B-969E-87639ED6F2E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{D4C3A3F1-9049-4BEB-B44C-54DF5F784D94}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047-421B-969E-87639ED6F2E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{7636E50D-62BD-43D4-B773-F0EEDE2B646E}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047-421B-969E-87639ED6F2E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{49244141-57F6-4FD3-946A-3A4B6BAAE69E}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047-421B-969E-87639ED6F2E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{0980372B-E588-4916-A5A3-91B153556239}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047-421B-969E-87639ED6F2E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{568B7851-F867-426F-AB0E-FBE39542FD7B}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4047-421B-969E-87639ED6F2E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{57F84DC9-5A80-4A1B-85B1-B9EE98AB985F}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047-421B-969E-87639ED6F2E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{171E604A-6387-4756-97A2-A0FA10DC9C78}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4047-421B-969E-87639ED6F2E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{FA7CC97C-1858-415D-9862-158E45ACC7B0}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047-421B-969E-87639ED6F2E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{A3C366EA-713A-4F73-9651-3914D6BD90BE}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047-421B-969E-87639ED6F2E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{81F13E3A-39C9-41EB-8DD4-8D15652F7116}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047-421B-969E-87639ED6F2E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{290A7C19-BCFE-4CB6-9ED0-B31B2C571935}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047-421B-969E-87639ED6F2E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{8F4B11B0-08FD-4302-AF44-0E0B8F03532C}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047-421B-969E-87639ED6F2E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{9FBA7D9B-AB13-44C8-9E8E-507C8D5BCA02}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047-421B-969E-87639ED6F2E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{C9DB0982-25BF-47BA-A84C-38EAE317922D}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047-421B-969E-87639ED6F2E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{467A268C-91F0-449B-96E4-2453A1A0462E}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047-421B-969E-87639ED6F2E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{C9C7A3D5-C925-46CF-B67C-A891F93BB72B}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047-421B-969E-87639ED6F2E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{F59B27D4-4ABB-4E57-ACB4-1937DAA2DD1C}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047-421B-969E-87639ED6F2E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{9AC5A988-F1F9-490C-93BB-B2592E7FB0AE}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047-421B-969E-87639ED6F2E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{D06BF88D-A4D4-430A-B42A-4F3FF6E2904F}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047-421B-969E-87639ED6F2E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{7BA29FAD-64A2-4EB3-9A9C-7BFE7F34F58A}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047-421B-969E-87639ED6F2E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{D0BD860E-40A5-4998-938D-8492636D0634}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047-421B-969E-87639ED6F2E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{B7652AAA-5AC5-43AB-AB45-DE03373A66B8}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047-421B-969E-87639ED6F2E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{2CE24B75-E9C0-4D13-BC3F-C8A412BCA1A2}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047-421B-969E-87639ED6F2E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047-421B-969E-87639ED6F2E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047-421B-969E-87639ED6F2E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{DF43B5CC-ED85-4192-B0EA-29E4B0C28B1C}</c15:txfldGUID>
                      <c15:f>Diagramm!$I$46</c15:f>
                      <c15:dlblFieldTableCache>
                        <c:ptCount val="1"/>
                      </c15:dlblFieldTableCache>
                    </c15:dlblFTEntry>
                  </c15:dlblFieldTable>
                  <c15:showDataLabelsRange val="0"/>
                </c:ext>
                <c:ext xmlns:c16="http://schemas.microsoft.com/office/drawing/2014/chart" uri="{C3380CC4-5D6E-409C-BE32-E72D297353CC}">
                  <c16:uniqueId val="{00000000-475C-4687-939D-AC68E882025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{5A0C0E82-4645-40A1-BDBD-3B8B6B4BE014}</c15:txfldGUID>
                      <c15:f>Diagramm!$I$47</c15:f>
                      <c15:dlblFieldTableCache>
                        <c:ptCount val="1"/>
                      </c15:dlblFieldTableCache>
                    </c15:dlblFTEntry>
                  </c15:dlblFieldTable>
                  <c15:showDataLabelsRange val="0"/>
                </c:ext>
                <c:ext xmlns:c16="http://schemas.microsoft.com/office/drawing/2014/chart" uri="{C3380CC4-5D6E-409C-BE32-E72D297353CC}">
                  <c16:uniqueId val="{00000001-475C-4687-939D-AC68E882025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{C6C4FA95-CC75-4AC4-A944-D4B9891BFD73}</c15:txfldGUID>
                      <c15:f>Diagramm!$I$48</c15:f>
                      <c15:dlblFieldTableCache>
                        <c:ptCount val="1"/>
                      </c15:dlblFieldTableCache>
                    </c15:dlblFTEntry>
                  </c15:dlblFieldTable>
                  <c15:showDataLabelsRange val="0"/>
                </c:ext>
                <c:ext xmlns:c16="http://schemas.microsoft.com/office/drawing/2014/chart" uri="{C3380CC4-5D6E-409C-BE32-E72D297353CC}">
                  <c16:uniqueId val="{00000002-475C-4687-939D-AC68E882025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{81C3469D-3E12-4B41-A21E-BA8FD2802008}</c15:txfldGUID>
                      <c15:f>Diagramm!$I$49</c15:f>
                      <c15:dlblFieldTableCache>
                        <c:ptCount val="1"/>
                      </c15:dlblFieldTableCache>
                    </c15:dlblFTEntry>
                  </c15:dlblFieldTable>
                  <c15:showDataLabelsRange val="0"/>
                </c:ext>
                <c:ext xmlns:c16="http://schemas.microsoft.com/office/drawing/2014/chart" uri="{C3380CC4-5D6E-409C-BE32-E72D297353CC}">
                  <c16:uniqueId val="{00000003-475C-4687-939D-AC68E882025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{41BE8EF2-0971-44C1-BBEB-AA2A7EFFDD87}</c15:txfldGUID>
                      <c15:f>Diagramm!$I$50</c15:f>
                      <c15:dlblFieldTableCache>
                        <c:ptCount val="1"/>
                      </c15:dlblFieldTableCache>
                    </c15:dlblFTEntry>
                  </c15:dlblFieldTable>
                  <c15:showDataLabelsRange val="0"/>
                </c:ext>
                <c:ext xmlns:c16="http://schemas.microsoft.com/office/drawing/2014/chart" uri="{C3380CC4-5D6E-409C-BE32-E72D297353CC}">
                  <c16:uniqueId val="{00000004-475C-4687-939D-AC68E882025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{B6E4D8BD-0407-4A69-8818-75229A85D9B2}</c15:txfldGUID>
                      <c15:f>Diagramm!$I$51</c15:f>
                      <c15:dlblFieldTableCache>
                        <c:ptCount val="1"/>
                      </c15:dlblFieldTableCache>
                    </c15:dlblFTEntry>
                  </c15:dlblFieldTable>
                  <c15:showDataLabelsRange val="0"/>
                </c:ext>
                <c:ext xmlns:c16="http://schemas.microsoft.com/office/drawing/2014/chart" uri="{C3380CC4-5D6E-409C-BE32-E72D297353CC}">
                  <c16:uniqueId val="{00000005-475C-4687-939D-AC68E882025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{1830E13B-D4DF-4C5B-9B65-DEE92550E1F5}</c15:txfldGUID>
                      <c15:f>Diagramm!$I$52</c15:f>
                      <c15:dlblFieldTableCache>
                        <c:ptCount val="1"/>
                      </c15:dlblFieldTableCache>
                    </c15:dlblFTEntry>
                  </c15:dlblFieldTable>
                  <c15:showDataLabelsRange val="0"/>
                </c:ext>
                <c:ext xmlns:c16="http://schemas.microsoft.com/office/drawing/2014/chart" uri="{C3380CC4-5D6E-409C-BE32-E72D297353CC}">
                  <c16:uniqueId val="{00000006-475C-4687-939D-AC68E882025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{72153662-1A01-4A53-8CBD-F24632187DAC}</c15:txfldGUID>
                      <c15:f>Diagramm!$I$53</c15:f>
                      <c15:dlblFieldTableCache>
                        <c:ptCount val="1"/>
                      </c15:dlblFieldTableCache>
                    </c15:dlblFTEntry>
                  </c15:dlblFieldTable>
                  <c15:showDataLabelsRange val="0"/>
                </c:ext>
                <c:ext xmlns:c16="http://schemas.microsoft.com/office/drawing/2014/chart" uri="{C3380CC4-5D6E-409C-BE32-E72D297353CC}">
                  <c16:uniqueId val="{00000007-475C-4687-939D-AC68E882025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{BF00164E-AA96-423B-AF01-F538F8E77DA7}</c15:txfldGUID>
                      <c15:f>Diagramm!$I$54</c15:f>
                      <c15:dlblFieldTableCache>
                        <c:ptCount val="1"/>
                      </c15:dlblFieldTableCache>
                    </c15:dlblFTEntry>
                  </c15:dlblFieldTable>
                  <c15:showDataLabelsRange val="0"/>
                </c:ext>
                <c:ext xmlns:c16="http://schemas.microsoft.com/office/drawing/2014/chart" uri="{C3380CC4-5D6E-409C-BE32-E72D297353CC}">
                  <c16:uniqueId val="{00000008-475C-4687-939D-AC68E882025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{A00C72BF-266B-43B7-B42A-4F7283466D0A}</c15:txfldGUID>
                      <c15:f>Diagramm!$I$55</c15:f>
                      <c15:dlblFieldTableCache>
                        <c:ptCount val="1"/>
                      </c15:dlblFieldTableCache>
                    </c15:dlblFTEntry>
                  </c15:dlblFieldTable>
                  <c15:showDataLabelsRange val="0"/>
                </c:ext>
                <c:ext xmlns:c16="http://schemas.microsoft.com/office/drawing/2014/chart" uri="{C3380CC4-5D6E-409C-BE32-E72D297353CC}">
                  <c16:uniqueId val="{00000009-475C-4687-939D-AC68E882025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{E241EDE9-E003-4973-80D6-B939AFB9FA89}</c15:txfldGUID>
                      <c15:f>Diagramm!$I$56</c15:f>
                      <c15:dlblFieldTableCache>
                        <c:ptCount val="1"/>
                      </c15:dlblFieldTableCache>
                    </c15:dlblFTEntry>
                  </c15:dlblFieldTable>
                  <c15:showDataLabelsRange val="0"/>
                </c:ext>
                <c:ext xmlns:c16="http://schemas.microsoft.com/office/drawing/2014/chart" uri="{C3380CC4-5D6E-409C-BE32-E72D297353CC}">
                  <c16:uniqueId val="{0000000A-475C-4687-939D-AC68E882025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{C6AE1835-5F04-493B-A2EB-222282377436}</c15:txfldGUID>
                      <c15:f>Diagramm!$I$57</c15:f>
                      <c15:dlblFieldTableCache>
                        <c:ptCount val="1"/>
                      </c15:dlblFieldTableCache>
                    </c15:dlblFTEntry>
                  </c15:dlblFieldTable>
                  <c15:showDataLabelsRange val="0"/>
                </c:ext>
                <c:ext xmlns:c16="http://schemas.microsoft.com/office/drawing/2014/chart" uri="{C3380CC4-5D6E-409C-BE32-E72D297353CC}">
                  <c16:uniqueId val="{0000000B-475C-4687-939D-AC68E882025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{7510D2BC-DBBF-4A09-80B2-6B5A25F57394}</c15:txfldGUID>
                      <c15:f>Diagramm!$I$58</c15:f>
                      <c15:dlblFieldTableCache>
                        <c:ptCount val="1"/>
                      </c15:dlblFieldTableCache>
                    </c15:dlblFTEntry>
                  </c15:dlblFieldTable>
                  <c15:showDataLabelsRange val="0"/>
                </c:ext>
                <c:ext xmlns:c16="http://schemas.microsoft.com/office/drawing/2014/chart" uri="{C3380CC4-5D6E-409C-BE32-E72D297353CC}">
                  <c16:uniqueId val="{0000000C-475C-4687-939D-AC68E882025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{2E4792A9-2B1A-4279-91AC-15C103BBEB71}</c15:txfldGUID>
                      <c15:f>Diagramm!$I$59</c15:f>
                      <c15:dlblFieldTableCache>
                        <c:ptCount val="1"/>
                      </c15:dlblFieldTableCache>
                    </c15:dlblFTEntry>
                  </c15:dlblFieldTable>
                  <c15:showDataLabelsRange val="0"/>
                </c:ext>
                <c:ext xmlns:c16="http://schemas.microsoft.com/office/drawing/2014/chart" uri="{C3380CC4-5D6E-409C-BE32-E72D297353CC}">
                  <c16:uniqueId val="{0000000D-475C-4687-939D-AC68E882025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{45A2D17A-5DDF-417D-AC9C-E14488019FF1}</c15:txfldGUID>
                      <c15:f>Diagramm!$I$60</c15:f>
                      <c15:dlblFieldTableCache>
                        <c:ptCount val="1"/>
                      </c15:dlblFieldTableCache>
                    </c15:dlblFTEntry>
                  </c15:dlblFieldTable>
                  <c15:showDataLabelsRange val="0"/>
                </c:ext>
                <c:ext xmlns:c16="http://schemas.microsoft.com/office/drawing/2014/chart" uri="{C3380CC4-5D6E-409C-BE32-E72D297353CC}">
                  <c16:uniqueId val="{0000000E-475C-4687-939D-AC68E882025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{B3209603-3F67-42FA-B2C2-460A26A7C954}</c15:txfldGUID>
                      <c15:f>Diagramm!$I$61</c15:f>
                      <c15:dlblFieldTableCache>
                        <c:ptCount val="1"/>
                      </c15:dlblFieldTableCache>
                    </c15:dlblFTEntry>
                  </c15:dlblFieldTable>
                  <c15:showDataLabelsRange val="0"/>
                </c:ext>
                <c:ext xmlns:c16="http://schemas.microsoft.com/office/drawing/2014/chart" uri="{C3380CC4-5D6E-409C-BE32-E72D297353CC}">
                  <c16:uniqueId val="{0000000F-475C-4687-939D-AC68E882025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{E1E27200-1D75-444B-853D-C8ECA29CB049}</c15:txfldGUID>
                      <c15:f>Diagramm!$I$62</c15:f>
                      <c15:dlblFieldTableCache>
                        <c:ptCount val="1"/>
                      </c15:dlblFieldTableCache>
                    </c15:dlblFTEntry>
                  </c15:dlblFieldTable>
                  <c15:showDataLabelsRange val="0"/>
                </c:ext>
                <c:ext xmlns:c16="http://schemas.microsoft.com/office/drawing/2014/chart" uri="{C3380CC4-5D6E-409C-BE32-E72D297353CC}">
                  <c16:uniqueId val="{00000010-475C-4687-939D-AC68E882025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{CE5AD367-F268-4BAD-B645-99A0D19B6A43}</c15:txfldGUID>
                      <c15:f>Diagramm!$I$63</c15:f>
                      <c15:dlblFieldTableCache>
                        <c:ptCount val="1"/>
                      </c15:dlblFieldTableCache>
                    </c15:dlblFTEntry>
                  </c15:dlblFieldTable>
                  <c15:showDataLabelsRange val="0"/>
                </c:ext>
                <c:ext xmlns:c16="http://schemas.microsoft.com/office/drawing/2014/chart" uri="{C3380CC4-5D6E-409C-BE32-E72D297353CC}">
                  <c16:uniqueId val="{00000011-475C-4687-939D-AC68E882025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{05CDD308-5BF8-408B-A680-F528204AC8BA}</c15:txfldGUID>
                      <c15:f>Diagramm!$I$64</c15:f>
                      <c15:dlblFieldTableCache>
                        <c:ptCount val="1"/>
                      </c15:dlblFieldTableCache>
                    </c15:dlblFTEntry>
                  </c15:dlblFieldTable>
                  <c15:showDataLabelsRange val="0"/>
                </c:ext>
                <c:ext xmlns:c16="http://schemas.microsoft.com/office/drawing/2014/chart" uri="{C3380CC4-5D6E-409C-BE32-E72D297353CC}">
                  <c16:uniqueId val="{00000012-475C-4687-939D-AC68E882025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{63C2BB8C-3CA9-498E-B15B-B46986BF45F9}</c15:txfldGUID>
                      <c15:f>Diagramm!$I$65</c15:f>
                      <c15:dlblFieldTableCache>
                        <c:ptCount val="1"/>
                      </c15:dlblFieldTableCache>
                    </c15:dlblFTEntry>
                  </c15:dlblFieldTable>
                  <c15:showDataLabelsRange val="0"/>
                </c:ext>
                <c:ext xmlns:c16="http://schemas.microsoft.com/office/drawing/2014/chart" uri="{C3380CC4-5D6E-409C-BE32-E72D297353CC}">
                  <c16:uniqueId val="{00000013-475C-4687-939D-AC68E882025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{300D3B74-D735-4876-B741-E25CC7A261E3}</c15:txfldGUID>
                      <c15:f>Diagramm!$I$66</c15:f>
                      <c15:dlblFieldTableCache>
                        <c:ptCount val="1"/>
                      </c15:dlblFieldTableCache>
                    </c15:dlblFTEntry>
                  </c15:dlblFieldTable>
                  <c15:showDataLabelsRange val="0"/>
                </c:ext>
                <c:ext xmlns:c16="http://schemas.microsoft.com/office/drawing/2014/chart" uri="{C3380CC4-5D6E-409C-BE32-E72D297353CC}">
                  <c16:uniqueId val="{00000014-475C-4687-939D-AC68E882025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{9C35BD39-F4DC-4039-ACAF-9BFDC2942836}</c15:txfldGUID>
                      <c15:f>Diagramm!$I$67</c15:f>
                      <c15:dlblFieldTableCache>
                        <c:ptCount val="1"/>
                      </c15:dlblFieldTableCache>
                    </c15:dlblFTEntry>
                  </c15:dlblFieldTable>
                  <c15:showDataLabelsRange val="0"/>
                </c:ext>
                <c:ext xmlns:c16="http://schemas.microsoft.com/office/drawing/2014/chart" uri="{C3380CC4-5D6E-409C-BE32-E72D297353CC}">
                  <c16:uniqueId val="{00000015-475C-4687-939D-AC68E882025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75C-4687-939D-AC68E882025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{E839F551-F222-46DD-BCC6-0B8DFFC2972C}</c15:txfldGUID>
                      <c15:f>Diagramm!$K$46</c15:f>
                      <c15:dlblFieldTableCache>
                        <c:ptCount val="1"/>
                      </c15:dlblFieldTableCache>
                    </c15:dlblFTEntry>
                  </c15:dlblFieldTable>
                  <c15:showDataLabelsRange val="0"/>
                </c:ext>
                <c:ext xmlns:c16="http://schemas.microsoft.com/office/drawing/2014/chart" uri="{C3380CC4-5D6E-409C-BE32-E72D297353CC}">
                  <c16:uniqueId val="{00000017-475C-4687-939D-AC68E882025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{448B748B-134D-46C0-9FA5-1C2A723B45BD}</c15:txfldGUID>
                      <c15:f>Diagramm!$K$47</c15:f>
                      <c15:dlblFieldTableCache>
                        <c:ptCount val="1"/>
                      </c15:dlblFieldTableCache>
                    </c15:dlblFTEntry>
                  </c15:dlblFieldTable>
                  <c15:showDataLabelsRange val="0"/>
                </c:ext>
                <c:ext xmlns:c16="http://schemas.microsoft.com/office/drawing/2014/chart" uri="{C3380CC4-5D6E-409C-BE32-E72D297353CC}">
                  <c16:uniqueId val="{00000018-475C-4687-939D-AC68E882025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{FF9217E7-A0EC-47AD-895A-80F1A2F0A33C}</c15:txfldGUID>
                      <c15:f>Diagramm!$K$48</c15:f>
                      <c15:dlblFieldTableCache>
                        <c:ptCount val="1"/>
                      </c15:dlblFieldTableCache>
                    </c15:dlblFTEntry>
                  </c15:dlblFieldTable>
                  <c15:showDataLabelsRange val="0"/>
                </c:ext>
                <c:ext xmlns:c16="http://schemas.microsoft.com/office/drawing/2014/chart" uri="{C3380CC4-5D6E-409C-BE32-E72D297353CC}">
                  <c16:uniqueId val="{00000019-475C-4687-939D-AC68E882025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{A8F38660-B9B6-4D6C-88E7-3898870E74A2}</c15:txfldGUID>
                      <c15:f>Diagramm!$K$49</c15:f>
                      <c15:dlblFieldTableCache>
                        <c:ptCount val="1"/>
                      </c15:dlblFieldTableCache>
                    </c15:dlblFTEntry>
                  </c15:dlblFieldTable>
                  <c15:showDataLabelsRange val="0"/>
                </c:ext>
                <c:ext xmlns:c16="http://schemas.microsoft.com/office/drawing/2014/chart" uri="{C3380CC4-5D6E-409C-BE32-E72D297353CC}">
                  <c16:uniqueId val="{0000001A-475C-4687-939D-AC68E882025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{E8DAF16F-7D2B-4FC5-846D-21E14E622C63}</c15:txfldGUID>
                      <c15:f>Diagramm!$K$50</c15:f>
                      <c15:dlblFieldTableCache>
                        <c:ptCount val="1"/>
                      </c15:dlblFieldTableCache>
                    </c15:dlblFTEntry>
                  </c15:dlblFieldTable>
                  <c15:showDataLabelsRange val="0"/>
                </c:ext>
                <c:ext xmlns:c16="http://schemas.microsoft.com/office/drawing/2014/chart" uri="{C3380CC4-5D6E-409C-BE32-E72D297353CC}">
                  <c16:uniqueId val="{0000001B-475C-4687-939D-AC68E882025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{E5D0F939-F879-4AF6-83B4-EEB7840213D7}</c15:txfldGUID>
                      <c15:f>Diagramm!$K$51</c15:f>
                      <c15:dlblFieldTableCache>
                        <c:ptCount val="1"/>
                      </c15:dlblFieldTableCache>
                    </c15:dlblFTEntry>
                  </c15:dlblFieldTable>
                  <c15:showDataLabelsRange val="0"/>
                </c:ext>
                <c:ext xmlns:c16="http://schemas.microsoft.com/office/drawing/2014/chart" uri="{C3380CC4-5D6E-409C-BE32-E72D297353CC}">
                  <c16:uniqueId val="{0000001C-475C-4687-939D-AC68E882025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{9557D894-A3A8-47C9-A655-C20386BFBE11}</c15:txfldGUID>
                      <c15:f>Diagramm!$K$52</c15:f>
                      <c15:dlblFieldTableCache>
                        <c:ptCount val="1"/>
                      </c15:dlblFieldTableCache>
                    </c15:dlblFTEntry>
                  </c15:dlblFieldTable>
                  <c15:showDataLabelsRange val="0"/>
                </c:ext>
                <c:ext xmlns:c16="http://schemas.microsoft.com/office/drawing/2014/chart" uri="{C3380CC4-5D6E-409C-BE32-E72D297353CC}">
                  <c16:uniqueId val="{0000001D-475C-4687-939D-AC68E882025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{D9CEF159-FAB1-4D2D-896E-4449D6843234}</c15:txfldGUID>
                      <c15:f>Diagramm!$K$53</c15:f>
                      <c15:dlblFieldTableCache>
                        <c:ptCount val="1"/>
                      </c15:dlblFieldTableCache>
                    </c15:dlblFTEntry>
                  </c15:dlblFieldTable>
                  <c15:showDataLabelsRange val="0"/>
                </c:ext>
                <c:ext xmlns:c16="http://schemas.microsoft.com/office/drawing/2014/chart" uri="{C3380CC4-5D6E-409C-BE32-E72D297353CC}">
                  <c16:uniqueId val="{0000001E-475C-4687-939D-AC68E882025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{9DC6012B-F8AE-4884-ACEA-696A84578B69}</c15:txfldGUID>
                      <c15:f>Diagramm!$K$54</c15:f>
                      <c15:dlblFieldTableCache>
                        <c:ptCount val="1"/>
                      </c15:dlblFieldTableCache>
                    </c15:dlblFTEntry>
                  </c15:dlblFieldTable>
                  <c15:showDataLabelsRange val="0"/>
                </c:ext>
                <c:ext xmlns:c16="http://schemas.microsoft.com/office/drawing/2014/chart" uri="{C3380CC4-5D6E-409C-BE32-E72D297353CC}">
                  <c16:uniqueId val="{0000001F-475C-4687-939D-AC68E882025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{0FF99214-7BE0-4BB0-B3FB-57C0EF22CDF2}</c15:txfldGUID>
                      <c15:f>Diagramm!$K$55</c15:f>
                      <c15:dlblFieldTableCache>
                        <c:ptCount val="1"/>
                      </c15:dlblFieldTableCache>
                    </c15:dlblFTEntry>
                  </c15:dlblFieldTable>
                  <c15:showDataLabelsRange val="0"/>
                </c:ext>
                <c:ext xmlns:c16="http://schemas.microsoft.com/office/drawing/2014/chart" uri="{C3380CC4-5D6E-409C-BE32-E72D297353CC}">
                  <c16:uniqueId val="{00000020-475C-4687-939D-AC68E882025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{C5A34D61-6230-4AF1-9580-5B4C7B1FCFE7}</c15:txfldGUID>
                      <c15:f>Diagramm!$K$56</c15:f>
                      <c15:dlblFieldTableCache>
                        <c:ptCount val="1"/>
                      </c15:dlblFieldTableCache>
                    </c15:dlblFTEntry>
                  </c15:dlblFieldTable>
                  <c15:showDataLabelsRange val="0"/>
                </c:ext>
                <c:ext xmlns:c16="http://schemas.microsoft.com/office/drawing/2014/chart" uri="{C3380CC4-5D6E-409C-BE32-E72D297353CC}">
                  <c16:uniqueId val="{00000021-475C-4687-939D-AC68E882025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{0EDA076B-B5B8-4A91-8CC1-53031FA7AEFD}</c15:txfldGUID>
                      <c15:f>Diagramm!$K$57</c15:f>
                      <c15:dlblFieldTableCache>
                        <c:ptCount val="1"/>
                      </c15:dlblFieldTableCache>
                    </c15:dlblFTEntry>
                  </c15:dlblFieldTable>
                  <c15:showDataLabelsRange val="0"/>
                </c:ext>
                <c:ext xmlns:c16="http://schemas.microsoft.com/office/drawing/2014/chart" uri="{C3380CC4-5D6E-409C-BE32-E72D297353CC}">
                  <c16:uniqueId val="{00000022-475C-4687-939D-AC68E882025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{83AE6BA2-1D40-44AC-95F8-B84D315E2581}</c15:txfldGUID>
                      <c15:f>Diagramm!$K$58</c15:f>
                      <c15:dlblFieldTableCache>
                        <c:ptCount val="1"/>
                      </c15:dlblFieldTableCache>
                    </c15:dlblFTEntry>
                  </c15:dlblFieldTable>
                  <c15:showDataLabelsRange val="0"/>
                </c:ext>
                <c:ext xmlns:c16="http://schemas.microsoft.com/office/drawing/2014/chart" uri="{C3380CC4-5D6E-409C-BE32-E72D297353CC}">
                  <c16:uniqueId val="{00000023-475C-4687-939D-AC68E882025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{1E34CC66-CA5B-4C5A-AD0E-12742264DDC5}</c15:txfldGUID>
                      <c15:f>Diagramm!$K$59</c15:f>
                      <c15:dlblFieldTableCache>
                        <c:ptCount val="1"/>
                      </c15:dlblFieldTableCache>
                    </c15:dlblFTEntry>
                  </c15:dlblFieldTable>
                  <c15:showDataLabelsRange val="0"/>
                </c:ext>
                <c:ext xmlns:c16="http://schemas.microsoft.com/office/drawing/2014/chart" uri="{C3380CC4-5D6E-409C-BE32-E72D297353CC}">
                  <c16:uniqueId val="{00000024-475C-4687-939D-AC68E882025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{809FA031-9A2B-4BF5-B2D5-5ABD9A06DF12}</c15:txfldGUID>
                      <c15:f>Diagramm!$K$60</c15:f>
                      <c15:dlblFieldTableCache>
                        <c:ptCount val="1"/>
                      </c15:dlblFieldTableCache>
                    </c15:dlblFTEntry>
                  </c15:dlblFieldTable>
                  <c15:showDataLabelsRange val="0"/>
                </c:ext>
                <c:ext xmlns:c16="http://schemas.microsoft.com/office/drawing/2014/chart" uri="{C3380CC4-5D6E-409C-BE32-E72D297353CC}">
                  <c16:uniqueId val="{00000025-475C-4687-939D-AC68E882025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{F815D49D-E725-470E-98D2-8EA6D90FD49B}</c15:txfldGUID>
                      <c15:f>Diagramm!$K$61</c15:f>
                      <c15:dlblFieldTableCache>
                        <c:ptCount val="1"/>
                      </c15:dlblFieldTableCache>
                    </c15:dlblFTEntry>
                  </c15:dlblFieldTable>
                  <c15:showDataLabelsRange val="0"/>
                </c:ext>
                <c:ext xmlns:c16="http://schemas.microsoft.com/office/drawing/2014/chart" uri="{C3380CC4-5D6E-409C-BE32-E72D297353CC}">
                  <c16:uniqueId val="{00000026-475C-4687-939D-AC68E882025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{F41A7AE2-5058-4EFF-8797-795A6B5332DF}</c15:txfldGUID>
                      <c15:f>Diagramm!$K$62</c15:f>
                      <c15:dlblFieldTableCache>
                        <c:ptCount val="1"/>
                      </c15:dlblFieldTableCache>
                    </c15:dlblFTEntry>
                  </c15:dlblFieldTable>
                  <c15:showDataLabelsRange val="0"/>
                </c:ext>
                <c:ext xmlns:c16="http://schemas.microsoft.com/office/drawing/2014/chart" uri="{C3380CC4-5D6E-409C-BE32-E72D297353CC}">
                  <c16:uniqueId val="{00000027-475C-4687-939D-AC68E882025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{436CE68F-3B6C-4F53-AEAE-9F98C78E2952}</c15:txfldGUID>
                      <c15:f>Diagramm!$K$63</c15:f>
                      <c15:dlblFieldTableCache>
                        <c:ptCount val="1"/>
                      </c15:dlblFieldTableCache>
                    </c15:dlblFTEntry>
                  </c15:dlblFieldTable>
                  <c15:showDataLabelsRange val="0"/>
                </c:ext>
                <c:ext xmlns:c16="http://schemas.microsoft.com/office/drawing/2014/chart" uri="{C3380CC4-5D6E-409C-BE32-E72D297353CC}">
                  <c16:uniqueId val="{00000028-475C-4687-939D-AC68E882025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{6A6648BC-E524-4856-87E3-B0A34506443B}</c15:txfldGUID>
                      <c15:f>Diagramm!$K$64</c15:f>
                      <c15:dlblFieldTableCache>
                        <c:ptCount val="1"/>
                      </c15:dlblFieldTableCache>
                    </c15:dlblFTEntry>
                  </c15:dlblFieldTable>
                  <c15:showDataLabelsRange val="0"/>
                </c:ext>
                <c:ext xmlns:c16="http://schemas.microsoft.com/office/drawing/2014/chart" uri="{C3380CC4-5D6E-409C-BE32-E72D297353CC}">
                  <c16:uniqueId val="{00000029-475C-4687-939D-AC68E882025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{17687C0F-829A-43F0-B06D-1338B38C0777}</c15:txfldGUID>
                      <c15:f>Diagramm!$K$65</c15:f>
                      <c15:dlblFieldTableCache>
                        <c:ptCount val="1"/>
                      </c15:dlblFieldTableCache>
                    </c15:dlblFTEntry>
                  </c15:dlblFieldTable>
                  <c15:showDataLabelsRange val="0"/>
                </c:ext>
                <c:ext xmlns:c16="http://schemas.microsoft.com/office/drawing/2014/chart" uri="{C3380CC4-5D6E-409C-BE32-E72D297353CC}">
                  <c16:uniqueId val="{0000002A-475C-4687-939D-AC68E882025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{FD672718-E2F7-4C38-A6C4-C8566D004EBB}</c15:txfldGUID>
                      <c15:f>Diagramm!$K$66</c15:f>
                      <c15:dlblFieldTableCache>
                        <c:ptCount val="1"/>
                      </c15:dlblFieldTableCache>
                    </c15:dlblFTEntry>
                  </c15:dlblFieldTable>
                  <c15:showDataLabelsRange val="0"/>
                </c:ext>
                <c:ext xmlns:c16="http://schemas.microsoft.com/office/drawing/2014/chart" uri="{C3380CC4-5D6E-409C-BE32-E72D297353CC}">
                  <c16:uniqueId val="{0000002B-475C-4687-939D-AC68E882025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{51841C4A-6829-408D-B894-195E544843F1}</c15:txfldGUID>
                      <c15:f>Diagramm!$K$67</c15:f>
                      <c15:dlblFieldTableCache>
                        <c:ptCount val="1"/>
                      </c15:dlblFieldTableCache>
                    </c15:dlblFTEntry>
                  </c15:dlblFieldTable>
                  <c15:showDataLabelsRange val="0"/>
                </c:ext>
                <c:ext xmlns:c16="http://schemas.microsoft.com/office/drawing/2014/chart" uri="{C3380CC4-5D6E-409C-BE32-E72D297353CC}">
                  <c16:uniqueId val="{0000002C-475C-4687-939D-AC68E882025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75C-4687-939D-AC68E882025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{B904B4A6-25CF-44B2-97AB-5591C6B266CB}</c15:txfldGUID>
                      <c15:f>Diagramm!$J$46</c15:f>
                      <c15:dlblFieldTableCache>
                        <c:ptCount val="1"/>
                      </c15:dlblFieldTableCache>
                    </c15:dlblFTEntry>
                  </c15:dlblFieldTable>
                  <c15:showDataLabelsRange val="0"/>
                </c:ext>
                <c:ext xmlns:c16="http://schemas.microsoft.com/office/drawing/2014/chart" uri="{C3380CC4-5D6E-409C-BE32-E72D297353CC}">
                  <c16:uniqueId val="{0000002E-475C-4687-939D-AC68E882025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{09410DBE-5B73-4A6A-89E9-3861FFB513D2}</c15:txfldGUID>
                      <c15:f>Diagramm!$J$47</c15:f>
                      <c15:dlblFieldTableCache>
                        <c:ptCount val="1"/>
                      </c15:dlblFieldTableCache>
                    </c15:dlblFTEntry>
                  </c15:dlblFieldTable>
                  <c15:showDataLabelsRange val="0"/>
                </c:ext>
                <c:ext xmlns:c16="http://schemas.microsoft.com/office/drawing/2014/chart" uri="{C3380CC4-5D6E-409C-BE32-E72D297353CC}">
                  <c16:uniqueId val="{0000002F-475C-4687-939D-AC68E882025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{C5A4E791-1C94-4EFA-8F49-C7EE0BDC39D4}</c15:txfldGUID>
                      <c15:f>Diagramm!$J$48</c15:f>
                      <c15:dlblFieldTableCache>
                        <c:ptCount val="1"/>
                      </c15:dlblFieldTableCache>
                    </c15:dlblFTEntry>
                  </c15:dlblFieldTable>
                  <c15:showDataLabelsRange val="0"/>
                </c:ext>
                <c:ext xmlns:c16="http://schemas.microsoft.com/office/drawing/2014/chart" uri="{C3380CC4-5D6E-409C-BE32-E72D297353CC}">
                  <c16:uniqueId val="{00000030-475C-4687-939D-AC68E882025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{D8471C50-914D-4F4C-9955-321D50C40432}</c15:txfldGUID>
                      <c15:f>Diagramm!$J$49</c15:f>
                      <c15:dlblFieldTableCache>
                        <c:ptCount val="1"/>
                      </c15:dlblFieldTableCache>
                    </c15:dlblFTEntry>
                  </c15:dlblFieldTable>
                  <c15:showDataLabelsRange val="0"/>
                </c:ext>
                <c:ext xmlns:c16="http://schemas.microsoft.com/office/drawing/2014/chart" uri="{C3380CC4-5D6E-409C-BE32-E72D297353CC}">
                  <c16:uniqueId val="{00000031-475C-4687-939D-AC68E882025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{604B9D73-EBE7-4732-A73C-E11C53AB25F6}</c15:txfldGUID>
                      <c15:f>Diagramm!$J$50</c15:f>
                      <c15:dlblFieldTableCache>
                        <c:ptCount val="1"/>
                      </c15:dlblFieldTableCache>
                    </c15:dlblFTEntry>
                  </c15:dlblFieldTable>
                  <c15:showDataLabelsRange val="0"/>
                </c:ext>
                <c:ext xmlns:c16="http://schemas.microsoft.com/office/drawing/2014/chart" uri="{C3380CC4-5D6E-409C-BE32-E72D297353CC}">
                  <c16:uniqueId val="{00000032-475C-4687-939D-AC68E882025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{B753DEF4-3C51-4402-8AF8-EAFABF00115D}</c15:txfldGUID>
                      <c15:f>Diagramm!$J$51</c15:f>
                      <c15:dlblFieldTableCache>
                        <c:ptCount val="1"/>
                      </c15:dlblFieldTableCache>
                    </c15:dlblFTEntry>
                  </c15:dlblFieldTable>
                  <c15:showDataLabelsRange val="0"/>
                </c:ext>
                <c:ext xmlns:c16="http://schemas.microsoft.com/office/drawing/2014/chart" uri="{C3380CC4-5D6E-409C-BE32-E72D297353CC}">
                  <c16:uniqueId val="{00000033-475C-4687-939D-AC68E882025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{0F4F4501-8C31-492C-904F-E58EF241329E}</c15:txfldGUID>
                      <c15:f>Diagramm!$J$52</c15:f>
                      <c15:dlblFieldTableCache>
                        <c:ptCount val="1"/>
                      </c15:dlblFieldTableCache>
                    </c15:dlblFTEntry>
                  </c15:dlblFieldTable>
                  <c15:showDataLabelsRange val="0"/>
                </c:ext>
                <c:ext xmlns:c16="http://schemas.microsoft.com/office/drawing/2014/chart" uri="{C3380CC4-5D6E-409C-BE32-E72D297353CC}">
                  <c16:uniqueId val="{00000034-475C-4687-939D-AC68E882025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{C5E1D336-FB9A-4ECB-8E61-08D348839942}</c15:txfldGUID>
                      <c15:f>Diagramm!$J$53</c15:f>
                      <c15:dlblFieldTableCache>
                        <c:ptCount val="1"/>
                      </c15:dlblFieldTableCache>
                    </c15:dlblFTEntry>
                  </c15:dlblFieldTable>
                  <c15:showDataLabelsRange val="0"/>
                </c:ext>
                <c:ext xmlns:c16="http://schemas.microsoft.com/office/drawing/2014/chart" uri="{C3380CC4-5D6E-409C-BE32-E72D297353CC}">
                  <c16:uniqueId val="{00000035-475C-4687-939D-AC68E882025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{1B6BA257-C7AB-4276-8C5E-6E88C0E26D7F}</c15:txfldGUID>
                      <c15:f>Diagramm!$J$54</c15:f>
                      <c15:dlblFieldTableCache>
                        <c:ptCount val="1"/>
                      </c15:dlblFieldTableCache>
                    </c15:dlblFTEntry>
                  </c15:dlblFieldTable>
                  <c15:showDataLabelsRange val="0"/>
                </c:ext>
                <c:ext xmlns:c16="http://schemas.microsoft.com/office/drawing/2014/chart" uri="{C3380CC4-5D6E-409C-BE32-E72D297353CC}">
                  <c16:uniqueId val="{00000036-475C-4687-939D-AC68E882025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{45FF471B-1758-4ABE-AF56-630D1DC4CCD3}</c15:txfldGUID>
                      <c15:f>Diagramm!$J$55</c15:f>
                      <c15:dlblFieldTableCache>
                        <c:ptCount val="1"/>
                      </c15:dlblFieldTableCache>
                    </c15:dlblFTEntry>
                  </c15:dlblFieldTable>
                  <c15:showDataLabelsRange val="0"/>
                </c:ext>
                <c:ext xmlns:c16="http://schemas.microsoft.com/office/drawing/2014/chart" uri="{C3380CC4-5D6E-409C-BE32-E72D297353CC}">
                  <c16:uniqueId val="{00000037-475C-4687-939D-AC68E882025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{811AFF74-4769-4A3C-974E-03B8454F2DEF}</c15:txfldGUID>
                      <c15:f>Diagramm!$J$56</c15:f>
                      <c15:dlblFieldTableCache>
                        <c:ptCount val="1"/>
                      </c15:dlblFieldTableCache>
                    </c15:dlblFTEntry>
                  </c15:dlblFieldTable>
                  <c15:showDataLabelsRange val="0"/>
                </c:ext>
                <c:ext xmlns:c16="http://schemas.microsoft.com/office/drawing/2014/chart" uri="{C3380CC4-5D6E-409C-BE32-E72D297353CC}">
                  <c16:uniqueId val="{00000038-475C-4687-939D-AC68E882025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{2EF8CA3D-D93D-4B46-B6DD-8D81A92684B2}</c15:txfldGUID>
                      <c15:f>Diagramm!$J$57</c15:f>
                      <c15:dlblFieldTableCache>
                        <c:ptCount val="1"/>
                      </c15:dlblFieldTableCache>
                    </c15:dlblFTEntry>
                  </c15:dlblFieldTable>
                  <c15:showDataLabelsRange val="0"/>
                </c:ext>
                <c:ext xmlns:c16="http://schemas.microsoft.com/office/drawing/2014/chart" uri="{C3380CC4-5D6E-409C-BE32-E72D297353CC}">
                  <c16:uniqueId val="{00000039-475C-4687-939D-AC68E882025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{CE859D56-A987-44BB-9F6B-040832F5928E}</c15:txfldGUID>
                      <c15:f>Diagramm!$J$58</c15:f>
                      <c15:dlblFieldTableCache>
                        <c:ptCount val="1"/>
                      </c15:dlblFieldTableCache>
                    </c15:dlblFTEntry>
                  </c15:dlblFieldTable>
                  <c15:showDataLabelsRange val="0"/>
                </c:ext>
                <c:ext xmlns:c16="http://schemas.microsoft.com/office/drawing/2014/chart" uri="{C3380CC4-5D6E-409C-BE32-E72D297353CC}">
                  <c16:uniqueId val="{0000003A-475C-4687-939D-AC68E882025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{45054596-4CE4-4D0B-AAEA-2C40BDD7A68C}</c15:txfldGUID>
                      <c15:f>Diagramm!$J$59</c15:f>
                      <c15:dlblFieldTableCache>
                        <c:ptCount val="1"/>
                      </c15:dlblFieldTableCache>
                    </c15:dlblFTEntry>
                  </c15:dlblFieldTable>
                  <c15:showDataLabelsRange val="0"/>
                </c:ext>
                <c:ext xmlns:c16="http://schemas.microsoft.com/office/drawing/2014/chart" uri="{C3380CC4-5D6E-409C-BE32-E72D297353CC}">
                  <c16:uniqueId val="{0000003B-475C-4687-939D-AC68E882025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{5FD2A881-1747-4F54-915D-AC712492FDDA}</c15:txfldGUID>
                      <c15:f>Diagramm!$J$60</c15:f>
                      <c15:dlblFieldTableCache>
                        <c:ptCount val="1"/>
                      </c15:dlblFieldTableCache>
                    </c15:dlblFTEntry>
                  </c15:dlblFieldTable>
                  <c15:showDataLabelsRange val="0"/>
                </c:ext>
                <c:ext xmlns:c16="http://schemas.microsoft.com/office/drawing/2014/chart" uri="{C3380CC4-5D6E-409C-BE32-E72D297353CC}">
                  <c16:uniqueId val="{0000003C-475C-4687-939D-AC68E882025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{125B5085-7182-494D-99B3-5D94E61B6972}</c15:txfldGUID>
                      <c15:f>Diagramm!$J$61</c15:f>
                      <c15:dlblFieldTableCache>
                        <c:ptCount val="1"/>
                      </c15:dlblFieldTableCache>
                    </c15:dlblFTEntry>
                  </c15:dlblFieldTable>
                  <c15:showDataLabelsRange val="0"/>
                </c:ext>
                <c:ext xmlns:c16="http://schemas.microsoft.com/office/drawing/2014/chart" uri="{C3380CC4-5D6E-409C-BE32-E72D297353CC}">
                  <c16:uniqueId val="{0000003D-475C-4687-939D-AC68E882025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{EEE11F6E-CA3E-47EF-A57E-07CEB27C7911}</c15:txfldGUID>
                      <c15:f>Diagramm!$J$62</c15:f>
                      <c15:dlblFieldTableCache>
                        <c:ptCount val="1"/>
                      </c15:dlblFieldTableCache>
                    </c15:dlblFTEntry>
                  </c15:dlblFieldTable>
                  <c15:showDataLabelsRange val="0"/>
                </c:ext>
                <c:ext xmlns:c16="http://schemas.microsoft.com/office/drawing/2014/chart" uri="{C3380CC4-5D6E-409C-BE32-E72D297353CC}">
                  <c16:uniqueId val="{0000003E-475C-4687-939D-AC68E882025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{C3AD0D3A-2850-4323-B9CC-D540A26CD1CF}</c15:txfldGUID>
                      <c15:f>Diagramm!$J$63</c15:f>
                      <c15:dlblFieldTableCache>
                        <c:ptCount val="1"/>
                      </c15:dlblFieldTableCache>
                    </c15:dlblFTEntry>
                  </c15:dlblFieldTable>
                  <c15:showDataLabelsRange val="0"/>
                </c:ext>
                <c:ext xmlns:c16="http://schemas.microsoft.com/office/drawing/2014/chart" uri="{C3380CC4-5D6E-409C-BE32-E72D297353CC}">
                  <c16:uniqueId val="{0000003F-475C-4687-939D-AC68E882025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{3D6EE309-8810-40A9-B4D6-566FEC3167D3}</c15:txfldGUID>
                      <c15:f>Diagramm!$J$64</c15:f>
                      <c15:dlblFieldTableCache>
                        <c:ptCount val="1"/>
                      </c15:dlblFieldTableCache>
                    </c15:dlblFTEntry>
                  </c15:dlblFieldTable>
                  <c15:showDataLabelsRange val="0"/>
                </c:ext>
                <c:ext xmlns:c16="http://schemas.microsoft.com/office/drawing/2014/chart" uri="{C3380CC4-5D6E-409C-BE32-E72D297353CC}">
                  <c16:uniqueId val="{00000040-475C-4687-939D-AC68E882025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{E2525916-63A7-4F54-B752-B5713B0AF64B}</c15:txfldGUID>
                      <c15:f>Diagramm!$J$65</c15:f>
                      <c15:dlblFieldTableCache>
                        <c:ptCount val="1"/>
                      </c15:dlblFieldTableCache>
                    </c15:dlblFTEntry>
                  </c15:dlblFieldTable>
                  <c15:showDataLabelsRange val="0"/>
                </c:ext>
                <c:ext xmlns:c16="http://schemas.microsoft.com/office/drawing/2014/chart" uri="{C3380CC4-5D6E-409C-BE32-E72D297353CC}">
                  <c16:uniqueId val="{00000041-475C-4687-939D-AC68E882025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{63BC3013-2034-41FE-BECA-9F5444DB48AC}</c15:txfldGUID>
                      <c15:f>Diagramm!$J$66</c15:f>
                      <c15:dlblFieldTableCache>
                        <c:ptCount val="1"/>
                      </c15:dlblFieldTableCache>
                    </c15:dlblFTEntry>
                  </c15:dlblFieldTable>
                  <c15:showDataLabelsRange val="0"/>
                </c:ext>
                <c:ext xmlns:c16="http://schemas.microsoft.com/office/drawing/2014/chart" uri="{C3380CC4-5D6E-409C-BE32-E72D297353CC}">
                  <c16:uniqueId val="{00000042-475C-4687-939D-AC68E882025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{8C05E78D-46E8-4D08-B0CC-A25FA6E0FEE0}</c15:txfldGUID>
                      <c15:f>Diagramm!$J$67</c15:f>
                      <c15:dlblFieldTableCache>
                        <c:ptCount val="1"/>
                      </c15:dlblFieldTableCache>
                    </c15:dlblFTEntry>
                  </c15:dlblFieldTable>
                  <c15:showDataLabelsRange val="0"/>
                </c:ext>
                <c:ext xmlns:c16="http://schemas.microsoft.com/office/drawing/2014/chart" uri="{C3380CC4-5D6E-409C-BE32-E72D297353CC}">
                  <c16:uniqueId val="{00000043-475C-4687-939D-AC68E882025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75C-4687-939D-AC68E882025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1A1-4DD1-9AF4-AECCAFD6D29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1A1-4DD1-9AF4-AECCAFD6D29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1A1-4DD1-9AF4-AECCAFD6D29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1A1-4DD1-9AF4-AECCAFD6D29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1A1-4DD1-9AF4-AECCAFD6D29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1A1-4DD1-9AF4-AECCAFD6D29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1A1-4DD1-9AF4-AECCAFD6D29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1A1-4DD1-9AF4-AECCAFD6D29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1A1-4DD1-9AF4-AECCAFD6D29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1A1-4DD1-9AF4-AECCAFD6D29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1A1-4DD1-9AF4-AECCAFD6D29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1A1-4DD1-9AF4-AECCAFD6D29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1A1-4DD1-9AF4-AECCAFD6D29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1A1-4DD1-9AF4-AECCAFD6D29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1A1-4DD1-9AF4-AECCAFD6D29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1A1-4DD1-9AF4-AECCAFD6D29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1A1-4DD1-9AF4-AECCAFD6D29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1A1-4DD1-9AF4-AECCAFD6D29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1A1-4DD1-9AF4-AECCAFD6D29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1A1-4DD1-9AF4-AECCAFD6D29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1A1-4DD1-9AF4-AECCAFD6D29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1A1-4DD1-9AF4-AECCAFD6D29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1A1-4DD1-9AF4-AECCAFD6D29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1A1-4DD1-9AF4-AECCAFD6D29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1A1-4DD1-9AF4-AECCAFD6D29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1A1-4DD1-9AF4-AECCAFD6D29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1A1-4DD1-9AF4-AECCAFD6D29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1A1-4DD1-9AF4-AECCAFD6D29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1A1-4DD1-9AF4-AECCAFD6D29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1A1-4DD1-9AF4-AECCAFD6D29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1A1-4DD1-9AF4-AECCAFD6D29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1A1-4DD1-9AF4-AECCAFD6D29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1A1-4DD1-9AF4-AECCAFD6D29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1A1-4DD1-9AF4-AECCAFD6D29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1A1-4DD1-9AF4-AECCAFD6D29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1A1-4DD1-9AF4-AECCAFD6D29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1A1-4DD1-9AF4-AECCAFD6D29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1A1-4DD1-9AF4-AECCAFD6D29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1A1-4DD1-9AF4-AECCAFD6D29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1A1-4DD1-9AF4-AECCAFD6D29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1A1-4DD1-9AF4-AECCAFD6D29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1A1-4DD1-9AF4-AECCAFD6D29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1A1-4DD1-9AF4-AECCAFD6D29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1A1-4DD1-9AF4-AECCAFD6D29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1A1-4DD1-9AF4-AECCAFD6D29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1A1-4DD1-9AF4-AECCAFD6D29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1A1-4DD1-9AF4-AECCAFD6D29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1A1-4DD1-9AF4-AECCAFD6D29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1A1-4DD1-9AF4-AECCAFD6D29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1A1-4DD1-9AF4-AECCAFD6D29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1A1-4DD1-9AF4-AECCAFD6D29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1A1-4DD1-9AF4-AECCAFD6D29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1A1-4DD1-9AF4-AECCAFD6D29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1A1-4DD1-9AF4-AECCAFD6D29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1A1-4DD1-9AF4-AECCAFD6D29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1A1-4DD1-9AF4-AECCAFD6D29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1A1-4DD1-9AF4-AECCAFD6D29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1A1-4DD1-9AF4-AECCAFD6D29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1A1-4DD1-9AF4-AECCAFD6D29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1A1-4DD1-9AF4-AECCAFD6D29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1A1-4DD1-9AF4-AECCAFD6D29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1A1-4DD1-9AF4-AECCAFD6D29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1A1-4DD1-9AF4-AECCAFD6D29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1A1-4DD1-9AF4-AECCAFD6D29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1A1-4DD1-9AF4-AECCAFD6D29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1A1-4DD1-9AF4-AECCAFD6D29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1A1-4DD1-9AF4-AECCAFD6D29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1A1-4DD1-9AF4-AECCAFD6D29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1A1-4DD1-9AF4-AECCAFD6D29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101.63376646232365</c:v>
                </c:pt>
                <c:pt idx="2">
                  <c:v>103.53738304050685</c:v>
                </c:pt>
                <c:pt idx="3">
                  <c:v>100.68342474994867</c:v>
                </c:pt>
                <c:pt idx="4">
                  <c:v>100.46343824245447</c:v>
                </c:pt>
                <c:pt idx="5">
                  <c:v>102.01507640864693</c:v>
                </c:pt>
                <c:pt idx="6">
                  <c:v>104.18854310268971</c:v>
                </c:pt>
                <c:pt idx="7">
                  <c:v>102.31719121227232</c:v>
                </c:pt>
                <c:pt idx="8">
                  <c:v>101.83615404921831</c:v>
                </c:pt>
                <c:pt idx="9">
                  <c:v>103.35552752764497</c:v>
                </c:pt>
                <c:pt idx="10">
                  <c:v>105.39406916375795</c:v>
                </c:pt>
                <c:pt idx="11">
                  <c:v>103.66937494500337</c:v>
                </c:pt>
                <c:pt idx="12">
                  <c:v>103.29393130554658</c:v>
                </c:pt>
                <c:pt idx="13">
                  <c:v>104.4759921391488</c:v>
                </c:pt>
                <c:pt idx="14">
                  <c:v>107.06889977414717</c:v>
                </c:pt>
                <c:pt idx="15">
                  <c:v>105.53486052855425</c:v>
                </c:pt>
                <c:pt idx="16">
                  <c:v>104.87783415950489</c:v>
                </c:pt>
                <c:pt idx="17">
                  <c:v>106.24468365940223</c:v>
                </c:pt>
                <c:pt idx="18">
                  <c:v>107.50300648226909</c:v>
                </c:pt>
                <c:pt idx="19">
                  <c:v>106.03349661220778</c:v>
                </c:pt>
                <c:pt idx="20">
                  <c:v>104.87783415950489</c:v>
                </c:pt>
                <c:pt idx="21">
                  <c:v>105.23567887836214</c:v>
                </c:pt>
                <c:pt idx="22">
                  <c:v>106.33854456926642</c:v>
                </c:pt>
                <c:pt idx="23">
                  <c:v>104.4026633033174</c:v>
                </c:pt>
                <c:pt idx="24">
                  <c:v>103.6283107969378</c:v>
                </c:pt>
              </c:numCache>
            </c:numRef>
          </c:val>
          <c:smooth val="0"/>
          <c:extLst>
            <c:ext xmlns:c16="http://schemas.microsoft.com/office/drawing/2014/chart" uri="{C3380CC4-5D6E-409C-BE32-E72D297353CC}">
              <c16:uniqueId val="{00000000-2C0B-44C1-A505-F008FA56531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105.77644411102776</c:v>
                </c:pt>
                <c:pt idx="2">
                  <c:v>108.02700675168792</c:v>
                </c:pt>
                <c:pt idx="3">
                  <c:v>105.4013503375844</c:v>
                </c:pt>
                <c:pt idx="4">
                  <c:v>102.10052513128282</c:v>
                </c:pt>
                <c:pt idx="5">
                  <c:v>108.10202550637659</c:v>
                </c:pt>
                <c:pt idx="6">
                  <c:v>110.57764441110278</c:v>
                </c:pt>
                <c:pt idx="7">
                  <c:v>110.12753188297076</c:v>
                </c:pt>
                <c:pt idx="8">
                  <c:v>106.82670667666916</c:v>
                </c:pt>
                <c:pt idx="9">
                  <c:v>110.72768192048012</c:v>
                </c:pt>
                <c:pt idx="10">
                  <c:v>112.22805701425355</c:v>
                </c:pt>
                <c:pt idx="11">
                  <c:v>111.8529632408102</c:v>
                </c:pt>
                <c:pt idx="12">
                  <c:v>112.22805701425355</c:v>
                </c:pt>
                <c:pt idx="13">
                  <c:v>115.45386346586646</c:v>
                </c:pt>
                <c:pt idx="14">
                  <c:v>118.6046511627907</c:v>
                </c:pt>
                <c:pt idx="15">
                  <c:v>118.45461365341335</c:v>
                </c:pt>
                <c:pt idx="16">
                  <c:v>115.90397599399851</c:v>
                </c:pt>
                <c:pt idx="17">
                  <c:v>121.38034508627156</c:v>
                </c:pt>
                <c:pt idx="18">
                  <c:v>125.80645161290323</c:v>
                </c:pt>
                <c:pt idx="19">
                  <c:v>126.63165791447861</c:v>
                </c:pt>
                <c:pt idx="20">
                  <c:v>122.95573893473369</c:v>
                </c:pt>
                <c:pt idx="21">
                  <c:v>128.80720180045012</c:v>
                </c:pt>
                <c:pt idx="22">
                  <c:v>134.58364591147787</c:v>
                </c:pt>
                <c:pt idx="23">
                  <c:v>132.63315828957238</c:v>
                </c:pt>
                <c:pt idx="24">
                  <c:v>125.95648912228057</c:v>
                </c:pt>
              </c:numCache>
            </c:numRef>
          </c:val>
          <c:smooth val="0"/>
          <c:extLst>
            <c:ext xmlns:c16="http://schemas.microsoft.com/office/drawing/2014/chart" uri="{C3380CC4-5D6E-409C-BE32-E72D297353CC}">
              <c16:uniqueId val="{00000001-2C0B-44C1-A505-F008FA56531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99.597747385358005</c:v>
                </c:pt>
                <c:pt idx="2">
                  <c:v>97.827835880933222</c:v>
                </c:pt>
                <c:pt idx="3">
                  <c:v>99.517296862429603</c:v>
                </c:pt>
                <c:pt idx="4">
                  <c:v>91.981764548136226</c:v>
                </c:pt>
                <c:pt idx="5">
                  <c:v>95.628854920890319</c:v>
                </c:pt>
                <c:pt idx="6">
                  <c:v>97.318315902386701</c:v>
                </c:pt>
                <c:pt idx="7">
                  <c:v>96.567444355054974</c:v>
                </c:pt>
                <c:pt idx="8">
                  <c:v>96.6747117189595</c:v>
                </c:pt>
                <c:pt idx="9">
                  <c:v>97.827835880933222</c:v>
                </c:pt>
                <c:pt idx="10">
                  <c:v>96.621078037007237</c:v>
                </c:pt>
                <c:pt idx="11">
                  <c:v>95.092518101367659</c:v>
                </c:pt>
                <c:pt idx="12">
                  <c:v>94.127111826226866</c:v>
                </c:pt>
                <c:pt idx="13">
                  <c:v>94.448913917940473</c:v>
                </c:pt>
                <c:pt idx="14">
                  <c:v>95.60203807991418</c:v>
                </c:pt>
                <c:pt idx="15">
                  <c:v>93.510324483775804</c:v>
                </c:pt>
                <c:pt idx="16">
                  <c:v>92.303566639849819</c:v>
                </c:pt>
                <c:pt idx="17">
                  <c:v>95.333869670152865</c:v>
                </c:pt>
                <c:pt idx="18">
                  <c:v>95.253419147224463</c:v>
                </c:pt>
                <c:pt idx="19">
                  <c:v>93.21533923303835</c:v>
                </c:pt>
                <c:pt idx="20">
                  <c:v>91.043175113971571</c:v>
                </c:pt>
                <c:pt idx="21">
                  <c:v>92.813086618396355</c:v>
                </c:pt>
                <c:pt idx="22">
                  <c:v>92.14266559399303</c:v>
                </c:pt>
                <c:pt idx="23">
                  <c:v>92.759452936444092</c:v>
                </c:pt>
                <c:pt idx="24">
                  <c:v>88.361491016358272</c:v>
                </c:pt>
              </c:numCache>
            </c:numRef>
          </c:val>
          <c:smooth val="0"/>
          <c:extLst>
            <c:ext xmlns:c16="http://schemas.microsoft.com/office/drawing/2014/chart" uri="{C3380CC4-5D6E-409C-BE32-E72D297353CC}">
              <c16:uniqueId val="{00000002-2C0B-44C1-A505-F008FA56531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C0B-44C1-A505-F008FA565312}"/>
                </c:ext>
              </c:extLst>
            </c:dLbl>
            <c:dLbl>
              <c:idx val="1"/>
              <c:delete val="1"/>
              <c:extLst>
                <c:ext xmlns:c15="http://schemas.microsoft.com/office/drawing/2012/chart" uri="{CE6537A1-D6FC-4f65-9D91-7224C49458BB}"/>
                <c:ext xmlns:c16="http://schemas.microsoft.com/office/drawing/2014/chart" uri="{C3380CC4-5D6E-409C-BE32-E72D297353CC}">
                  <c16:uniqueId val="{00000004-2C0B-44C1-A505-F008FA565312}"/>
                </c:ext>
              </c:extLst>
            </c:dLbl>
            <c:dLbl>
              <c:idx val="2"/>
              <c:delete val="1"/>
              <c:extLst>
                <c:ext xmlns:c15="http://schemas.microsoft.com/office/drawing/2012/chart" uri="{CE6537A1-D6FC-4f65-9D91-7224C49458BB}"/>
                <c:ext xmlns:c16="http://schemas.microsoft.com/office/drawing/2014/chart" uri="{C3380CC4-5D6E-409C-BE32-E72D297353CC}">
                  <c16:uniqueId val="{00000005-2C0B-44C1-A505-F008FA565312}"/>
                </c:ext>
              </c:extLst>
            </c:dLbl>
            <c:dLbl>
              <c:idx val="3"/>
              <c:delete val="1"/>
              <c:extLst>
                <c:ext xmlns:c15="http://schemas.microsoft.com/office/drawing/2012/chart" uri="{CE6537A1-D6FC-4f65-9D91-7224C49458BB}"/>
                <c:ext xmlns:c16="http://schemas.microsoft.com/office/drawing/2014/chart" uri="{C3380CC4-5D6E-409C-BE32-E72D297353CC}">
                  <c16:uniqueId val="{00000006-2C0B-44C1-A505-F008FA565312}"/>
                </c:ext>
              </c:extLst>
            </c:dLbl>
            <c:dLbl>
              <c:idx val="4"/>
              <c:delete val="1"/>
              <c:extLst>
                <c:ext xmlns:c15="http://schemas.microsoft.com/office/drawing/2012/chart" uri="{CE6537A1-D6FC-4f65-9D91-7224C49458BB}"/>
                <c:ext xmlns:c16="http://schemas.microsoft.com/office/drawing/2014/chart" uri="{C3380CC4-5D6E-409C-BE32-E72D297353CC}">
                  <c16:uniqueId val="{00000007-2C0B-44C1-A505-F008FA565312}"/>
                </c:ext>
              </c:extLst>
            </c:dLbl>
            <c:dLbl>
              <c:idx val="5"/>
              <c:delete val="1"/>
              <c:extLst>
                <c:ext xmlns:c15="http://schemas.microsoft.com/office/drawing/2012/chart" uri="{CE6537A1-D6FC-4f65-9D91-7224C49458BB}"/>
                <c:ext xmlns:c16="http://schemas.microsoft.com/office/drawing/2014/chart" uri="{C3380CC4-5D6E-409C-BE32-E72D297353CC}">
                  <c16:uniqueId val="{00000008-2C0B-44C1-A505-F008FA565312}"/>
                </c:ext>
              </c:extLst>
            </c:dLbl>
            <c:dLbl>
              <c:idx val="6"/>
              <c:delete val="1"/>
              <c:extLst>
                <c:ext xmlns:c15="http://schemas.microsoft.com/office/drawing/2012/chart" uri="{CE6537A1-D6FC-4f65-9D91-7224C49458BB}"/>
                <c:ext xmlns:c16="http://schemas.microsoft.com/office/drawing/2014/chart" uri="{C3380CC4-5D6E-409C-BE32-E72D297353CC}">
                  <c16:uniqueId val="{00000009-2C0B-44C1-A505-F008FA565312}"/>
                </c:ext>
              </c:extLst>
            </c:dLbl>
            <c:dLbl>
              <c:idx val="7"/>
              <c:delete val="1"/>
              <c:extLst>
                <c:ext xmlns:c15="http://schemas.microsoft.com/office/drawing/2012/chart" uri="{CE6537A1-D6FC-4f65-9D91-7224C49458BB}"/>
                <c:ext xmlns:c16="http://schemas.microsoft.com/office/drawing/2014/chart" uri="{C3380CC4-5D6E-409C-BE32-E72D297353CC}">
                  <c16:uniqueId val="{0000000A-2C0B-44C1-A505-F008FA565312}"/>
                </c:ext>
              </c:extLst>
            </c:dLbl>
            <c:dLbl>
              <c:idx val="8"/>
              <c:delete val="1"/>
              <c:extLst>
                <c:ext xmlns:c15="http://schemas.microsoft.com/office/drawing/2012/chart" uri="{CE6537A1-D6FC-4f65-9D91-7224C49458BB}"/>
                <c:ext xmlns:c16="http://schemas.microsoft.com/office/drawing/2014/chart" uri="{C3380CC4-5D6E-409C-BE32-E72D297353CC}">
                  <c16:uniqueId val="{0000000B-2C0B-44C1-A505-F008FA565312}"/>
                </c:ext>
              </c:extLst>
            </c:dLbl>
            <c:dLbl>
              <c:idx val="9"/>
              <c:delete val="1"/>
              <c:extLst>
                <c:ext xmlns:c15="http://schemas.microsoft.com/office/drawing/2012/chart" uri="{CE6537A1-D6FC-4f65-9D91-7224C49458BB}"/>
                <c:ext xmlns:c16="http://schemas.microsoft.com/office/drawing/2014/chart" uri="{C3380CC4-5D6E-409C-BE32-E72D297353CC}">
                  <c16:uniqueId val="{0000000C-2C0B-44C1-A505-F008FA565312}"/>
                </c:ext>
              </c:extLst>
            </c:dLbl>
            <c:dLbl>
              <c:idx val="10"/>
              <c:delete val="1"/>
              <c:extLst>
                <c:ext xmlns:c15="http://schemas.microsoft.com/office/drawing/2012/chart" uri="{CE6537A1-D6FC-4f65-9D91-7224C49458BB}"/>
                <c:ext xmlns:c16="http://schemas.microsoft.com/office/drawing/2014/chart" uri="{C3380CC4-5D6E-409C-BE32-E72D297353CC}">
                  <c16:uniqueId val="{0000000D-2C0B-44C1-A505-F008FA565312}"/>
                </c:ext>
              </c:extLst>
            </c:dLbl>
            <c:dLbl>
              <c:idx val="11"/>
              <c:delete val="1"/>
              <c:extLst>
                <c:ext xmlns:c15="http://schemas.microsoft.com/office/drawing/2012/chart" uri="{CE6537A1-D6FC-4f65-9D91-7224C49458BB}"/>
                <c:ext xmlns:c16="http://schemas.microsoft.com/office/drawing/2014/chart" uri="{C3380CC4-5D6E-409C-BE32-E72D297353CC}">
                  <c16:uniqueId val="{0000000E-2C0B-44C1-A505-F008FA565312}"/>
                </c:ext>
              </c:extLst>
            </c:dLbl>
            <c:dLbl>
              <c:idx val="12"/>
              <c:delete val="1"/>
              <c:extLst>
                <c:ext xmlns:c15="http://schemas.microsoft.com/office/drawing/2012/chart" uri="{CE6537A1-D6FC-4f65-9D91-7224C49458BB}"/>
                <c:ext xmlns:c16="http://schemas.microsoft.com/office/drawing/2014/chart" uri="{C3380CC4-5D6E-409C-BE32-E72D297353CC}">
                  <c16:uniqueId val="{0000000F-2C0B-44C1-A505-F008FA56531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C0B-44C1-A505-F008FA565312}"/>
                </c:ext>
              </c:extLst>
            </c:dLbl>
            <c:dLbl>
              <c:idx val="14"/>
              <c:delete val="1"/>
              <c:extLst>
                <c:ext xmlns:c15="http://schemas.microsoft.com/office/drawing/2012/chart" uri="{CE6537A1-D6FC-4f65-9D91-7224C49458BB}"/>
                <c:ext xmlns:c16="http://schemas.microsoft.com/office/drawing/2014/chart" uri="{C3380CC4-5D6E-409C-BE32-E72D297353CC}">
                  <c16:uniqueId val="{00000011-2C0B-44C1-A505-F008FA565312}"/>
                </c:ext>
              </c:extLst>
            </c:dLbl>
            <c:dLbl>
              <c:idx val="15"/>
              <c:delete val="1"/>
              <c:extLst>
                <c:ext xmlns:c15="http://schemas.microsoft.com/office/drawing/2012/chart" uri="{CE6537A1-D6FC-4f65-9D91-7224C49458BB}"/>
                <c:ext xmlns:c16="http://schemas.microsoft.com/office/drawing/2014/chart" uri="{C3380CC4-5D6E-409C-BE32-E72D297353CC}">
                  <c16:uniqueId val="{00000012-2C0B-44C1-A505-F008FA565312}"/>
                </c:ext>
              </c:extLst>
            </c:dLbl>
            <c:dLbl>
              <c:idx val="16"/>
              <c:delete val="1"/>
              <c:extLst>
                <c:ext xmlns:c15="http://schemas.microsoft.com/office/drawing/2012/chart" uri="{CE6537A1-D6FC-4f65-9D91-7224C49458BB}"/>
                <c:ext xmlns:c16="http://schemas.microsoft.com/office/drawing/2014/chart" uri="{C3380CC4-5D6E-409C-BE32-E72D297353CC}">
                  <c16:uniqueId val="{00000013-2C0B-44C1-A505-F008FA565312}"/>
                </c:ext>
              </c:extLst>
            </c:dLbl>
            <c:dLbl>
              <c:idx val="17"/>
              <c:delete val="1"/>
              <c:extLst>
                <c:ext xmlns:c15="http://schemas.microsoft.com/office/drawing/2012/chart" uri="{CE6537A1-D6FC-4f65-9D91-7224C49458BB}"/>
                <c:ext xmlns:c16="http://schemas.microsoft.com/office/drawing/2014/chart" uri="{C3380CC4-5D6E-409C-BE32-E72D297353CC}">
                  <c16:uniqueId val="{00000014-2C0B-44C1-A505-F008FA565312}"/>
                </c:ext>
              </c:extLst>
            </c:dLbl>
            <c:dLbl>
              <c:idx val="18"/>
              <c:delete val="1"/>
              <c:extLst>
                <c:ext xmlns:c15="http://schemas.microsoft.com/office/drawing/2012/chart" uri="{CE6537A1-D6FC-4f65-9D91-7224C49458BB}"/>
                <c:ext xmlns:c16="http://schemas.microsoft.com/office/drawing/2014/chart" uri="{C3380CC4-5D6E-409C-BE32-E72D297353CC}">
                  <c16:uniqueId val="{00000015-2C0B-44C1-A505-F008FA565312}"/>
                </c:ext>
              </c:extLst>
            </c:dLbl>
            <c:dLbl>
              <c:idx val="19"/>
              <c:delete val="1"/>
              <c:extLst>
                <c:ext xmlns:c15="http://schemas.microsoft.com/office/drawing/2012/chart" uri="{CE6537A1-D6FC-4f65-9D91-7224C49458BB}"/>
                <c:ext xmlns:c16="http://schemas.microsoft.com/office/drawing/2014/chart" uri="{C3380CC4-5D6E-409C-BE32-E72D297353CC}">
                  <c16:uniqueId val="{00000016-2C0B-44C1-A505-F008FA565312}"/>
                </c:ext>
              </c:extLst>
            </c:dLbl>
            <c:dLbl>
              <c:idx val="20"/>
              <c:delete val="1"/>
              <c:extLst>
                <c:ext xmlns:c15="http://schemas.microsoft.com/office/drawing/2012/chart" uri="{CE6537A1-D6FC-4f65-9D91-7224C49458BB}"/>
                <c:ext xmlns:c16="http://schemas.microsoft.com/office/drawing/2014/chart" uri="{C3380CC4-5D6E-409C-BE32-E72D297353CC}">
                  <c16:uniqueId val="{00000017-2C0B-44C1-A505-F008FA565312}"/>
                </c:ext>
              </c:extLst>
            </c:dLbl>
            <c:dLbl>
              <c:idx val="21"/>
              <c:delete val="1"/>
              <c:extLst>
                <c:ext xmlns:c15="http://schemas.microsoft.com/office/drawing/2012/chart" uri="{CE6537A1-D6FC-4f65-9D91-7224C49458BB}"/>
                <c:ext xmlns:c16="http://schemas.microsoft.com/office/drawing/2014/chart" uri="{C3380CC4-5D6E-409C-BE32-E72D297353CC}">
                  <c16:uniqueId val="{00000018-2C0B-44C1-A505-F008FA565312}"/>
                </c:ext>
              </c:extLst>
            </c:dLbl>
            <c:dLbl>
              <c:idx val="22"/>
              <c:delete val="1"/>
              <c:extLst>
                <c:ext xmlns:c15="http://schemas.microsoft.com/office/drawing/2012/chart" uri="{CE6537A1-D6FC-4f65-9D91-7224C49458BB}"/>
                <c:ext xmlns:c16="http://schemas.microsoft.com/office/drawing/2014/chart" uri="{C3380CC4-5D6E-409C-BE32-E72D297353CC}">
                  <c16:uniqueId val="{00000019-2C0B-44C1-A505-F008FA565312}"/>
                </c:ext>
              </c:extLst>
            </c:dLbl>
            <c:dLbl>
              <c:idx val="23"/>
              <c:delete val="1"/>
              <c:extLst>
                <c:ext xmlns:c15="http://schemas.microsoft.com/office/drawing/2012/chart" uri="{CE6537A1-D6FC-4f65-9D91-7224C49458BB}"/>
                <c:ext xmlns:c16="http://schemas.microsoft.com/office/drawing/2014/chart" uri="{C3380CC4-5D6E-409C-BE32-E72D297353CC}">
                  <c16:uniqueId val="{0000001A-2C0B-44C1-A505-F008FA565312}"/>
                </c:ext>
              </c:extLst>
            </c:dLbl>
            <c:dLbl>
              <c:idx val="24"/>
              <c:delete val="1"/>
              <c:extLst>
                <c:ext xmlns:c15="http://schemas.microsoft.com/office/drawing/2012/chart" uri="{CE6537A1-D6FC-4f65-9D91-7224C49458BB}"/>
                <c:ext xmlns:c16="http://schemas.microsoft.com/office/drawing/2014/chart" uri="{C3380CC4-5D6E-409C-BE32-E72D297353CC}">
                  <c16:uniqueId val="{0000001B-2C0B-44C1-A505-F008FA56531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C0B-44C1-A505-F008FA56531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Unstrut-Hainich-Kreis (16064)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35330</v>
      </c>
      <c r="F11" s="238">
        <v>35594</v>
      </c>
      <c r="G11" s="238">
        <v>36254</v>
      </c>
      <c r="H11" s="238">
        <v>35878</v>
      </c>
      <c r="I11" s="265">
        <v>35756</v>
      </c>
      <c r="J11" s="263">
        <v>-426</v>
      </c>
      <c r="K11" s="266">
        <v>-1.1914084349479808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15.21936031701104</v>
      </c>
      <c r="E13" s="115">
        <v>5377</v>
      </c>
      <c r="F13" s="114">
        <v>5493</v>
      </c>
      <c r="G13" s="114">
        <v>5675</v>
      </c>
      <c r="H13" s="114">
        <v>5591</v>
      </c>
      <c r="I13" s="140">
        <v>5379</v>
      </c>
      <c r="J13" s="115">
        <v>-2</v>
      </c>
      <c r="K13" s="116">
        <v>-3.7181632273656812E-2</v>
      </c>
    </row>
    <row r="14" spans="1:255" ht="14.1" customHeight="1" x14ac:dyDescent="0.2">
      <c r="A14" s="306" t="s">
        <v>230</v>
      </c>
      <c r="B14" s="307"/>
      <c r="C14" s="308"/>
      <c r="D14" s="113">
        <v>65.972261534106991</v>
      </c>
      <c r="E14" s="115">
        <v>23308</v>
      </c>
      <c r="F14" s="114">
        <v>23459</v>
      </c>
      <c r="G14" s="114">
        <v>23860</v>
      </c>
      <c r="H14" s="114">
        <v>23586</v>
      </c>
      <c r="I14" s="140">
        <v>23615</v>
      </c>
      <c r="J14" s="115">
        <v>-307</v>
      </c>
      <c r="K14" s="116">
        <v>-1.3000211729832734</v>
      </c>
    </row>
    <row r="15" spans="1:255" ht="14.1" customHeight="1" x14ac:dyDescent="0.2">
      <c r="A15" s="306" t="s">
        <v>231</v>
      </c>
      <c r="B15" s="307"/>
      <c r="C15" s="308"/>
      <c r="D15" s="113">
        <v>9.0121709595244841</v>
      </c>
      <c r="E15" s="115">
        <v>3184</v>
      </c>
      <c r="F15" s="114">
        <v>3200</v>
      </c>
      <c r="G15" s="114">
        <v>3249</v>
      </c>
      <c r="H15" s="114">
        <v>3204</v>
      </c>
      <c r="I15" s="140">
        <v>3220</v>
      </c>
      <c r="J15" s="115">
        <v>-36</v>
      </c>
      <c r="K15" s="116">
        <v>-1.1180124223602483</v>
      </c>
    </row>
    <row r="16" spans="1:255" ht="14.1" customHeight="1" x14ac:dyDescent="0.2">
      <c r="A16" s="306" t="s">
        <v>232</v>
      </c>
      <c r="B16" s="307"/>
      <c r="C16" s="308"/>
      <c r="D16" s="113">
        <v>8.6923294650438727</v>
      </c>
      <c r="E16" s="115">
        <v>3071</v>
      </c>
      <c r="F16" s="114">
        <v>3052</v>
      </c>
      <c r="G16" s="114">
        <v>3077</v>
      </c>
      <c r="H16" s="114">
        <v>3111</v>
      </c>
      <c r="I16" s="140">
        <v>3152</v>
      </c>
      <c r="J16" s="115">
        <v>-81</v>
      </c>
      <c r="K16" s="116">
        <v>-2.5697969543147208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1.9756580809510331</v>
      </c>
      <c r="E18" s="115">
        <v>698</v>
      </c>
      <c r="F18" s="114">
        <v>676</v>
      </c>
      <c r="G18" s="114">
        <v>747</v>
      </c>
      <c r="H18" s="114">
        <v>739</v>
      </c>
      <c r="I18" s="140">
        <v>702</v>
      </c>
      <c r="J18" s="115">
        <v>-4</v>
      </c>
      <c r="K18" s="116">
        <v>-0.56980056980056981</v>
      </c>
    </row>
    <row r="19" spans="1:255" ht="14.1" customHeight="1" x14ac:dyDescent="0.2">
      <c r="A19" s="306" t="s">
        <v>235</v>
      </c>
      <c r="B19" s="307" t="s">
        <v>236</v>
      </c>
      <c r="C19" s="308"/>
      <c r="D19" s="113">
        <v>1.1265213699405605</v>
      </c>
      <c r="E19" s="115">
        <v>398</v>
      </c>
      <c r="F19" s="114">
        <v>378</v>
      </c>
      <c r="G19" s="114">
        <v>433</v>
      </c>
      <c r="H19" s="114">
        <v>428</v>
      </c>
      <c r="I19" s="140">
        <v>397</v>
      </c>
      <c r="J19" s="115">
        <v>1</v>
      </c>
      <c r="K19" s="116">
        <v>0.25188916876574308</v>
      </c>
    </row>
    <row r="20" spans="1:255" ht="14.1" customHeight="1" x14ac:dyDescent="0.2">
      <c r="A20" s="306">
        <v>12</v>
      </c>
      <c r="B20" s="307" t="s">
        <v>237</v>
      </c>
      <c r="C20" s="308"/>
      <c r="D20" s="113">
        <v>1.6558165864704217</v>
      </c>
      <c r="E20" s="115">
        <v>585</v>
      </c>
      <c r="F20" s="114">
        <v>585</v>
      </c>
      <c r="G20" s="114">
        <v>630</v>
      </c>
      <c r="H20" s="114">
        <v>624</v>
      </c>
      <c r="I20" s="140">
        <v>581</v>
      </c>
      <c r="J20" s="115">
        <v>4</v>
      </c>
      <c r="K20" s="116">
        <v>0.68846815834767638</v>
      </c>
    </row>
    <row r="21" spans="1:255" ht="14.1" customHeight="1" x14ac:dyDescent="0.2">
      <c r="A21" s="306">
        <v>21</v>
      </c>
      <c r="B21" s="307" t="s">
        <v>238</v>
      </c>
      <c r="C21" s="308"/>
      <c r="D21" s="113">
        <v>0.9849985847721483</v>
      </c>
      <c r="E21" s="115">
        <v>348</v>
      </c>
      <c r="F21" s="114">
        <v>338</v>
      </c>
      <c r="G21" s="114">
        <v>351</v>
      </c>
      <c r="H21" s="114">
        <v>344</v>
      </c>
      <c r="I21" s="140">
        <v>343</v>
      </c>
      <c r="J21" s="115">
        <v>5</v>
      </c>
      <c r="K21" s="116">
        <v>1.4577259475218658</v>
      </c>
    </row>
    <row r="22" spans="1:255" ht="14.1" customHeight="1" x14ac:dyDescent="0.2">
      <c r="A22" s="306">
        <v>22</v>
      </c>
      <c r="B22" s="307" t="s">
        <v>239</v>
      </c>
      <c r="C22" s="308"/>
      <c r="D22" s="113">
        <v>1.7888480045287292</v>
      </c>
      <c r="E22" s="115">
        <v>632</v>
      </c>
      <c r="F22" s="114">
        <v>645</v>
      </c>
      <c r="G22" s="114">
        <v>672</v>
      </c>
      <c r="H22" s="114">
        <v>661</v>
      </c>
      <c r="I22" s="140">
        <v>676</v>
      </c>
      <c r="J22" s="115">
        <v>-44</v>
      </c>
      <c r="K22" s="116">
        <v>-6.5088757396449708</v>
      </c>
    </row>
    <row r="23" spans="1:255" ht="14.1" customHeight="1" x14ac:dyDescent="0.2">
      <c r="A23" s="306">
        <v>23</v>
      </c>
      <c r="B23" s="307" t="s">
        <v>240</v>
      </c>
      <c r="C23" s="308"/>
      <c r="D23" s="113">
        <v>0.76139258420605715</v>
      </c>
      <c r="E23" s="115">
        <v>269</v>
      </c>
      <c r="F23" s="114">
        <v>271</v>
      </c>
      <c r="G23" s="114">
        <v>276</v>
      </c>
      <c r="H23" s="114">
        <v>263</v>
      </c>
      <c r="I23" s="140">
        <v>265</v>
      </c>
      <c r="J23" s="115">
        <v>4</v>
      </c>
      <c r="K23" s="116">
        <v>1.5094339622641511</v>
      </c>
    </row>
    <row r="24" spans="1:255" ht="14.1" customHeight="1" x14ac:dyDescent="0.2">
      <c r="A24" s="306">
        <v>24</v>
      </c>
      <c r="B24" s="307" t="s">
        <v>241</v>
      </c>
      <c r="C24" s="308"/>
      <c r="D24" s="113">
        <v>5.312765355222191</v>
      </c>
      <c r="E24" s="115">
        <v>1877</v>
      </c>
      <c r="F24" s="114">
        <v>1939</v>
      </c>
      <c r="G24" s="114">
        <v>1973</v>
      </c>
      <c r="H24" s="114">
        <v>1988</v>
      </c>
      <c r="I24" s="140">
        <v>2004</v>
      </c>
      <c r="J24" s="115">
        <v>-127</v>
      </c>
      <c r="K24" s="116">
        <v>-6.3373253493013975</v>
      </c>
    </row>
    <row r="25" spans="1:255" ht="14.1" customHeight="1" x14ac:dyDescent="0.2">
      <c r="A25" s="306">
        <v>25</v>
      </c>
      <c r="B25" s="307" t="s">
        <v>242</v>
      </c>
      <c r="C25" s="308"/>
      <c r="D25" s="113">
        <v>4.8485706198697986</v>
      </c>
      <c r="E25" s="115">
        <v>1713</v>
      </c>
      <c r="F25" s="114">
        <v>1721</v>
      </c>
      <c r="G25" s="114">
        <v>1768</v>
      </c>
      <c r="H25" s="114">
        <v>1751</v>
      </c>
      <c r="I25" s="140">
        <v>1758</v>
      </c>
      <c r="J25" s="115">
        <v>-45</v>
      </c>
      <c r="K25" s="116">
        <v>-2.5597269624573378</v>
      </c>
    </row>
    <row r="26" spans="1:255" ht="14.1" customHeight="1" x14ac:dyDescent="0.2">
      <c r="A26" s="306">
        <v>26</v>
      </c>
      <c r="B26" s="307" t="s">
        <v>243</v>
      </c>
      <c r="C26" s="308"/>
      <c r="D26" s="113">
        <v>3.0002830455703369</v>
      </c>
      <c r="E26" s="115">
        <v>1060</v>
      </c>
      <c r="F26" s="114">
        <v>1073</v>
      </c>
      <c r="G26" s="114">
        <v>1127</v>
      </c>
      <c r="H26" s="114">
        <v>1097</v>
      </c>
      <c r="I26" s="140">
        <v>1091</v>
      </c>
      <c r="J26" s="115">
        <v>-31</v>
      </c>
      <c r="K26" s="116">
        <v>-2.841429880843263</v>
      </c>
    </row>
    <row r="27" spans="1:255" ht="14.1" customHeight="1" x14ac:dyDescent="0.2">
      <c r="A27" s="306">
        <v>27</v>
      </c>
      <c r="B27" s="307" t="s">
        <v>244</v>
      </c>
      <c r="C27" s="308"/>
      <c r="D27" s="113">
        <v>2.5474101330314181</v>
      </c>
      <c r="E27" s="115">
        <v>900</v>
      </c>
      <c r="F27" s="114">
        <v>901</v>
      </c>
      <c r="G27" s="114">
        <v>912</v>
      </c>
      <c r="H27" s="114">
        <v>896</v>
      </c>
      <c r="I27" s="140">
        <v>919</v>
      </c>
      <c r="J27" s="115">
        <v>-19</v>
      </c>
      <c r="K27" s="116">
        <v>-2.0674646354733408</v>
      </c>
    </row>
    <row r="28" spans="1:255" ht="14.1" customHeight="1" x14ac:dyDescent="0.2">
      <c r="A28" s="306">
        <v>28</v>
      </c>
      <c r="B28" s="307" t="s">
        <v>245</v>
      </c>
      <c r="C28" s="308"/>
      <c r="D28" s="113">
        <v>1.0812340786866685</v>
      </c>
      <c r="E28" s="115">
        <v>382</v>
      </c>
      <c r="F28" s="114">
        <v>416</v>
      </c>
      <c r="G28" s="114">
        <v>424</v>
      </c>
      <c r="H28" s="114">
        <v>422</v>
      </c>
      <c r="I28" s="140">
        <v>426</v>
      </c>
      <c r="J28" s="115">
        <v>-44</v>
      </c>
      <c r="K28" s="116">
        <v>-10.328638497652582</v>
      </c>
    </row>
    <row r="29" spans="1:255" ht="14.1" customHeight="1" x14ac:dyDescent="0.2">
      <c r="A29" s="306">
        <v>29</v>
      </c>
      <c r="B29" s="307" t="s">
        <v>246</v>
      </c>
      <c r="C29" s="308"/>
      <c r="D29" s="113">
        <v>2.4257005377865837</v>
      </c>
      <c r="E29" s="115">
        <v>857</v>
      </c>
      <c r="F29" s="114">
        <v>852</v>
      </c>
      <c r="G29" s="114">
        <v>877</v>
      </c>
      <c r="H29" s="114">
        <v>844</v>
      </c>
      <c r="I29" s="140">
        <v>838</v>
      </c>
      <c r="J29" s="115">
        <v>19</v>
      </c>
      <c r="K29" s="116">
        <v>2.2673031026252985</v>
      </c>
    </row>
    <row r="30" spans="1:255" ht="14.1" customHeight="1" x14ac:dyDescent="0.2">
      <c r="A30" s="306" t="s">
        <v>247</v>
      </c>
      <c r="B30" s="307" t="s">
        <v>248</v>
      </c>
      <c r="C30" s="308"/>
      <c r="D30" s="113" t="s">
        <v>513</v>
      </c>
      <c r="E30" s="115" t="s">
        <v>513</v>
      </c>
      <c r="F30" s="114">
        <v>311</v>
      </c>
      <c r="G30" s="114">
        <v>322</v>
      </c>
      <c r="H30" s="114">
        <v>306</v>
      </c>
      <c r="I30" s="140">
        <v>302</v>
      </c>
      <c r="J30" s="115" t="s">
        <v>513</v>
      </c>
      <c r="K30" s="116" t="s">
        <v>513</v>
      </c>
    </row>
    <row r="31" spans="1:255" ht="14.1" customHeight="1" x14ac:dyDescent="0.2">
      <c r="A31" s="306" t="s">
        <v>249</v>
      </c>
      <c r="B31" s="307" t="s">
        <v>250</v>
      </c>
      <c r="C31" s="308"/>
      <c r="D31" s="113">
        <v>1.5256156241154826</v>
      </c>
      <c r="E31" s="115">
        <v>539</v>
      </c>
      <c r="F31" s="114">
        <v>538</v>
      </c>
      <c r="G31" s="114">
        <v>552</v>
      </c>
      <c r="H31" s="114">
        <v>535</v>
      </c>
      <c r="I31" s="140">
        <v>533</v>
      </c>
      <c r="J31" s="115">
        <v>6</v>
      </c>
      <c r="K31" s="116">
        <v>1.125703564727955</v>
      </c>
    </row>
    <row r="32" spans="1:255" ht="14.1" customHeight="1" x14ac:dyDescent="0.2">
      <c r="A32" s="306">
        <v>31</v>
      </c>
      <c r="B32" s="307" t="s">
        <v>251</v>
      </c>
      <c r="C32" s="308"/>
      <c r="D32" s="113">
        <v>0.54344749504670253</v>
      </c>
      <c r="E32" s="115">
        <v>192</v>
      </c>
      <c r="F32" s="114">
        <v>186</v>
      </c>
      <c r="G32" s="114">
        <v>186</v>
      </c>
      <c r="H32" s="114">
        <v>184</v>
      </c>
      <c r="I32" s="140">
        <v>187</v>
      </c>
      <c r="J32" s="115">
        <v>5</v>
      </c>
      <c r="K32" s="116">
        <v>2.6737967914438503</v>
      </c>
    </row>
    <row r="33" spans="1:11" ht="14.1" customHeight="1" x14ac:dyDescent="0.2">
      <c r="A33" s="306">
        <v>32</v>
      </c>
      <c r="B33" s="307" t="s">
        <v>252</v>
      </c>
      <c r="C33" s="308"/>
      <c r="D33" s="113">
        <v>2.337956410982168</v>
      </c>
      <c r="E33" s="115">
        <v>826</v>
      </c>
      <c r="F33" s="114">
        <v>814</v>
      </c>
      <c r="G33" s="114">
        <v>866</v>
      </c>
      <c r="H33" s="114">
        <v>857</v>
      </c>
      <c r="I33" s="140">
        <v>813</v>
      </c>
      <c r="J33" s="115">
        <v>13</v>
      </c>
      <c r="K33" s="116">
        <v>1.5990159901599017</v>
      </c>
    </row>
    <row r="34" spans="1:11" ht="14.1" customHeight="1" x14ac:dyDescent="0.2">
      <c r="A34" s="306">
        <v>33</v>
      </c>
      <c r="B34" s="307" t="s">
        <v>253</v>
      </c>
      <c r="C34" s="308"/>
      <c r="D34" s="113">
        <v>1.6275120294367393</v>
      </c>
      <c r="E34" s="115">
        <v>575</v>
      </c>
      <c r="F34" s="114">
        <v>563</v>
      </c>
      <c r="G34" s="114">
        <v>601</v>
      </c>
      <c r="H34" s="114">
        <v>586</v>
      </c>
      <c r="I34" s="140">
        <v>584</v>
      </c>
      <c r="J34" s="115">
        <v>-9</v>
      </c>
      <c r="K34" s="116">
        <v>-1.5410958904109588</v>
      </c>
    </row>
    <row r="35" spans="1:11" ht="14.1" customHeight="1" x14ac:dyDescent="0.2">
      <c r="A35" s="306">
        <v>34</v>
      </c>
      <c r="B35" s="307" t="s">
        <v>254</v>
      </c>
      <c r="C35" s="308"/>
      <c r="D35" s="113">
        <v>3.7956410982168127</v>
      </c>
      <c r="E35" s="115">
        <v>1341</v>
      </c>
      <c r="F35" s="114">
        <v>1318</v>
      </c>
      <c r="G35" s="114">
        <v>1339</v>
      </c>
      <c r="H35" s="114">
        <v>1311</v>
      </c>
      <c r="I35" s="140">
        <v>1270</v>
      </c>
      <c r="J35" s="115">
        <v>71</v>
      </c>
      <c r="K35" s="116">
        <v>5.590551181102362</v>
      </c>
    </row>
    <row r="36" spans="1:11" ht="14.1" customHeight="1" x14ac:dyDescent="0.2">
      <c r="A36" s="306">
        <v>41</v>
      </c>
      <c r="B36" s="307" t="s">
        <v>255</v>
      </c>
      <c r="C36" s="308"/>
      <c r="D36" s="113">
        <v>0.58873478630059439</v>
      </c>
      <c r="E36" s="115">
        <v>208</v>
      </c>
      <c r="F36" s="114">
        <v>212</v>
      </c>
      <c r="G36" s="114">
        <v>213</v>
      </c>
      <c r="H36" s="114">
        <v>213</v>
      </c>
      <c r="I36" s="140">
        <v>218</v>
      </c>
      <c r="J36" s="115">
        <v>-10</v>
      </c>
      <c r="K36" s="116">
        <v>-4.5871559633027523</v>
      </c>
    </row>
    <row r="37" spans="1:11" ht="14.1" customHeight="1" x14ac:dyDescent="0.2">
      <c r="A37" s="306">
        <v>42</v>
      </c>
      <c r="B37" s="307" t="s">
        <v>256</v>
      </c>
      <c r="C37" s="308"/>
      <c r="D37" s="113">
        <v>0.13586187376167563</v>
      </c>
      <c r="E37" s="115">
        <v>48</v>
      </c>
      <c r="F37" s="114">
        <v>47</v>
      </c>
      <c r="G37" s="114">
        <v>48</v>
      </c>
      <c r="H37" s="114">
        <v>47</v>
      </c>
      <c r="I37" s="140">
        <v>48</v>
      </c>
      <c r="J37" s="115">
        <v>0</v>
      </c>
      <c r="K37" s="116">
        <v>0</v>
      </c>
    </row>
    <row r="38" spans="1:11" ht="14.1" customHeight="1" x14ac:dyDescent="0.2">
      <c r="A38" s="306">
        <v>43</v>
      </c>
      <c r="B38" s="307" t="s">
        <v>257</v>
      </c>
      <c r="C38" s="308"/>
      <c r="D38" s="113">
        <v>0.41324653269176337</v>
      </c>
      <c r="E38" s="115">
        <v>146</v>
      </c>
      <c r="F38" s="114">
        <v>143</v>
      </c>
      <c r="G38" s="114">
        <v>145</v>
      </c>
      <c r="H38" s="114">
        <v>138</v>
      </c>
      <c r="I38" s="140">
        <v>137</v>
      </c>
      <c r="J38" s="115">
        <v>9</v>
      </c>
      <c r="K38" s="116">
        <v>6.5693430656934311</v>
      </c>
    </row>
    <row r="39" spans="1:11" ht="14.1" customHeight="1" x14ac:dyDescent="0.2">
      <c r="A39" s="306">
        <v>51</v>
      </c>
      <c r="B39" s="307" t="s">
        <v>258</v>
      </c>
      <c r="C39" s="308"/>
      <c r="D39" s="113">
        <v>5.0042456835550526</v>
      </c>
      <c r="E39" s="115">
        <v>1768</v>
      </c>
      <c r="F39" s="114">
        <v>1900</v>
      </c>
      <c r="G39" s="114">
        <v>1974</v>
      </c>
      <c r="H39" s="114">
        <v>1868</v>
      </c>
      <c r="I39" s="140">
        <v>1779</v>
      </c>
      <c r="J39" s="115">
        <v>-11</v>
      </c>
      <c r="K39" s="116">
        <v>-0.61832490163012932</v>
      </c>
    </row>
    <row r="40" spans="1:11" ht="14.1" customHeight="1" x14ac:dyDescent="0.2">
      <c r="A40" s="306" t="s">
        <v>259</v>
      </c>
      <c r="B40" s="307" t="s">
        <v>260</v>
      </c>
      <c r="C40" s="308"/>
      <c r="D40" s="113">
        <v>4.5513727710161334</v>
      </c>
      <c r="E40" s="115">
        <v>1608</v>
      </c>
      <c r="F40" s="114">
        <v>1740</v>
      </c>
      <c r="G40" s="114">
        <v>1809</v>
      </c>
      <c r="H40" s="114">
        <v>1718</v>
      </c>
      <c r="I40" s="140">
        <v>1638</v>
      </c>
      <c r="J40" s="115">
        <v>-30</v>
      </c>
      <c r="K40" s="116">
        <v>-1.8315018315018314</v>
      </c>
    </row>
    <row r="41" spans="1:11" ht="14.1" customHeight="1" x14ac:dyDescent="0.2">
      <c r="A41" s="306"/>
      <c r="B41" s="307" t="s">
        <v>261</v>
      </c>
      <c r="C41" s="308"/>
      <c r="D41" s="113">
        <v>3.5861873761675631</v>
      </c>
      <c r="E41" s="115">
        <v>1267</v>
      </c>
      <c r="F41" s="114">
        <v>1386</v>
      </c>
      <c r="G41" s="114">
        <v>1445</v>
      </c>
      <c r="H41" s="114">
        <v>1357</v>
      </c>
      <c r="I41" s="140">
        <v>1271</v>
      </c>
      <c r="J41" s="115">
        <v>-4</v>
      </c>
      <c r="K41" s="116">
        <v>-0.3147128245476003</v>
      </c>
    </row>
    <row r="42" spans="1:11" ht="14.1" customHeight="1" x14ac:dyDescent="0.2">
      <c r="A42" s="306">
        <v>52</v>
      </c>
      <c r="B42" s="307" t="s">
        <v>262</v>
      </c>
      <c r="C42" s="308"/>
      <c r="D42" s="113">
        <v>4.4919332012454003</v>
      </c>
      <c r="E42" s="115">
        <v>1587</v>
      </c>
      <c r="F42" s="114">
        <v>1572</v>
      </c>
      <c r="G42" s="114">
        <v>1611</v>
      </c>
      <c r="H42" s="114">
        <v>1609</v>
      </c>
      <c r="I42" s="140">
        <v>1602</v>
      </c>
      <c r="J42" s="115">
        <v>-15</v>
      </c>
      <c r="K42" s="116">
        <v>-0.93632958801498123</v>
      </c>
    </row>
    <row r="43" spans="1:11" ht="14.1" customHeight="1" x14ac:dyDescent="0.2">
      <c r="A43" s="306" t="s">
        <v>263</v>
      </c>
      <c r="B43" s="307" t="s">
        <v>264</v>
      </c>
      <c r="C43" s="308"/>
      <c r="D43" s="113">
        <v>3.7814888196999719</v>
      </c>
      <c r="E43" s="115">
        <v>1336</v>
      </c>
      <c r="F43" s="114">
        <v>1322</v>
      </c>
      <c r="G43" s="114">
        <v>1360</v>
      </c>
      <c r="H43" s="114">
        <v>1358</v>
      </c>
      <c r="I43" s="140">
        <v>1361</v>
      </c>
      <c r="J43" s="115">
        <v>-25</v>
      </c>
      <c r="K43" s="116">
        <v>-1.8368846436443791</v>
      </c>
    </row>
    <row r="44" spans="1:11" ht="14.1" customHeight="1" x14ac:dyDescent="0.2">
      <c r="A44" s="306">
        <v>53</v>
      </c>
      <c r="B44" s="307" t="s">
        <v>265</v>
      </c>
      <c r="C44" s="308"/>
      <c r="D44" s="113">
        <v>0.64817435607132745</v>
      </c>
      <c r="E44" s="115">
        <v>229</v>
      </c>
      <c r="F44" s="114">
        <v>234</v>
      </c>
      <c r="G44" s="114">
        <v>239</v>
      </c>
      <c r="H44" s="114">
        <v>247</v>
      </c>
      <c r="I44" s="140">
        <v>237</v>
      </c>
      <c r="J44" s="115">
        <v>-8</v>
      </c>
      <c r="K44" s="116">
        <v>-3.3755274261603376</v>
      </c>
    </row>
    <row r="45" spans="1:11" ht="14.1" customHeight="1" x14ac:dyDescent="0.2">
      <c r="A45" s="306" t="s">
        <v>266</v>
      </c>
      <c r="B45" s="307" t="s">
        <v>267</v>
      </c>
      <c r="C45" s="308"/>
      <c r="D45" s="113">
        <v>0.59156524200396265</v>
      </c>
      <c r="E45" s="115">
        <v>209</v>
      </c>
      <c r="F45" s="114">
        <v>212</v>
      </c>
      <c r="G45" s="114">
        <v>215</v>
      </c>
      <c r="H45" s="114">
        <v>223</v>
      </c>
      <c r="I45" s="140">
        <v>211</v>
      </c>
      <c r="J45" s="115">
        <v>-2</v>
      </c>
      <c r="K45" s="116">
        <v>-0.94786729857819907</v>
      </c>
    </row>
    <row r="46" spans="1:11" ht="14.1" customHeight="1" x14ac:dyDescent="0.2">
      <c r="A46" s="306">
        <v>54</v>
      </c>
      <c r="B46" s="307" t="s">
        <v>268</v>
      </c>
      <c r="C46" s="308"/>
      <c r="D46" s="113">
        <v>2.3407868666855363</v>
      </c>
      <c r="E46" s="115">
        <v>827</v>
      </c>
      <c r="F46" s="114">
        <v>848</v>
      </c>
      <c r="G46" s="114">
        <v>835</v>
      </c>
      <c r="H46" s="114">
        <v>824</v>
      </c>
      <c r="I46" s="140">
        <v>817</v>
      </c>
      <c r="J46" s="115">
        <v>10</v>
      </c>
      <c r="K46" s="116">
        <v>1.2239902080783354</v>
      </c>
    </row>
    <row r="47" spans="1:11" ht="14.1" customHeight="1" x14ac:dyDescent="0.2">
      <c r="A47" s="306">
        <v>61</v>
      </c>
      <c r="B47" s="307" t="s">
        <v>269</v>
      </c>
      <c r="C47" s="308"/>
      <c r="D47" s="113">
        <v>1.4378714973110671</v>
      </c>
      <c r="E47" s="115">
        <v>508</v>
      </c>
      <c r="F47" s="114">
        <v>518</v>
      </c>
      <c r="G47" s="114">
        <v>524</v>
      </c>
      <c r="H47" s="114">
        <v>530</v>
      </c>
      <c r="I47" s="140">
        <v>525</v>
      </c>
      <c r="J47" s="115">
        <v>-17</v>
      </c>
      <c r="K47" s="116">
        <v>-3.2380952380952381</v>
      </c>
    </row>
    <row r="48" spans="1:11" ht="14.1" customHeight="1" x14ac:dyDescent="0.2">
      <c r="A48" s="306">
        <v>62</v>
      </c>
      <c r="B48" s="307" t="s">
        <v>270</v>
      </c>
      <c r="C48" s="308"/>
      <c r="D48" s="113">
        <v>7.5148598924426837</v>
      </c>
      <c r="E48" s="115">
        <v>2655</v>
      </c>
      <c r="F48" s="114">
        <v>2689</v>
      </c>
      <c r="G48" s="114">
        <v>2704</v>
      </c>
      <c r="H48" s="114">
        <v>2664</v>
      </c>
      <c r="I48" s="140">
        <v>2681</v>
      </c>
      <c r="J48" s="115">
        <v>-26</v>
      </c>
      <c r="K48" s="116">
        <v>-0.96978739276389403</v>
      </c>
    </row>
    <row r="49" spans="1:11" ht="14.1" customHeight="1" x14ac:dyDescent="0.2">
      <c r="A49" s="306">
        <v>63</v>
      </c>
      <c r="B49" s="307" t="s">
        <v>271</v>
      </c>
      <c r="C49" s="308"/>
      <c r="D49" s="113">
        <v>1.3812623832437023</v>
      </c>
      <c r="E49" s="115">
        <v>488</v>
      </c>
      <c r="F49" s="114">
        <v>510</v>
      </c>
      <c r="G49" s="114">
        <v>518</v>
      </c>
      <c r="H49" s="114">
        <v>504</v>
      </c>
      <c r="I49" s="140">
        <v>489</v>
      </c>
      <c r="J49" s="115">
        <v>-1</v>
      </c>
      <c r="K49" s="116">
        <v>-0.20449897750511248</v>
      </c>
    </row>
    <row r="50" spans="1:11" ht="14.1" customHeight="1" x14ac:dyDescent="0.2">
      <c r="A50" s="306" t="s">
        <v>272</v>
      </c>
      <c r="B50" s="307" t="s">
        <v>273</v>
      </c>
      <c r="C50" s="308"/>
      <c r="D50" s="113">
        <v>0.31418058307387492</v>
      </c>
      <c r="E50" s="115">
        <v>111</v>
      </c>
      <c r="F50" s="114">
        <v>116</v>
      </c>
      <c r="G50" s="114">
        <v>112</v>
      </c>
      <c r="H50" s="114">
        <v>99</v>
      </c>
      <c r="I50" s="140">
        <v>95</v>
      </c>
      <c r="J50" s="115">
        <v>16</v>
      </c>
      <c r="K50" s="116">
        <v>16.842105263157894</v>
      </c>
    </row>
    <row r="51" spans="1:11" ht="14.1" customHeight="1" x14ac:dyDescent="0.2">
      <c r="A51" s="306" t="s">
        <v>274</v>
      </c>
      <c r="B51" s="307" t="s">
        <v>275</v>
      </c>
      <c r="C51" s="308"/>
      <c r="D51" s="113">
        <v>0.829323521086895</v>
      </c>
      <c r="E51" s="115">
        <v>293</v>
      </c>
      <c r="F51" s="114">
        <v>301</v>
      </c>
      <c r="G51" s="114">
        <v>319</v>
      </c>
      <c r="H51" s="114">
        <v>323</v>
      </c>
      <c r="I51" s="140">
        <v>310</v>
      </c>
      <c r="J51" s="115">
        <v>-17</v>
      </c>
      <c r="K51" s="116">
        <v>-5.4838709677419351</v>
      </c>
    </row>
    <row r="52" spans="1:11" ht="14.1" customHeight="1" x14ac:dyDescent="0.2">
      <c r="A52" s="306">
        <v>71</v>
      </c>
      <c r="B52" s="307" t="s">
        <v>276</v>
      </c>
      <c r="C52" s="308"/>
      <c r="D52" s="113">
        <v>8.8423436173223884</v>
      </c>
      <c r="E52" s="115">
        <v>3124</v>
      </c>
      <c r="F52" s="114">
        <v>3156</v>
      </c>
      <c r="G52" s="114">
        <v>3177</v>
      </c>
      <c r="H52" s="114">
        <v>3134</v>
      </c>
      <c r="I52" s="140">
        <v>3161</v>
      </c>
      <c r="J52" s="115">
        <v>-37</v>
      </c>
      <c r="K52" s="116">
        <v>-1.1705156596013919</v>
      </c>
    </row>
    <row r="53" spans="1:11" ht="14.1" customHeight="1" x14ac:dyDescent="0.2">
      <c r="A53" s="306" t="s">
        <v>277</v>
      </c>
      <c r="B53" s="307" t="s">
        <v>278</v>
      </c>
      <c r="C53" s="308"/>
      <c r="D53" s="113">
        <v>2.6323238041324655</v>
      </c>
      <c r="E53" s="115">
        <v>930</v>
      </c>
      <c r="F53" s="114">
        <v>947</v>
      </c>
      <c r="G53" s="114">
        <v>948</v>
      </c>
      <c r="H53" s="114">
        <v>928</v>
      </c>
      <c r="I53" s="140">
        <v>950</v>
      </c>
      <c r="J53" s="115">
        <v>-20</v>
      </c>
      <c r="K53" s="116">
        <v>-2.1052631578947367</v>
      </c>
    </row>
    <row r="54" spans="1:11" ht="14.1" customHeight="1" x14ac:dyDescent="0.2">
      <c r="A54" s="306" t="s">
        <v>279</v>
      </c>
      <c r="B54" s="307" t="s">
        <v>280</v>
      </c>
      <c r="C54" s="308"/>
      <c r="D54" s="113">
        <v>5.2589866968581944</v>
      </c>
      <c r="E54" s="115">
        <v>1858</v>
      </c>
      <c r="F54" s="114">
        <v>1872</v>
      </c>
      <c r="G54" s="114">
        <v>1889</v>
      </c>
      <c r="H54" s="114">
        <v>1887</v>
      </c>
      <c r="I54" s="140">
        <v>1878</v>
      </c>
      <c r="J54" s="115">
        <v>-20</v>
      </c>
      <c r="K54" s="116">
        <v>-1.0649627263045793</v>
      </c>
    </row>
    <row r="55" spans="1:11" ht="14.1" customHeight="1" x14ac:dyDescent="0.2">
      <c r="A55" s="306">
        <v>72</v>
      </c>
      <c r="B55" s="307" t="s">
        <v>281</v>
      </c>
      <c r="C55" s="308"/>
      <c r="D55" s="113">
        <v>2.6917633739031985</v>
      </c>
      <c r="E55" s="115">
        <v>951</v>
      </c>
      <c r="F55" s="114">
        <v>960</v>
      </c>
      <c r="G55" s="114">
        <v>970</v>
      </c>
      <c r="H55" s="114">
        <v>955</v>
      </c>
      <c r="I55" s="140">
        <v>979</v>
      </c>
      <c r="J55" s="115">
        <v>-28</v>
      </c>
      <c r="K55" s="116">
        <v>-2.860061287027579</v>
      </c>
    </row>
    <row r="56" spans="1:11" ht="14.1" customHeight="1" x14ac:dyDescent="0.2">
      <c r="A56" s="306" t="s">
        <v>282</v>
      </c>
      <c r="B56" s="307" t="s">
        <v>283</v>
      </c>
      <c r="C56" s="308"/>
      <c r="D56" s="113">
        <v>1.2510614208887632</v>
      </c>
      <c r="E56" s="115">
        <v>442</v>
      </c>
      <c r="F56" s="114">
        <v>447</v>
      </c>
      <c r="G56" s="114">
        <v>451</v>
      </c>
      <c r="H56" s="114">
        <v>443</v>
      </c>
      <c r="I56" s="140">
        <v>452</v>
      </c>
      <c r="J56" s="115">
        <v>-10</v>
      </c>
      <c r="K56" s="116">
        <v>-2.2123893805309733</v>
      </c>
    </row>
    <row r="57" spans="1:11" ht="14.1" customHeight="1" x14ac:dyDescent="0.2">
      <c r="A57" s="306" t="s">
        <v>284</v>
      </c>
      <c r="B57" s="307" t="s">
        <v>285</v>
      </c>
      <c r="C57" s="308"/>
      <c r="D57" s="113">
        <v>1.0387772431361448</v>
      </c>
      <c r="E57" s="115">
        <v>367</v>
      </c>
      <c r="F57" s="114">
        <v>364</v>
      </c>
      <c r="G57" s="114">
        <v>371</v>
      </c>
      <c r="H57" s="114">
        <v>371</v>
      </c>
      <c r="I57" s="140">
        <v>379</v>
      </c>
      <c r="J57" s="115">
        <v>-12</v>
      </c>
      <c r="K57" s="116">
        <v>-3.1662269129287597</v>
      </c>
    </row>
    <row r="58" spans="1:11" ht="14.1" customHeight="1" x14ac:dyDescent="0.2">
      <c r="A58" s="306">
        <v>73</v>
      </c>
      <c r="B58" s="307" t="s">
        <v>286</v>
      </c>
      <c r="C58" s="308"/>
      <c r="D58" s="113">
        <v>2.4596660062270024</v>
      </c>
      <c r="E58" s="115">
        <v>869</v>
      </c>
      <c r="F58" s="114">
        <v>868</v>
      </c>
      <c r="G58" s="114">
        <v>864</v>
      </c>
      <c r="H58" s="114">
        <v>866</v>
      </c>
      <c r="I58" s="140">
        <v>876</v>
      </c>
      <c r="J58" s="115">
        <v>-7</v>
      </c>
      <c r="K58" s="116">
        <v>-0.79908675799086759</v>
      </c>
    </row>
    <row r="59" spans="1:11" ht="14.1" customHeight="1" x14ac:dyDescent="0.2">
      <c r="A59" s="306" t="s">
        <v>287</v>
      </c>
      <c r="B59" s="307" t="s">
        <v>288</v>
      </c>
      <c r="C59" s="308"/>
      <c r="D59" s="113">
        <v>1.9162185111803001</v>
      </c>
      <c r="E59" s="115">
        <v>677</v>
      </c>
      <c r="F59" s="114">
        <v>673</v>
      </c>
      <c r="G59" s="114">
        <v>669</v>
      </c>
      <c r="H59" s="114">
        <v>668</v>
      </c>
      <c r="I59" s="140">
        <v>677</v>
      </c>
      <c r="J59" s="115">
        <v>0</v>
      </c>
      <c r="K59" s="116">
        <v>0</v>
      </c>
    </row>
    <row r="60" spans="1:11" ht="14.1" customHeight="1" x14ac:dyDescent="0.2">
      <c r="A60" s="306">
        <v>81</v>
      </c>
      <c r="B60" s="307" t="s">
        <v>289</v>
      </c>
      <c r="C60" s="308"/>
      <c r="D60" s="113">
        <v>11.667138409283895</v>
      </c>
      <c r="E60" s="115">
        <v>4122</v>
      </c>
      <c r="F60" s="114">
        <v>4176</v>
      </c>
      <c r="G60" s="114">
        <v>4186</v>
      </c>
      <c r="H60" s="114">
        <v>4099</v>
      </c>
      <c r="I60" s="140">
        <v>4159</v>
      </c>
      <c r="J60" s="115">
        <v>-37</v>
      </c>
      <c r="K60" s="116">
        <v>-0.88963693195479687</v>
      </c>
    </row>
    <row r="61" spans="1:11" ht="14.1" customHeight="1" x14ac:dyDescent="0.2">
      <c r="A61" s="306" t="s">
        <v>290</v>
      </c>
      <c r="B61" s="307" t="s">
        <v>291</v>
      </c>
      <c r="C61" s="308"/>
      <c r="D61" s="113">
        <v>2.0209453722049249</v>
      </c>
      <c r="E61" s="115">
        <v>714</v>
      </c>
      <c r="F61" s="114">
        <v>729</v>
      </c>
      <c r="G61" s="114">
        <v>722</v>
      </c>
      <c r="H61" s="114">
        <v>700</v>
      </c>
      <c r="I61" s="140">
        <v>711</v>
      </c>
      <c r="J61" s="115">
        <v>3</v>
      </c>
      <c r="K61" s="116">
        <v>0.4219409282700422</v>
      </c>
    </row>
    <row r="62" spans="1:11" ht="14.1" customHeight="1" x14ac:dyDescent="0.2">
      <c r="A62" s="306" t="s">
        <v>292</v>
      </c>
      <c r="B62" s="307" t="s">
        <v>293</v>
      </c>
      <c r="C62" s="308"/>
      <c r="D62" s="113">
        <v>5.3665440135861875</v>
      </c>
      <c r="E62" s="115">
        <v>1896</v>
      </c>
      <c r="F62" s="114">
        <v>1941</v>
      </c>
      <c r="G62" s="114">
        <v>1952</v>
      </c>
      <c r="H62" s="114">
        <v>1907</v>
      </c>
      <c r="I62" s="140">
        <v>1938</v>
      </c>
      <c r="J62" s="115">
        <v>-42</v>
      </c>
      <c r="K62" s="116">
        <v>-2.1671826625386998</v>
      </c>
    </row>
    <row r="63" spans="1:11" ht="14.1" customHeight="1" x14ac:dyDescent="0.2">
      <c r="A63" s="306"/>
      <c r="B63" s="307" t="s">
        <v>294</v>
      </c>
      <c r="C63" s="308"/>
      <c r="D63" s="113">
        <v>4.6957260118879143</v>
      </c>
      <c r="E63" s="115">
        <v>1659</v>
      </c>
      <c r="F63" s="114">
        <v>1696</v>
      </c>
      <c r="G63" s="114">
        <v>1710</v>
      </c>
      <c r="H63" s="114">
        <v>1678</v>
      </c>
      <c r="I63" s="140">
        <v>1705</v>
      </c>
      <c r="J63" s="115">
        <v>-46</v>
      </c>
      <c r="K63" s="116">
        <v>-2.6979472140762462</v>
      </c>
    </row>
    <row r="64" spans="1:11" ht="14.1" customHeight="1" x14ac:dyDescent="0.2">
      <c r="A64" s="306" t="s">
        <v>295</v>
      </c>
      <c r="B64" s="307" t="s">
        <v>296</v>
      </c>
      <c r="C64" s="308"/>
      <c r="D64" s="113">
        <v>1.0982168129068781</v>
      </c>
      <c r="E64" s="115">
        <v>388</v>
      </c>
      <c r="F64" s="114">
        <v>378</v>
      </c>
      <c r="G64" s="114">
        <v>379</v>
      </c>
      <c r="H64" s="114">
        <v>377</v>
      </c>
      <c r="I64" s="140">
        <v>397</v>
      </c>
      <c r="J64" s="115">
        <v>-9</v>
      </c>
      <c r="K64" s="116">
        <v>-2.2670025188916876</v>
      </c>
    </row>
    <row r="65" spans="1:11" ht="14.1" customHeight="1" x14ac:dyDescent="0.2">
      <c r="A65" s="306" t="s">
        <v>297</v>
      </c>
      <c r="B65" s="307" t="s">
        <v>298</v>
      </c>
      <c r="C65" s="308"/>
      <c r="D65" s="113">
        <v>1.5001415227851684</v>
      </c>
      <c r="E65" s="115">
        <v>530</v>
      </c>
      <c r="F65" s="114">
        <v>535</v>
      </c>
      <c r="G65" s="114">
        <v>539</v>
      </c>
      <c r="H65" s="114">
        <v>522</v>
      </c>
      <c r="I65" s="140">
        <v>524</v>
      </c>
      <c r="J65" s="115">
        <v>6</v>
      </c>
      <c r="K65" s="116">
        <v>1.1450381679389312</v>
      </c>
    </row>
    <row r="66" spans="1:11" ht="14.1" customHeight="1" x14ac:dyDescent="0.2">
      <c r="A66" s="306">
        <v>82</v>
      </c>
      <c r="B66" s="307" t="s">
        <v>299</v>
      </c>
      <c r="C66" s="308"/>
      <c r="D66" s="113">
        <v>4.0645343900367958</v>
      </c>
      <c r="E66" s="115">
        <v>1436</v>
      </c>
      <c r="F66" s="114">
        <v>1414</v>
      </c>
      <c r="G66" s="114">
        <v>1421</v>
      </c>
      <c r="H66" s="114">
        <v>1380</v>
      </c>
      <c r="I66" s="140">
        <v>1372</v>
      </c>
      <c r="J66" s="115">
        <v>64</v>
      </c>
      <c r="K66" s="116">
        <v>4.6647230320699711</v>
      </c>
    </row>
    <row r="67" spans="1:11" ht="14.1" customHeight="1" x14ac:dyDescent="0.2">
      <c r="A67" s="306" t="s">
        <v>300</v>
      </c>
      <c r="B67" s="307" t="s">
        <v>301</v>
      </c>
      <c r="C67" s="308"/>
      <c r="D67" s="113">
        <v>2.8304557033682425</v>
      </c>
      <c r="E67" s="115">
        <v>1000</v>
      </c>
      <c r="F67" s="114">
        <v>979</v>
      </c>
      <c r="G67" s="114">
        <v>972</v>
      </c>
      <c r="H67" s="114">
        <v>941</v>
      </c>
      <c r="I67" s="140">
        <v>925</v>
      </c>
      <c r="J67" s="115">
        <v>75</v>
      </c>
      <c r="K67" s="116">
        <v>8.1081081081081088</v>
      </c>
    </row>
    <row r="68" spans="1:11" ht="14.1" customHeight="1" x14ac:dyDescent="0.2">
      <c r="A68" s="306" t="s">
        <v>302</v>
      </c>
      <c r="B68" s="307" t="s">
        <v>303</v>
      </c>
      <c r="C68" s="308"/>
      <c r="D68" s="113">
        <v>0.75007076139258422</v>
      </c>
      <c r="E68" s="115">
        <v>265</v>
      </c>
      <c r="F68" s="114">
        <v>268</v>
      </c>
      <c r="G68" s="114">
        <v>274</v>
      </c>
      <c r="H68" s="114">
        <v>272</v>
      </c>
      <c r="I68" s="140">
        <v>275</v>
      </c>
      <c r="J68" s="115">
        <v>-10</v>
      </c>
      <c r="K68" s="116">
        <v>-3.6363636363636362</v>
      </c>
    </row>
    <row r="69" spans="1:11" ht="14.1" customHeight="1" x14ac:dyDescent="0.2">
      <c r="A69" s="306">
        <v>83</v>
      </c>
      <c r="B69" s="307" t="s">
        <v>304</v>
      </c>
      <c r="C69" s="308"/>
      <c r="D69" s="113">
        <v>7.8658363996603455</v>
      </c>
      <c r="E69" s="115">
        <v>2779</v>
      </c>
      <c r="F69" s="114">
        <v>2718</v>
      </c>
      <c r="G69" s="114">
        <v>2724</v>
      </c>
      <c r="H69" s="114">
        <v>2862</v>
      </c>
      <c r="I69" s="140">
        <v>2857</v>
      </c>
      <c r="J69" s="115">
        <v>-78</v>
      </c>
      <c r="K69" s="116">
        <v>-2.7301365068253411</v>
      </c>
    </row>
    <row r="70" spans="1:11" ht="14.1" customHeight="1" x14ac:dyDescent="0.2">
      <c r="A70" s="306" t="s">
        <v>305</v>
      </c>
      <c r="B70" s="307" t="s">
        <v>306</v>
      </c>
      <c r="C70" s="308"/>
      <c r="D70" s="113">
        <v>6.6770450042456835</v>
      </c>
      <c r="E70" s="115">
        <v>2359</v>
      </c>
      <c r="F70" s="114">
        <v>2306</v>
      </c>
      <c r="G70" s="114">
        <v>2309</v>
      </c>
      <c r="H70" s="114">
        <v>2451</v>
      </c>
      <c r="I70" s="140">
        <v>2455</v>
      </c>
      <c r="J70" s="115">
        <v>-96</v>
      </c>
      <c r="K70" s="116">
        <v>-3.910386965376782</v>
      </c>
    </row>
    <row r="71" spans="1:11" ht="14.1" customHeight="1" x14ac:dyDescent="0.2">
      <c r="A71" s="306"/>
      <c r="B71" s="307" t="s">
        <v>307</v>
      </c>
      <c r="C71" s="308"/>
      <c r="D71" s="113">
        <v>4.2654967449759411</v>
      </c>
      <c r="E71" s="115">
        <v>1507</v>
      </c>
      <c r="F71" s="114">
        <v>1446</v>
      </c>
      <c r="G71" s="114">
        <v>1456</v>
      </c>
      <c r="H71" s="114">
        <v>1607</v>
      </c>
      <c r="I71" s="140">
        <v>1608</v>
      </c>
      <c r="J71" s="115">
        <v>-101</v>
      </c>
      <c r="K71" s="116">
        <v>-6.2810945273631837</v>
      </c>
    </row>
    <row r="72" spans="1:11" ht="14.1" customHeight="1" x14ac:dyDescent="0.2">
      <c r="A72" s="306">
        <v>84</v>
      </c>
      <c r="B72" s="307" t="s">
        <v>308</v>
      </c>
      <c r="C72" s="308"/>
      <c r="D72" s="113">
        <v>1.9360317011038777</v>
      </c>
      <c r="E72" s="115">
        <v>684</v>
      </c>
      <c r="F72" s="114">
        <v>676</v>
      </c>
      <c r="G72" s="114">
        <v>686</v>
      </c>
      <c r="H72" s="114">
        <v>698</v>
      </c>
      <c r="I72" s="140">
        <v>695</v>
      </c>
      <c r="J72" s="115">
        <v>-11</v>
      </c>
      <c r="K72" s="116">
        <v>-1.5827338129496402</v>
      </c>
    </row>
    <row r="73" spans="1:11" ht="14.1" customHeight="1" x14ac:dyDescent="0.2">
      <c r="A73" s="306" t="s">
        <v>309</v>
      </c>
      <c r="B73" s="307" t="s">
        <v>310</v>
      </c>
      <c r="C73" s="308"/>
      <c r="D73" s="113">
        <v>1.1831304840079253</v>
      </c>
      <c r="E73" s="115">
        <v>418</v>
      </c>
      <c r="F73" s="114">
        <v>416</v>
      </c>
      <c r="G73" s="114">
        <v>422</v>
      </c>
      <c r="H73" s="114">
        <v>435</v>
      </c>
      <c r="I73" s="140">
        <v>432</v>
      </c>
      <c r="J73" s="115">
        <v>-14</v>
      </c>
      <c r="K73" s="116">
        <v>-3.2407407407407409</v>
      </c>
    </row>
    <row r="74" spans="1:11" ht="14.1" customHeight="1" x14ac:dyDescent="0.2">
      <c r="A74" s="306" t="s">
        <v>311</v>
      </c>
      <c r="B74" s="307" t="s">
        <v>312</v>
      </c>
      <c r="C74" s="308"/>
      <c r="D74" s="113">
        <v>0.4217378998018681</v>
      </c>
      <c r="E74" s="115">
        <v>149</v>
      </c>
      <c r="F74" s="114">
        <v>151</v>
      </c>
      <c r="G74" s="114">
        <v>148</v>
      </c>
      <c r="H74" s="114">
        <v>148</v>
      </c>
      <c r="I74" s="140">
        <v>149</v>
      </c>
      <c r="J74" s="115">
        <v>0</v>
      </c>
      <c r="K74" s="116">
        <v>0</v>
      </c>
    </row>
    <row r="75" spans="1:11" ht="14.1" customHeight="1" x14ac:dyDescent="0.2">
      <c r="A75" s="306" t="s">
        <v>313</v>
      </c>
      <c r="B75" s="307" t="s">
        <v>314</v>
      </c>
      <c r="C75" s="308"/>
      <c r="D75" s="113">
        <v>5.3778658363996604E-2</v>
      </c>
      <c r="E75" s="115">
        <v>19</v>
      </c>
      <c r="F75" s="114">
        <v>18</v>
      </c>
      <c r="G75" s="114">
        <v>18</v>
      </c>
      <c r="H75" s="114">
        <v>17</v>
      </c>
      <c r="I75" s="140">
        <v>18</v>
      </c>
      <c r="J75" s="115">
        <v>1</v>
      </c>
      <c r="K75" s="116">
        <v>5.5555555555555554</v>
      </c>
    </row>
    <row r="76" spans="1:11" ht="14.1" customHeight="1" x14ac:dyDescent="0.2">
      <c r="A76" s="306">
        <v>91</v>
      </c>
      <c r="B76" s="307" t="s">
        <v>315</v>
      </c>
      <c r="C76" s="308"/>
      <c r="D76" s="113">
        <v>0.280215114633456</v>
      </c>
      <c r="E76" s="115">
        <v>99</v>
      </c>
      <c r="F76" s="114">
        <v>97</v>
      </c>
      <c r="G76" s="114">
        <v>100</v>
      </c>
      <c r="H76" s="114">
        <v>106</v>
      </c>
      <c r="I76" s="140">
        <v>100</v>
      </c>
      <c r="J76" s="115">
        <v>-1</v>
      </c>
      <c r="K76" s="116">
        <v>-1</v>
      </c>
    </row>
    <row r="77" spans="1:11" ht="14.1" customHeight="1" x14ac:dyDescent="0.2">
      <c r="A77" s="306">
        <v>92</v>
      </c>
      <c r="B77" s="307" t="s">
        <v>316</v>
      </c>
      <c r="C77" s="308"/>
      <c r="D77" s="113">
        <v>0.25474101330314181</v>
      </c>
      <c r="E77" s="115">
        <v>90</v>
      </c>
      <c r="F77" s="114">
        <v>98</v>
      </c>
      <c r="G77" s="114">
        <v>92</v>
      </c>
      <c r="H77" s="114">
        <v>102</v>
      </c>
      <c r="I77" s="140">
        <v>97</v>
      </c>
      <c r="J77" s="115">
        <v>-7</v>
      </c>
      <c r="K77" s="116">
        <v>-7.2164948453608249</v>
      </c>
    </row>
    <row r="78" spans="1:11" ht="14.1" customHeight="1" x14ac:dyDescent="0.2">
      <c r="A78" s="306">
        <v>93</v>
      </c>
      <c r="B78" s="307" t="s">
        <v>317</v>
      </c>
      <c r="C78" s="308"/>
      <c r="D78" s="113">
        <v>5.0948202660628363E-2</v>
      </c>
      <c r="E78" s="115">
        <v>18</v>
      </c>
      <c r="F78" s="114" t="s">
        <v>513</v>
      </c>
      <c r="G78" s="114" t="s">
        <v>513</v>
      </c>
      <c r="H78" s="114">
        <v>22</v>
      </c>
      <c r="I78" s="140">
        <v>23</v>
      </c>
      <c r="J78" s="115">
        <v>-5</v>
      </c>
      <c r="K78" s="116">
        <v>-21.739130434782609</v>
      </c>
    </row>
    <row r="79" spans="1:11" ht="14.1" customHeight="1" x14ac:dyDescent="0.2">
      <c r="A79" s="306">
        <v>94</v>
      </c>
      <c r="B79" s="307" t="s">
        <v>318</v>
      </c>
      <c r="C79" s="308"/>
      <c r="D79" s="113">
        <v>0.13020096235493914</v>
      </c>
      <c r="E79" s="115">
        <v>46</v>
      </c>
      <c r="F79" s="114">
        <v>48</v>
      </c>
      <c r="G79" s="114">
        <v>56</v>
      </c>
      <c r="H79" s="114">
        <v>54</v>
      </c>
      <c r="I79" s="140">
        <v>54</v>
      </c>
      <c r="J79" s="115">
        <v>-8</v>
      </c>
      <c r="K79" s="116">
        <v>-14.814814814814815</v>
      </c>
    </row>
    <row r="80" spans="1:11" ht="14.1" customHeight="1" x14ac:dyDescent="0.2">
      <c r="A80" s="306" t="s">
        <v>319</v>
      </c>
      <c r="B80" s="307" t="s">
        <v>320</v>
      </c>
      <c r="C80" s="308"/>
      <c r="D80" s="113">
        <v>8.4913671101047271E-3</v>
      </c>
      <c r="E80" s="115">
        <v>3</v>
      </c>
      <c r="F80" s="114" t="s">
        <v>513</v>
      </c>
      <c r="G80" s="114" t="s">
        <v>513</v>
      </c>
      <c r="H80" s="114">
        <v>3</v>
      </c>
      <c r="I80" s="140">
        <v>3</v>
      </c>
      <c r="J80" s="115">
        <v>0</v>
      </c>
      <c r="K80" s="116">
        <v>0</v>
      </c>
    </row>
    <row r="81" spans="1:11" ht="14.1" customHeight="1" x14ac:dyDescent="0.2">
      <c r="A81" s="310" t="s">
        <v>321</v>
      </c>
      <c r="B81" s="311" t="s">
        <v>224</v>
      </c>
      <c r="C81" s="312"/>
      <c r="D81" s="125">
        <v>1.1038777243136144</v>
      </c>
      <c r="E81" s="143">
        <v>390</v>
      </c>
      <c r="F81" s="144">
        <v>390</v>
      </c>
      <c r="G81" s="144">
        <v>393</v>
      </c>
      <c r="H81" s="144">
        <v>386</v>
      </c>
      <c r="I81" s="145">
        <v>390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4974</v>
      </c>
      <c r="E12" s="114">
        <v>5227</v>
      </c>
      <c r="F12" s="114">
        <v>5230</v>
      </c>
      <c r="G12" s="114">
        <v>5178</v>
      </c>
      <c r="H12" s="140">
        <v>5034</v>
      </c>
      <c r="I12" s="115">
        <v>-60</v>
      </c>
      <c r="J12" s="116">
        <v>-1.1918951132300357</v>
      </c>
      <c r="K12"/>
      <c r="L12"/>
      <c r="M12"/>
      <c r="N12"/>
      <c r="O12"/>
      <c r="P12"/>
    </row>
    <row r="13" spans="1:16" s="110" customFormat="1" ht="14.45" customHeight="1" x14ac:dyDescent="0.2">
      <c r="A13" s="120" t="s">
        <v>105</v>
      </c>
      <c r="B13" s="119" t="s">
        <v>106</v>
      </c>
      <c r="C13" s="113">
        <v>44.451145958986729</v>
      </c>
      <c r="D13" s="115">
        <v>2211</v>
      </c>
      <c r="E13" s="114">
        <v>2297</v>
      </c>
      <c r="F13" s="114">
        <v>2312</v>
      </c>
      <c r="G13" s="114">
        <v>2280</v>
      </c>
      <c r="H13" s="140">
        <v>2251</v>
      </c>
      <c r="I13" s="115">
        <v>-40</v>
      </c>
      <c r="J13" s="116">
        <v>-1.7769880053309641</v>
      </c>
      <c r="K13"/>
      <c r="L13"/>
      <c r="M13"/>
      <c r="N13"/>
      <c r="O13"/>
      <c r="P13"/>
    </row>
    <row r="14" spans="1:16" s="110" customFormat="1" ht="14.45" customHeight="1" x14ac:dyDescent="0.2">
      <c r="A14" s="120"/>
      <c r="B14" s="119" t="s">
        <v>107</v>
      </c>
      <c r="C14" s="113">
        <v>55.548854041013271</v>
      </c>
      <c r="D14" s="115">
        <v>2763</v>
      </c>
      <c r="E14" s="114">
        <v>2930</v>
      </c>
      <c r="F14" s="114">
        <v>2918</v>
      </c>
      <c r="G14" s="114">
        <v>2898</v>
      </c>
      <c r="H14" s="140">
        <v>2783</v>
      </c>
      <c r="I14" s="115">
        <v>-20</v>
      </c>
      <c r="J14" s="116">
        <v>-0.71864893999281354</v>
      </c>
      <c r="K14"/>
      <c r="L14"/>
      <c r="M14"/>
      <c r="N14"/>
      <c r="O14"/>
      <c r="P14"/>
    </row>
    <row r="15" spans="1:16" s="110" customFormat="1" ht="14.45" customHeight="1" x14ac:dyDescent="0.2">
      <c r="A15" s="118" t="s">
        <v>105</v>
      </c>
      <c r="B15" s="121" t="s">
        <v>108</v>
      </c>
      <c r="C15" s="113">
        <v>12.18335343787696</v>
      </c>
      <c r="D15" s="115">
        <v>606</v>
      </c>
      <c r="E15" s="114">
        <v>619</v>
      </c>
      <c r="F15" s="114">
        <v>621</v>
      </c>
      <c r="G15" s="114">
        <v>610</v>
      </c>
      <c r="H15" s="140">
        <v>542</v>
      </c>
      <c r="I15" s="115">
        <v>64</v>
      </c>
      <c r="J15" s="116">
        <v>11.808118081180812</v>
      </c>
      <c r="K15"/>
      <c r="L15"/>
      <c r="M15"/>
      <c r="N15"/>
      <c r="O15"/>
      <c r="P15"/>
    </row>
    <row r="16" spans="1:16" s="110" customFormat="1" ht="14.45" customHeight="1" x14ac:dyDescent="0.2">
      <c r="A16" s="118"/>
      <c r="B16" s="121" t="s">
        <v>109</v>
      </c>
      <c r="C16" s="113">
        <v>38.540410132689985</v>
      </c>
      <c r="D16" s="115">
        <v>1917</v>
      </c>
      <c r="E16" s="114">
        <v>2051</v>
      </c>
      <c r="F16" s="114">
        <v>2037</v>
      </c>
      <c r="G16" s="114">
        <v>2029</v>
      </c>
      <c r="H16" s="140">
        <v>2018</v>
      </c>
      <c r="I16" s="115">
        <v>-101</v>
      </c>
      <c r="J16" s="116">
        <v>-5.0049554013875124</v>
      </c>
      <c r="K16"/>
      <c r="L16"/>
      <c r="M16"/>
      <c r="N16"/>
      <c r="O16"/>
      <c r="P16"/>
    </row>
    <row r="17" spans="1:16" s="110" customFormat="1" ht="14.45" customHeight="1" x14ac:dyDescent="0.2">
      <c r="A17" s="118"/>
      <c r="B17" s="121" t="s">
        <v>110</v>
      </c>
      <c r="C17" s="113">
        <v>24.346602332127059</v>
      </c>
      <c r="D17" s="115">
        <v>1211</v>
      </c>
      <c r="E17" s="114">
        <v>1276</v>
      </c>
      <c r="F17" s="114">
        <v>1314</v>
      </c>
      <c r="G17" s="114">
        <v>1316</v>
      </c>
      <c r="H17" s="140">
        <v>1299</v>
      </c>
      <c r="I17" s="115">
        <v>-88</v>
      </c>
      <c r="J17" s="116">
        <v>-6.7744418783679752</v>
      </c>
      <c r="K17"/>
      <c r="L17"/>
      <c r="M17"/>
      <c r="N17"/>
      <c r="O17"/>
      <c r="P17"/>
    </row>
    <row r="18" spans="1:16" s="110" customFormat="1" ht="14.45" customHeight="1" x14ac:dyDescent="0.2">
      <c r="A18" s="120"/>
      <c r="B18" s="121" t="s">
        <v>111</v>
      </c>
      <c r="C18" s="113">
        <v>24.929634097305993</v>
      </c>
      <c r="D18" s="115">
        <v>1240</v>
      </c>
      <c r="E18" s="114">
        <v>1281</v>
      </c>
      <c r="F18" s="114">
        <v>1258</v>
      </c>
      <c r="G18" s="114">
        <v>1223</v>
      </c>
      <c r="H18" s="140">
        <v>1175</v>
      </c>
      <c r="I18" s="115">
        <v>65</v>
      </c>
      <c r="J18" s="116">
        <v>5.5319148936170217</v>
      </c>
      <c r="K18"/>
      <c r="L18"/>
      <c r="M18"/>
      <c r="N18"/>
      <c r="O18"/>
      <c r="P18"/>
    </row>
    <row r="19" spans="1:16" s="110" customFormat="1" ht="14.45" customHeight="1" x14ac:dyDescent="0.2">
      <c r="A19" s="120"/>
      <c r="B19" s="121" t="s">
        <v>112</v>
      </c>
      <c r="C19" s="113">
        <v>3.4177724165661441</v>
      </c>
      <c r="D19" s="115">
        <v>170</v>
      </c>
      <c r="E19" s="114">
        <v>173</v>
      </c>
      <c r="F19" s="114">
        <v>169</v>
      </c>
      <c r="G19" s="114">
        <v>137</v>
      </c>
      <c r="H19" s="140">
        <v>130</v>
      </c>
      <c r="I19" s="115">
        <v>40</v>
      </c>
      <c r="J19" s="116">
        <v>30.76923076923077</v>
      </c>
      <c r="K19"/>
      <c r="L19"/>
      <c r="M19"/>
      <c r="N19"/>
      <c r="O19"/>
      <c r="P19"/>
    </row>
    <row r="20" spans="1:16" s="110" customFormat="1" ht="14.45" customHeight="1" x14ac:dyDescent="0.2">
      <c r="A20" s="120" t="s">
        <v>113</v>
      </c>
      <c r="B20" s="119" t="s">
        <v>116</v>
      </c>
      <c r="C20" s="113">
        <v>97.225572979493364</v>
      </c>
      <c r="D20" s="115">
        <v>4836</v>
      </c>
      <c r="E20" s="114">
        <v>5057</v>
      </c>
      <c r="F20" s="114">
        <v>5069</v>
      </c>
      <c r="G20" s="114">
        <v>5026</v>
      </c>
      <c r="H20" s="140">
        <v>4885</v>
      </c>
      <c r="I20" s="115">
        <v>-49</v>
      </c>
      <c r="J20" s="116">
        <v>-1.0030706243602865</v>
      </c>
      <c r="K20"/>
      <c r="L20"/>
      <c r="M20"/>
      <c r="N20"/>
      <c r="O20"/>
      <c r="P20"/>
    </row>
    <row r="21" spans="1:16" s="110" customFormat="1" ht="14.45" customHeight="1" x14ac:dyDescent="0.2">
      <c r="A21" s="123"/>
      <c r="B21" s="124" t="s">
        <v>117</v>
      </c>
      <c r="C21" s="125">
        <v>2.6739043023723363</v>
      </c>
      <c r="D21" s="143">
        <v>133</v>
      </c>
      <c r="E21" s="144">
        <v>165</v>
      </c>
      <c r="F21" s="144">
        <v>156</v>
      </c>
      <c r="G21" s="144">
        <v>148</v>
      </c>
      <c r="H21" s="145">
        <v>146</v>
      </c>
      <c r="I21" s="143">
        <v>-13</v>
      </c>
      <c r="J21" s="146">
        <v>-8.9041095890410951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111411</v>
      </c>
      <c r="E23" s="114">
        <v>117071</v>
      </c>
      <c r="F23" s="114">
        <v>116805</v>
      </c>
      <c r="G23" s="114">
        <v>117838</v>
      </c>
      <c r="H23" s="140">
        <v>115296</v>
      </c>
      <c r="I23" s="115">
        <v>-3885</v>
      </c>
      <c r="J23" s="116">
        <v>-3.3695878434637803</v>
      </c>
      <c r="K23"/>
      <c r="L23"/>
      <c r="M23"/>
      <c r="N23"/>
      <c r="O23"/>
      <c r="P23"/>
    </row>
    <row r="24" spans="1:16" s="110" customFormat="1" ht="14.45" customHeight="1" x14ac:dyDescent="0.2">
      <c r="A24" s="120" t="s">
        <v>105</v>
      </c>
      <c r="B24" s="119" t="s">
        <v>106</v>
      </c>
      <c r="C24" s="113">
        <v>45.095188087352234</v>
      </c>
      <c r="D24" s="115">
        <v>50241</v>
      </c>
      <c r="E24" s="114">
        <v>52278</v>
      </c>
      <c r="F24" s="114">
        <v>52503</v>
      </c>
      <c r="G24" s="114">
        <v>52617</v>
      </c>
      <c r="H24" s="140">
        <v>51548</v>
      </c>
      <c r="I24" s="115">
        <v>-1307</v>
      </c>
      <c r="J24" s="116">
        <v>-2.5355008923721578</v>
      </c>
      <c r="K24"/>
      <c r="L24"/>
      <c r="M24"/>
      <c r="N24"/>
      <c r="O24"/>
      <c r="P24"/>
    </row>
    <row r="25" spans="1:16" s="110" customFormat="1" ht="14.45" customHeight="1" x14ac:dyDescent="0.2">
      <c r="A25" s="120"/>
      <c r="B25" s="119" t="s">
        <v>107</v>
      </c>
      <c r="C25" s="113">
        <v>54.904811912647766</v>
      </c>
      <c r="D25" s="115">
        <v>61170</v>
      </c>
      <c r="E25" s="114">
        <v>64793</v>
      </c>
      <c r="F25" s="114">
        <v>64302</v>
      </c>
      <c r="G25" s="114">
        <v>65221</v>
      </c>
      <c r="H25" s="140">
        <v>63748</v>
      </c>
      <c r="I25" s="115">
        <v>-2578</v>
      </c>
      <c r="J25" s="116">
        <v>-4.0440484407353958</v>
      </c>
      <c r="K25"/>
      <c r="L25"/>
      <c r="M25"/>
      <c r="N25"/>
      <c r="O25"/>
      <c r="P25"/>
    </row>
    <row r="26" spans="1:16" s="110" customFormat="1" ht="14.45" customHeight="1" x14ac:dyDescent="0.2">
      <c r="A26" s="118" t="s">
        <v>105</v>
      </c>
      <c r="B26" s="121" t="s">
        <v>108</v>
      </c>
      <c r="C26" s="113">
        <v>15.112511331915162</v>
      </c>
      <c r="D26" s="115">
        <v>16837</v>
      </c>
      <c r="E26" s="114">
        <v>18181</v>
      </c>
      <c r="F26" s="114">
        <v>17673</v>
      </c>
      <c r="G26" s="114">
        <v>18389</v>
      </c>
      <c r="H26" s="140">
        <v>16666</v>
      </c>
      <c r="I26" s="115">
        <v>171</v>
      </c>
      <c r="J26" s="116">
        <v>1.0260410416416657</v>
      </c>
      <c r="K26"/>
      <c r="L26"/>
      <c r="M26"/>
      <c r="N26"/>
      <c r="O26"/>
      <c r="P26"/>
    </row>
    <row r="27" spans="1:16" s="110" customFormat="1" ht="14.45" customHeight="1" x14ac:dyDescent="0.2">
      <c r="A27" s="118"/>
      <c r="B27" s="121" t="s">
        <v>109</v>
      </c>
      <c r="C27" s="113">
        <v>39.332740932223928</v>
      </c>
      <c r="D27" s="115">
        <v>43821</v>
      </c>
      <c r="E27" s="114">
        <v>46374</v>
      </c>
      <c r="F27" s="114">
        <v>46309</v>
      </c>
      <c r="G27" s="114">
        <v>46615</v>
      </c>
      <c r="H27" s="140">
        <v>46613</v>
      </c>
      <c r="I27" s="115">
        <v>-2792</v>
      </c>
      <c r="J27" s="116">
        <v>-5.9897453500096542</v>
      </c>
      <c r="K27"/>
      <c r="L27"/>
      <c r="M27"/>
      <c r="N27"/>
      <c r="O27"/>
      <c r="P27"/>
    </row>
    <row r="28" spans="1:16" s="110" customFormat="1" ht="14.45" customHeight="1" x14ac:dyDescent="0.2">
      <c r="A28" s="118"/>
      <c r="B28" s="121" t="s">
        <v>110</v>
      </c>
      <c r="C28" s="113">
        <v>21.074220678389029</v>
      </c>
      <c r="D28" s="115">
        <v>23479</v>
      </c>
      <c r="E28" s="114">
        <v>24265</v>
      </c>
      <c r="F28" s="114">
        <v>24655</v>
      </c>
      <c r="G28" s="114">
        <v>25131</v>
      </c>
      <c r="H28" s="140">
        <v>25255</v>
      </c>
      <c r="I28" s="115">
        <v>-1776</v>
      </c>
      <c r="J28" s="116">
        <v>-7.0322708374579292</v>
      </c>
      <c r="K28"/>
      <c r="L28"/>
      <c r="M28"/>
      <c r="N28"/>
      <c r="O28"/>
      <c r="P28"/>
    </row>
    <row r="29" spans="1:16" s="110" customFormat="1" ht="14.45" customHeight="1" x14ac:dyDescent="0.2">
      <c r="A29" s="118"/>
      <c r="B29" s="121" t="s">
        <v>111</v>
      </c>
      <c r="C29" s="113">
        <v>24.480527057471882</v>
      </c>
      <c r="D29" s="115">
        <v>27274</v>
      </c>
      <c r="E29" s="114">
        <v>28251</v>
      </c>
      <c r="F29" s="114">
        <v>28168</v>
      </c>
      <c r="G29" s="114">
        <v>27703</v>
      </c>
      <c r="H29" s="140">
        <v>26762</v>
      </c>
      <c r="I29" s="115">
        <v>512</v>
      </c>
      <c r="J29" s="116">
        <v>1.9131604513862941</v>
      </c>
      <c r="K29"/>
      <c r="L29"/>
      <c r="M29"/>
      <c r="N29"/>
      <c r="O29"/>
      <c r="P29"/>
    </row>
    <row r="30" spans="1:16" s="110" customFormat="1" ht="14.45" customHeight="1" x14ac:dyDescent="0.2">
      <c r="A30" s="120"/>
      <c r="B30" s="121" t="s">
        <v>112</v>
      </c>
      <c r="C30" s="113">
        <v>2.8973799714570374</v>
      </c>
      <c r="D30" s="115">
        <v>3228</v>
      </c>
      <c r="E30" s="114">
        <v>3347</v>
      </c>
      <c r="F30" s="114">
        <v>3435</v>
      </c>
      <c r="G30" s="114">
        <v>3030</v>
      </c>
      <c r="H30" s="140">
        <v>2960</v>
      </c>
      <c r="I30" s="115">
        <v>268</v>
      </c>
      <c r="J30" s="116">
        <v>9.0540540540540544</v>
      </c>
      <c r="K30"/>
      <c r="L30"/>
      <c r="M30"/>
      <c r="N30"/>
      <c r="O30"/>
      <c r="P30"/>
    </row>
    <row r="31" spans="1:16" s="110" customFormat="1" ht="14.45" customHeight="1" x14ac:dyDescent="0.2">
      <c r="A31" s="120" t="s">
        <v>113</v>
      </c>
      <c r="B31" s="119" t="s">
        <v>116</v>
      </c>
      <c r="C31" s="113">
        <v>95.031908877938449</v>
      </c>
      <c r="D31" s="115">
        <v>105876</v>
      </c>
      <c r="E31" s="114">
        <v>111108</v>
      </c>
      <c r="F31" s="114">
        <v>111080</v>
      </c>
      <c r="G31" s="114">
        <v>112094</v>
      </c>
      <c r="H31" s="140">
        <v>109864</v>
      </c>
      <c r="I31" s="115">
        <v>-3988</v>
      </c>
      <c r="J31" s="116">
        <v>-3.6299424743319011</v>
      </c>
      <c r="K31"/>
      <c r="L31"/>
      <c r="M31"/>
      <c r="N31"/>
      <c r="O31"/>
      <c r="P31"/>
    </row>
    <row r="32" spans="1:16" s="110" customFormat="1" ht="14.45" customHeight="1" x14ac:dyDescent="0.2">
      <c r="A32" s="123"/>
      <c r="B32" s="124" t="s">
        <v>117</v>
      </c>
      <c r="C32" s="125">
        <v>4.8792309556506988</v>
      </c>
      <c r="D32" s="143">
        <v>5436</v>
      </c>
      <c r="E32" s="144">
        <v>5866</v>
      </c>
      <c r="F32" s="144">
        <v>5630</v>
      </c>
      <c r="G32" s="144">
        <v>5646</v>
      </c>
      <c r="H32" s="145">
        <v>5344</v>
      </c>
      <c r="I32" s="143">
        <v>92</v>
      </c>
      <c r="J32" s="146">
        <v>1.721556886227545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5166</v>
      </c>
      <c r="E56" s="114">
        <v>5401</v>
      </c>
      <c r="F56" s="114">
        <v>5436</v>
      </c>
      <c r="G56" s="114">
        <v>5489</v>
      </c>
      <c r="H56" s="140">
        <v>5369</v>
      </c>
      <c r="I56" s="115">
        <v>-203</v>
      </c>
      <c r="J56" s="116">
        <v>-3.7809647979139505</v>
      </c>
      <c r="K56"/>
      <c r="L56"/>
      <c r="M56"/>
      <c r="N56"/>
      <c r="O56"/>
      <c r="P56"/>
    </row>
    <row r="57" spans="1:16" s="110" customFormat="1" ht="14.45" customHeight="1" x14ac:dyDescent="0.2">
      <c r="A57" s="120" t="s">
        <v>105</v>
      </c>
      <c r="B57" s="119" t="s">
        <v>106</v>
      </c>
      <c r="C57" s="113">
        <v>45.16066589237321</v>
      </c>
      <c r="D57" s="115">
        <v>2333</v>
      </c>
      <c r="E57" s="114">
        <v>2391</v>
      </c>
      <c r="F57" s="114">
        <v>2418</v>
      </c>
      <c r="G57" s="114">
        <v>2419</v>
      </c>
      <c r="H57" s="140">
        <v>2400</v>
      </c>
      <c r="I57" s="115">
        <v>-67</v>
      </c>
      <c r="J57" s="116">
        <v>-2.7916666666666665</v>
      </c>
    </row>
    <row r="58" spans="1:16" s="110" customFormat="1" ht="14.45" customHeight="1" x14ac:dyDescent="0.2">
      <c r="A58" s="120"/>
      <c r="B58" s="119" t="s">
        <v>107</v>
      </c>
      <c r="C58" s="113">
        <v>54.83933410762679</v>
      </c>
      <c r="D58" s="115">
        <v>2833</v>
      </c>
      <c r="E58" s="114">
        <v>3010</v>
      </c>
      <c r="F58" s="114">
        <v>3018</v>
      </c>
      <c r="G58" s="114">
        <v>3070</v>
      </c>
      <c r="H58" s="140">
        <v>2969</v>
      </c>
      <c r="I58" s="115">
        <v>-136</v>
      </c>
      <c r="J58" s="116">
        <v>-4.5806668912091615</v>
      </c>
    </row>
    <row r="59" spans="1:16" s="110" customFormat="1" ht="14.45" customHeight="1" x14ac:dyDescent="0.2">
      <c r="A59" s="118" t="s">
        <v>105</v>
      </c>
      <c r="B59" s="121" t="s">
        <v>108</v>
      </c>
      <c r="C59" s="113">
        <v>11.691831204026325</v>
      </c>
      <c r="D59" s="115">
        <v>604</v>
      </c>
      <c r="E59" s="114">
        <v>637</v>
      </c>
      <c r="F59" s="114">
        <v>654</v>
      </c>
      <c r="G59" s="114">
        <v>678</v>
      </c>
      <c r="H59" s="140">
        <v>612</v>
      </c>
      <c r="I59" s="115">
        <v>-8</v>
      </c>
      <c r="J59" s="116">
        <v>-1.3071895424836601</v>
      </c>
    </row>
    <row r="60" spans="1:16" s="110" customFormat="1" ht="14.45" customHeight="1" x14ac:dyDescent="0.2">
      <c r="A60" s="118"/>
      <c r="B60" s="121" t="s">
        <v>109</v>
      </c>
      <c r="C60" s="113">
        <v>38.598528842431278</v>
      </c>
      <c r="D60" s="115">
        <v>1994</v>
      </c>
      <c r="E60" s="114">
        <v>2098</v>
      </c>
      <c r="F60" s="114">
        <v>2108</v>
      </c>
      <c r="G60" s="114">
        <v>2157</v>
      </c>
      <c r="H60" s="140">
        <v>2145</v>
      </c>
      <c r="I60" s="115">
        <v>-151</v>
      </c>
      <c r="J60" s="116">
        <v>-7.0396270396270397</v>
      </c>
    </row>
    <row r="61" spans="1:16" s="110" customFormat="1" ht="14.45" customHeight="1" x14ac:dyDescent="0.2">
      <c r="A61" s="118"/>
      <c r="B61" s="121" t="s">
        <v>110</v>
      </c>
      <c r="C61" s="113">
        <v>24.467673248161052</v>
      </c>
      <c r="D61" s="115">
        <v>1264</v>
      </c>
      <c r="E61" s="114">
        <v>1334</v>
      </c>
      <c r="F61" s="114">
        <v>1376</v>
      </c>
      <c r="G61" s="114">
        <v>1382</v>
      </c>
      <c r="H61" s="140">
        <v>1381</v>
      </c>
      <c r="I61" s="115">
        <v>-117</v>
      </c>
      <c r="J61" s="116">
        <v>-8.4721216509775523</v>
      </c>
    </row>
    <row r="62" spans="1:16" s="110" customFormat="1" ht="14.45" customHeight="1" x14ac:dyDescent="0.2">
      <c r="A62" s="120"/>
      <c r="B62" s="121" t="s">
        <v>111</v>
      </c>
      <c r="C62" s="113">
        <v>25.241966705381341</v>
      </c>
      <c r="D62" s="115">
        <v>1304</v>
      </c>
      <c r="E62" s="114">
        <v>1332</v>
      </c>
      <c r="F62" s="114">
        <v>1298</v>
      </c>
      <c r="G62" s="114">
        <v>1272</v>
      </c>
      <c r="H62" s="140">
        <v>1231</v>
      </c>
      <c r="I62" s="115">
        <v>73</v>
      </c>
      <c r="J62" s="116">
        <v>5.9301380991064176</v>
      </c>
    </row>
    <row r="63" spans="1:16" s="110" customFormat="1" ht="14.45" customHeight="1" x14ac:dyDescent="0.2">
      <c r="A63" s="120"/>
      <c r="B63" s="121" t="s">
        <v>112</v>
      </c>
      <c r="C63" s="113">
        <v>3.6778939217963607</v>
      </c>
      <c r="D63" s="115">
        <v>190</v>
      </c>
      <c r="E63" s="114">
        <v>178</v>
      </c>
      <c r="F63" s="114">
        <v>168</v>
      </c>
      <c r="G63" s="114">
        <v>141</v>
      </c>
      <c r="H63" s="140">
        <v>144</v>
      </c>
      <c r="I63" s="115">
        <v>46</v>
      </c>
      <c r="J63" s="116">
        <v>31.944444444444443</v>
      </c>
    </row>
    <row r="64" spans="1:16" s="110" customFormat="1" ht="14.45" customHeight="1" x14ac:dyDescent="0.2">
      <c r="A64" s="120" t="s">
        <v>113</v>
      </c>
      <c r="B64" s="119" t="s">
        <v>116</v>
      </c>
      <c r="C64" s="113">
        <v>97.444831591173056</v>
      </c>
      <c r="D64" s="115">
        <v>5034</v>
      </c>
      <c r="E64" s="114">
        <v>5250</v>
      </c>
      <c r="F64" s="114">
        <v>5285</v>
      </c>
      <c r="G64" s="114">
        <v>5341</v>
      </c>
      <c r="H64" s="140">
        <v>5219</v>
      </c>
      <c r="I64" s="115">
        <v>-185</v>
      </c>
      <c r="J64" s="116">
        <v>-3.5447403717187203</v>
      </c>
    </row>
    <row r="65" spans="1:10" s="110" customFormat="1" ht="14.45" customHeight="1" x14ac:dyDescent="0.2">
      <c r="A65" s="123"/>
      <c r="B65" s="124" t="s">
        <v>117</v>
      </c>
      <c r="C65" s="125">
        <v>2.4583817266744097</v>
      </c>
      <c r="D65" s="143">
        <v>127</v>
      </c>
      <c r="E65" s="144">
        <v>146</v>
      </c>
      <c r="F65" s="144">
        <v>145</v>
      </c>
      <c r="G65" s="144">
        <v>142</v>
      </c>
      <c r="H65" s="145">
        <v>148</v>
      </c>
      <c r="I65" s="143">
        <v>-21</v>
      </c>
      <c r="J65" s="146">
        <v>-14.189189189189189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4974</v>
      </c>
      <c r="G11" s="114">
        <v>5227</v>
      </c>
      <c r="H11" s="114">
        <v>5230</v>
      </c>
      <c r="I11" s="114">
        <v>5178</v>
      </c>
      <c r="J11" s="140">
        <v>5034</v>
      </c>
      <c r="K11" s="114">
        <v>-60</v>
      </c>
      <c r="L11" s="116">
        <v>-1.1918951132300357</v>
      </c>
    </row>
    <row r="12" spans="1:17" s="110" customFormat="1" ht="24" customHeight="1" x14ac:dyDescent="0.2">
      <c r="A12" s="604" t="s">
        <v>185</v>
      </c>
      <c r="B12" s="605"/>
      <c r="C12" s="605"/>
      <c r="D12" s="606"/>
      <c r="E12" s="113">
        <v>44.451145958986729</v>
      </c>
      <c r="F12" s="115">
        <v>2211</v>
      </c>
      <c r="G12" s="114">
        <v>2297</v>
      </c>
      <c r="H12" s="114">
        <v>2312</v>
      </c>
      <c r="I12" s="114">
        <v>2280</v>
      </c>
      <c r="J12" s="140">
        <v>2251</v>
      </c>
      <c r="K12" s="114">
        <v>-40</v>
      </c>
      <c r="L12" s="116">
        <v>-1.7769880053309641</v>
      </c>
    </row>
    <row r="13" spans="1:17" s="110" customFormat="1" ht="15" customHeight="1" x14ac:dyDescent="0.2">
      <c r="A13" s="120"/>
      <c r="B13" s="612" t="s">
        <v>107</v>
      </c>
      <c r="C13" s="612"/>
      <c r="E13" s="113">
        <v>55.548854041013271</v>
      </c>
      <c r="F13" s="115">
        <v>2763</v>
      </c>
      <c r="G13" s="114">
        <v>2930</v>
      </c>
      <c r="H13" s="114">
        <v>2918</v>
      </c>
      <c r="I13" s="114">
        <v>2898</v>
      </c>
      <c r="J13" s="140">
        <v>2783</v>
      </c>
      <c r="K13" s="114">
        <v>-20</v>
      </c>
      <c r="L13" s="116">
        <v>-0.71864893999281354</v>
      </c>
    </row>
    <row r="14" spans="1:17" s="110" customFormat="1" ht="22.5" customHeight="1" x14ac:dyDescent="0.2">
      <c r="A14" s="604" t="s">
        <v>186</v>
      </c>
      <c r="B14" s="605"/>
      <c r="C14" s="605"/>
      <c r="D14" s="606"/>
      <c r="E14" s="113">
        <v>12.18335343787696</v>
      </c>
      <c r="F14" s="115">
        <v>606</v>
      </c>
      <c r="G14" s="114">
        <v>619</v>
      </c>
      <c r="H14" s="114">
        <v>621</v>
      </c>
      <c r="I14" s="114">
        <v>610</v>
      </c>
      <c r="J14" s="140">
        <v>542</v>
      </c>
      <c r="K14" s="114">
        <v>64</v>
      </c>
      <c r="L14" s="116">
        <v>11.808118081180812</v>
      </c>
    </row>
    <row r="15" spans="1:17" s="110" customFormat="1" ht="15" customHeight="1" x14ac:dyDescent="0.2">
      <c r="A15" s="120"/>
      <c r="B15" s="119"/>
      <c r="C15" s="258" t="s">
        <v>106</v>
      </c>
      <c r="E15" s="113">
        <v>41.089108910891092</v>
      </c>
      <c r="F15" s="115">
        <v>249</v>
      </c>
      <c r="G15" s="114">
        <v>259</v>
      </c>
      <c r="H15" s="114">
        <v>261</v>
      </c>
      <c r="I15" s="114">
        <v>249</v>
      </c>
      <c r="J15" s="140">
        <v>237</v>
      </c>
      <c r="K15" s="114">
        <v>12</v>
      </c>
      <c r="L15" s="116">
        <v>5.0632911392405067</v>
      </c>
    </row>
    <row r="16" spans="1:17" s="110" customFormat="1" ht="15" customHeight="1" x14ac:dyDescent="0.2">
      <c r="A16" s="120"/>
      <c r="B16" s="119"/>
      <c r="C16" s="258" t="s">
        <v>107</v>
      </c>
      <c r="E16" s="113">
        <v>58.910891089108908</v>
      </c>
      <c r="F16" s="115">
        <v>357</v>
      </c>
      <c r="G16" s="114">
        <v>360</v>
      </c>
      <c r="H16" s="114">
        <v>360</v>
      </c>
      <c r="I16" s="114">
        <v>361</v>
      </c>
      <c r="J16" s="140">
        <v>305</v>
      </c>
      <c r="K16" s="114">
        <v>52</v>
      </c>
      <c r="L16" s="116">
        <v>17.049180327868854</v>
      </c>
    </row>
    <row r="17" spans="1:12" s="110" customFormat="1" ht="15" customHeight="1" x14ac:dyDescent="0.2">
      <c r="A17" s="120"/>
      <c r="B17" s="121" t="s">
        <v>109</v>
      </c>
      <c r="C17" s="258"/>
      <c r="E17" s="113">
        <v>38.540410132689985</v>
      </c>
      <c r="F17" s="115">
        <v>1917</v>
      </c>
      <c r="G17" s="114">
        <v>2051</v>
      </c>
      <c r="H17" s="114">
        <v>2037</v>
      </c>
      <c r="I17" s="114">
        <v>2029</v>
      </c>
      <c r="J17" s="140">
        <v>2018</v>
      </c>
      <c r="K17" s="114">
        <v>-101</v>
      </c>
      <c r="L17" s="116">
        <v>-5.0049554013875124</v>
      </c>
    </row>
    <row r="18" spans="1:12" s="110" customFormat="1" ht="15" customHeight="1" x14ac:dyDescent="0.2">
      <c r="A18" s="120"/>
      <c r="B18" s="119"/>
      <c r="C18" s="258" t="s">
        <v>106</v>
      </c>
      <c r="E18" s="113">
        <v>39.384454877412622</v>
      </c>
      <c r="F18" s="115">
        <v>755</v>
      </c>
      <c r="G18" s="114">
        <v>796</v>
      </c>
      <c r="H18" s="114">
        <v>795</v>
      </c>
      <c r="I18" s="114">
        <v>778</v>
      </c>
      <c r="J18" s="140">
        <v>798</v>
      </c>
      <c r="K18" s="114">
        <v>-43</v>
      </c>
      <c r="L18" s="116">
        <v>-5.3884711779448624</v>
      </c>
    </row>
    <row r="19" spans="1:12" s="110" customFormat="1" ht="15" customHeight="1" x14ac:dyDescent="0.2">
      <c r="A19" s="120"/>
      <c r="B19" s="119"/>
      <c r="C19" s="258" t="s">
        <v>107</v>
      </c>
      <c r="E19" s="113">
        <v>60.615545122587378</v>
      </c>
      <c r="F19" s="115">
        <v>1162</v>
      </c>
      <c r="G19" s="114">
        <v>1255</v>
      </c>
      <c r="H19" s="114">
        <v>1242</v>
      </c>
      <c r="I19" s="114">
        <v>1251</v>
      </c>
      <c r="J19" s="140">
        <v>1220</v>
      </c>
      <c r="K19" s="114">
        <v>-58</v>
      </c>
      <c r="L19" s="116">
        <v>-4.7540983606557381</v>
      </c>
    </row>
    <row r="20" spans="1:12" s="110" customFormat="1" ht="15" customHeight="1" x14ac:dyDescent="0.2">
      <c r="A20" s="120"/>
      <c r="B20" s="121" t="s">
        <v>110</v>
      </c>
      <c r="C20" s="258"/>
      <c r="E20" s="113">
        <v>24.346602332127059</v>
      </c>
      <c r="F20" s="115">
        <v>1211</v>
      </c>
      <c r="G20" s="114">
        <v>1276</v>
      </c>
      <c r="H20" s="114">
        <v>1314</v>
      </c>
      <c r="I20" s="114">
        <v>1316</v>
      </c>
      <c r="J20" s="140">
        <v>1299</v>
      </c>
      <c r="K20" s="114">
        <v>-88</v>
      </c>
      <c r="L20" s="116">
        <v>-6.7744418783679752</v>
      </c>
    </row>
    <row r="21" spans="1:12" s="110" customFormat="1" ht="15" customHeight="1" x14ac:dyDescent="0.2">
      <c r="A21" s="120"/>
      <c r="B21" s="119"/>
      <c r="C21" s="258" t="s">
        <v>106</v>
      </c>
      <c r="E21" s="113">
        <v>37.076796036333612</v>
      </c>
      <c r="F21" s="115">
        <v>449</v>
      </c>
      <c r="G21" s="114">
        <v>465</v>
      </c>
      <c r="H21" s="114">
        <v>483</v>
      </c>
      <c r="I21" s="114">
        <v>499</v>
      </c>
      <c r="J21" s="140">
        <v>491</v>
      </c>
      <c r="K21" s="114">
        <v>-42</v>
      </c>
      <c r="L21" s="116">
        <v>-8.5539714867617107</v>
      </c>
    </row>
    <row r="22" spans="1:12" s="110" customFormat="1" ht="15" customHeight="1" x14ac:dyDescent="0.2">
      <c r="A22" s="120"/>
      <c r="B22" s="119"/>
      <c r="C22" s="258" t="s">
        <v>107</v>
      </c>
      <c r="E22" s="113">
        <v>62.923203963666388</v>
      </c>
      <c r="F22" s="115">
        <v>762</v>
      </c>
      <c r="G22" s="114">
        <v>811</v>
      </c>
      <c r="H22" s="114">
        <v>831</v>
      </c>
      <c r="I22" s="114">
        <v>817</v>
      </c>
      <c r="J22" s="140">
        <v>808</v>
      </c>
      <c r="K22" s="114">
        <v>-46</v>
      </c>
      <c r="L22" s="116">
        <v>-5.6930693069306928</v>
      </c>
    </row>
    <row r="23" spans="1:12" s="110" customFormat="1" ht="15" customHeight="1" x14ac:dyDescent="0.2">
      <c r="A23" s="120"/>
      <c r="B23" s="121" t="s">
        <v>111</v>
      </c>
      <c r="C23" s="258"/>
      <c r="E23" s="113">
        <v>24.929634097305993</v>
      </c>
      <c r="F23" s="115">
        <v>1240</v>
      </c>
      <c r="G23" s="114">
        <v>1281</v>
      </c>
      <c r="H23" s="114">
        <v>1258</v>
      </c>
      <c r="I23" s="114">
        <v>1223</v>
      </c>
      <c r="J23" s="140">
        <v>1175</v>
      </c>
      <c r="K23" s="114">
        <v>65</v>
      </c>
      <c r="L23" s="116">
        <v>5.5319148936170217</v>
      </c>
    </row>
    <row r="24" spans="1:12" s="110" customFormat="1" ht="15" customHeight="1" x14ac:dyDescent="0.2">
      <c r="A24" s="120"/>
      <c r="B24" s="119"/>
      <c r="C24" s="258" t="s">
        <v>106</v>
      </c>
      <c r="E24" s="113">
        <v>61.12903225806452</v>
      </c>
      <c r="F24" s="115">
        <v>758</v>
      </c>
      <c r="G24" s="114">
        <v>777</v>
      </c>
      <c r="H24" s="114">
        <v>773</v>
      </c>
      <c r="I24" s="114">
        <v>754</v>
      </c>
      <c r="J24" s="140">
        <v>725</v>
      </c>
      <c r="K24" s="114">
        <v>33</v>
      </c>
      <c r="L24" s="116">
        <v>4.5517241379310347</v>
      </c>
    </row>
    <row r="25" spans="1:12" s="110" customFormat="1" ht="15" customHeight="1" x14ac:dyDescent="0.2">
      <c r="A25" s="120"/>
      <c r="B25" s="119"/>
      <c r="C25" s="258" t="s">
        <v>107</v>
      </c>
      <c r="E25" s="113">
        <v>38.87096774193548</v>
      </c>
      <c r="F25" s="115">
        <v>482</v>
      </c>
      <c r="G25" s="114">
        <v>504</v>
      </c>
      <c r="H25" s="114">
        <v>485</v>
      </c>
      <c r="I25" s="114">
        <v>469</v>
      </c>
      <c r="J25" s="140">
        <v>450</v>
      </c>
      <c r="K25" s="114">
        <v>32</v>
      </c>
      <c r="L25" s="116">
        <v>7.1111111111111107</v>
      </c>
    </row>
    <row r="26" spans="1:12" s="110" customFormat="1" ht="15" customHeight="1" x14ac:dyDescent="0.2">
      <c r="A26" s="120"/>
      <c r="C26" s="121" t="s">
        <v>187</v>
      </c>
      <c r="D26" s="110" t="s">
        <v>188</v>
      </c>
      <c r="E26" s="113">
        <v>3.4177724165661441</v>
      </c>
      <c r="F26" s="115">
        <v>170</v>
      </c>
      <c r="G26" s="114">
        <v>173</v>
      </c>
      <c r="H26" s="114">
        <v>169</v>
      </c>
      <c r="I26" s="114">
        <v>137</v>
      </c>
      <c r="J26" s="140">
        <v>130</v>
      </c>
      <c r="K26" s="114">
        <v>40</v>
      </c>
      <c r="L26" s="116">
        <v>30.76923076923077</v>
      </c>
    </row>
    <row r="27" spans="1:12" s="110" customFormat="1" ht="15" customHeight="1" x14ac:dyDescent="0.2">
      <c r="A27" s="120"/>
      <c r="B27" s="119"/>
      <c r="D27" s="259" t="s">
        <v>106</v>
      </c>
      <c r="E27" s="113">
        <v>48.823529411764703</v>
      </c>
      <c r="F27" s="115">
        <v>83</v>
      </c>
      <c r="G27" s="114">
        <v>96</v>
      </c>
      <c r="H27" s="114">
        <v>95</v>
      </c>
      <c r="I27" s="114">
        <v>79</v>
      </c>
      <c r="J27" s="140">
        <v>80</v>
      </c>
      <c r="K27" s="114">
        <v>3</v>
      </c>
      <c r="L27" s="116">
        <v>3.75</v>
      </c>
    </row>
    <row r="28" spans="1:12" s="110" customFormat="1" ht="15" customHeight="1" x14ac:dyDescent="0.2">
      <c r="A28" s="120"/>
      <c r="B28" s="119"/>
      <c r="D28" s="259" t="s">
        <v>107</v>
      </c>
      <c r="E28" s="113">
        <v>51.176470588235297</v>
      </c>
      <c r="F28" s="115">
        <v>87</v>
      </c>
      <c r="G28" s="114">
        <v>77</v>
      </c>
      <c r="H28" s="114">
        <v>74</v>
      </c>
      <c r="I28" s="114">
        <v>58</v>
      </c>
      <c r="J28" s="140">
        <v>50</v>
      </c>
      <c r="K28" s="114">
        <v>37</v>
      </c>
      <c r="L28" s="116">
        <v>74</v>
      </c>
    </row>
    <row r="29" spans="1:12" s="110" customFormat="1" ht="24" customHeight="1" x14ac:dyDescent="0.2">
      <c r="A29" s="604" t="s">
        <v>189</v>
      </c>
      <c r="B29" s="605"/>
      <c r="C29" s="605"/>
      <c r="D29" s="606"/>
      <c r="E29" s="113">
        <v>97.225572979493364</v>
      </c>
      <c r="F29" s="115">
        <v>4836</v>
      </c>
      <c r="G29" s="114">
        <v>5057</v>
      </c>
      <c r="H29" s="114">
        <v>5069</v>
      </c>
      <c r="I29" s="114">
        <v>5026</v>
      </c>
      <c r="J29" s="140">
        <v>4885</v>
      </c>
      <c r="K29" s="114">
        <v>-49</v>
      </c>
      <c r="L29" s="116">
        <v>-1.0030706243602865</v>
      </c>
    </row>
    <row r="30" spans="1:12" s="110" customFormat="1" ht="15" customHeight="1" x14ac:dyDescent="0.2">
      <c r="A30" s="120"/>
      <c r="B30" s="119"/>
      <c r="C30" s="258" t="s">
        <v>106</v>
      </c>
      <c r="E30" s="113">
        <v>44.044665012406945</v>
      </c>
      <c r="F30" s="115">
        <v>2130</v>
      </c>
      <c r="G30" s="114">
        <v>2191</v>
      </c>
      <c r="H30" s="114">
        <v>2215</v>
      </c>
      <c r="I30" s="114">
        <v>2192</v>
      </c>
      <c r="J30" s="140">
        <v>2166</v>
      </c>
      <c r="K30" s="114">
        <v>-36</v>
      </c>
      <c r="L30" s="116">
        <v>-1.6620498614958448</v>
      </c>
    </row>
    <row r="31" spans="1:12" s="110" customFormat="1" ht="15" customHeight="1" x14ac:dyDescent="0.2">
      <c r="A31" s="120"/>
      <c r="B31" s="119"/>
      <c r="C31" s="258" t="s">
        <v>107</v>
      </c>
      <c r="E31" s="113">
        <v>55.955334987593055</v>
      </c>
      <c r="F31" s="115">
        <v>2706</v>
      </c>
      <c r="G31" s="114">
        <v>2866</v>
      </c>
      <c r="H31" s="114">
        <v>2854</v>
      </c>
      <c r="I31" s="114">
        <v>2834</v>
      </c>
      <c r="J31" s="140">
        <v>2719</v>
      </c>
      <c r="K31" s="114">
        <v>-13</v>
      </c>
      <c r="L31" s="116">
        <v>-0.47811695476278043</v>
      </c>
    </row>
    <row r="32" spans="1:12" s="110" customFormat="1" ht="15" customHeight="1" x14ac:dyDescent="0.2">
      <c r="A32" s="120"/>
      <c r="B32" s="119" t="s">
        <v>117</v>
      </c>
      <c r="C32" s="258"/>
      <c r="E32" s="113">
        <v>2.6739043023723363</v>
      </c>
      <c r="F32" s="114">
        <v>133</v>
      </c>
      <c r="G32" s="114">
        <v>165</v>
      </c>
      <c r="H32" s="114">
        <v>156</v>
      </c>
      <c r="I32" s="114">
        <v>148</v>
      </c>
      <c r="J32" s="140">
        <v>146</v>
      </c>
      <c r="K32" s="114">
        <v>-13</v>
      </c>
      <c r="L32" s="116">
        <v>-8.9041095890410951</v>
      </c>
    </row>
    <row r="33" spans="1:12" s="110" customFormat="1" ht="15" customHeight="1" x14ac:dyDescent="0.2">
      <c r="A33" s="120"/>
      <c r="B33" s="119"/>
      <c r="C33" s="258" t="s">
        <v>106</v>
      </c>
      <c r="E33" s="113">
        <v>60.902255639097746</v>
      </c>
      <c r="F33" s="114">
        <v>81</v>
      </c>
      <c r="G33" s="114">
        <v>106</v>
      </c>
      <c r="H33" s="114">
        <v>97</v>
      </c>
      <c r="I33" s="114">
        <v>88</v>
      </c>
      <c r="J33" s="140">
        <v>84</v>
      </c>
      <c r="K33" s="114">
        <v>-3</v>
      </c>
      <c r="L33" s="116">
        <v>-3.5714285714285716</v>
      </c>
    </row>
    <row r="34" spans="1:12" s="110" customFormat="1" ht="15" customHeight="1" x14ac:dyDescent="0.2">
      <c r="A34" s="120"/>
      <c r="B34" s="119"/>
      <c r="C34" s="258" t="s">
        <v>107</v>
      </c>
      <c r="E34" s="113">
        <v>39.097744360902254</v>
      </c>
      <c r="F34" s="114">
        <v>52</v>
      </c>
      <c r="G34" s="114">
        <v>59</v>
      </c>
      <c r="H34" s="114">
        <v>59</v>
      </c>
      <c r="I34" s="114">
        <v>60</v>
      </c>
      <c r="J34" s="140">
        <v>62</v>
      </c>
      <c r="K34" s="114">
        <v>-10</v>
      </c>
      <c r="L34" s="116">
        <v>-16.129032258064516</v>
      </c>
    </row>
    <row r="35" spans="1:12" s="110" customFormat="1" ht="24" customHeight="1" x14ac:dyDescent="0.2">
      <c r="A35" s="604" t="s">
        <v>192</v>
      </c>
      <c r="B35" s="605"/>
      <c r="C35" s="605"/>
      <c r="D35" s="606"/>
      <c r="E35" s="113">
        <v>10.454362685967029</v>
      </c>
      <c r="F35" s="114">
        <v>520</v>
      </c>
      <c r="G35" s="114">
        <v>528</v>
      </c>
      <c r="H35" s="114">
        <v>523</v>
      </c>
      <c r="I35" s="114">
        <v>532</v>
      </c>
      <c r="J35" s="114">
        <v>475</v>
      </c>
      <c r="K35" s="318">
        <v>45</v>
      </c>
      <c r="L35" s="319">
        <v>9.473684210526315</v>
      </c>
    </row>
    <row r="36" spans="1:12" s="110" customFormat="1" ht="15" customHeight="1" x14ac:dyDescent="0.2">
      <c r="A36" s="120"/>
      <c r="B36" s="119"/>
      <c r="C36" s="258" t="s">
        <v>106</v>
      </c>
      <c r="E36" s="113">
        <v>44.03846153846154</v>
      </c>
      <c r="F36" s="114">
        <v>229</v>
      </c>
      <c r="G36" s="114">
        <v>231</v>
      </c>
      <c r="H36" s="114">
        <v>231</v>
      </c>
      <c r="I36" s="114">
        <v>226</v>
      </c>
      <c r="J36" s="114">
        <v>221</v>
      </c>
      <c r="K36" s="318">
        <v>8</v>
      </c>
      <c r="L36" s="116">
        <v>3.6199095022624435</v>
      </c>
    </row>
    <row r="37" spans="1:12" s="110" customFormat="1" ht="15" customHeight="1" x14ac:dyDescent="0.2">
      <c r="A37" s="120"/>
      <c r="B37" s="119"/>
      <c r="C37" s="258" t="s">
        <v>107</v>
      </c>
      <c r="E37" s="113">
        <v>55.96153846153846</v>
      </c>
      <c r="F37" s="114">
        <v>291</v>
      </c>
      <c r="G37" s="114">
        <v>297</v>
      </c>
      <c r="H37" s="114">
        <v>292</v>
      </c>
      <c r="I37" s="114">
        <v>306</v>
      </c>
      <c r="J37" s="140">
        <v>254</v>
      </c>
      <c r="K37" s="114">
        <v>37</v>
      </c>
      <c r="L37" s="116">
        <v>14.566929133858268</v>
      </c>
    </row>
    <row r="38" spans="1:12" s="110" customFormat="1" ht="15" customHeight="1" x14ac:dyDescent="0.2">
      <c r="A38" s="120"/>
      <c r="B38" s="119" t="s">
        <v>328</v>
      </c>
      <c r="C38" s="258"/>
      <c r="E38" s="113">
        <v>70.305589063128267</v>
      </c>
      <c r="F38" s="114">
        <v>3497</v>
      </c>
      <c r="G38" s="114">
        <v>3659</v>
      </c>
      <c r="H38" s="114">
        <v>3679</v>
      </c>
      <c r="I38" s="114">
        <v>3641</v>
      </c>
      <c r="J38" s="140">
        <v>3540</v>
      </c>
      <c r="K38" s="114">
        <v>-43</v>
      </c>
      <c r="L38" s="116">
        <v>-1.2146892655367232</v>
      </c>
    </row>
    <row r="39" spans="1:12" s="110" customFormat="1" ht="15" customHeight="1" x14ac:dyDescent="0.2">
      <c r="A39" s="120"/>
      <c r="B39" s="119"/>
      <c r="C39" s="258" t="s">
        <v>106</v>
      </c>
      <c r="E39" s="113">
        <v>44.438089791249645</v>
      </c>
      <c r="F39" s="115">
        <v>1554</v>
      </c>
      <c r="G39" s="114">
        <v>1606</v>
      </c>
      <c r="H39" s="114">
        <v>1628</v>
      </c>
      <c r="I39" s="114">
        <v>1606</v>
      </c>
      <c r="J39" s="140">
        <v>1565</v>
      </c>
      <c r="K39" s="114">
        <v>-11</v>
      </c>
      <c r="L39" s="116">
        <v>-0.70287539936102239</v>
      </c>
    </row>
    <row r="40" spans="1:12" s="110" customFormat="1" ht="15" customHeight="1" x14ac:dyDescent="0.2">
      <c r="A40" s="120"/>
      <c r="B40" s="119"/>
      <c r="C40" s="258" t="s">
        <v>107</v>
      </c>
      <c r="E40" s="113">
        <v>55.561910208750355</v>
      </c>
      <c r="F40" s="115">
        <v>1943</v>
      </c>
      <c r="G40" s="114">
        <v>2053</v>
      </c>
      <c r="H40" s="114">
        <v>2051</v>
      </c>
      <c r="I40" s="114">
        <v>2035</v>
      </c>
      <c r="J40" s="140">
        <v>1975</v>
      </c>
      <c r="K40" s="114">
        <v>-32</v>
      </c>
      <c r="L40" s="116">
        <v>-1.620253164556962</v>
      </c>
    </row>
    <row r="41" spans="1:12" s="110" customFormat="1" ht="15" customHeight="1" x14ac:dyDescent="0.2">
      <c r="A41" s="120"/>
      <c r="B41" s="320" t="s">
        <v>516</v>
      </c>
      <c r="C41" s="258"/>
      <c r="E41" s="113">
        <v>8.3634901487736233</v>
      </c>
      <c r="F41" s="115">
        <v>416</v>
      </c>
      <c r="G41" s="114">
        <v>438</v>
      </c>
      <c r="H41" s="114">
        <v>438</v>
      </c>
      <c r="I41" s="114">
        <v>421</v>
      </c>
      <c r="J41" s="140">
        <v>412</v>
      </c>
      <c r="K41" s="114">
        <v>4</v>
      </c>
      <c r="L41" s="116">
        <v>0.970873786407767</v>
      </c>
    </row>
    <row r="42" spans="1:12" s="110" customFormat="1" ht="15" customHeight="1" x14ac:dyDescent="0.2">
      <c r="A42" s="120"/>
      <c r="B42" s="119"/>
      <c r="C42" s="268" t="s">
        <v>106</v>
      </c>
      <c r="D42" s="182"/>
      <c r="E42" s="113">
        <v>46.634615384615387</v>
      </c>
      <c r="F42" s="115">
        <v>194</v>
      </c>
      <c r="G42" s="114">
        <v>204</v>
      </c>
      <c r="H42" s="114">
        <v>207</v>
      </c>
      <c r="I42" s="114">
        <v>199</v>
      </c>
      <c r="J42" s="140">
        <v>198</v>
      </c>
      <c r="K42" s="114">
        <v>-4</v>
      </c>
      <c r="L42" s="116">
        <v>-2.0202020202020203</v>
      </c>
    </row>
    <row r="43" spans="1:12" s="110" customFormat="1" ht="15" customHeight="1" x14ac:dyDescent="0.2">
      <c r="A43" s="120"/>
      <c r="B43" s="119"/>
      <c r="C43" s="268" t="s">
        <v>107</v>
      </c>
      <c r="D43" s="182"/>
      <c r="E43" s="113">
        <v>53.365384615384613</v>
      </c>
      <c r="F43" s="115">
        <v>222</v>
      </c>
      <c r="G43" s="114">
        <v>234</v>
      </c>
      <c r="H43" s="114">
        <v>231</v>
      </c>
      <c r="I43" s="114">
        <v>222</v>
      </c>
      <c r="J43" s="140">
        <v>214</v>
      </c>
      <c r="K43" s="114">
        <v>8</v>
      </c>
      <c r="L43" s="116">
        <v>3.7383177570093458</v>
      </c>
    </row>
    <row r="44" spans="1:12" s="110" customFormat="1" ht="15" customHeight="1" x14ac:dyDescent="0.2">
      <c r="A44" s="120"/>
      <c r="B44" s="119" t="s">
        <v>205</v>
      </c>
      <c r="C44" s="268"/>
      <c r="D44" s="182"/>
      <c r="E44" s="113">
        <v>10.876558102131082</v>
      </c>
      <c r="F44" s="115">
        <v>541</v>
      </c>
      <c r="G44" s="114">
        <v>602</v>
      </c>
      <c r="H44" s="114">
        <v>590</v>
      </c>
      <c r="I44" s="114">
        <v>584</v>
      </c>
      <c r="J44" s="140">
        <v>607</v>
      </c>
      <c r="K44" s="114">
        <v>-66</v>
      </c>
      <c r="L44" s="116">
        <v>-10.873146622734762</v>
      </c>
    </row>
    <row r="45" spans="1:12" s="110" customFormat="1" ht="15" customHeight="1" x14ac:dyDescent="0.2">
      <c r="A45" s="120"/>
      <c r="B45" s="119"/>
      <c r="C45" s="268" t="s">
        <v>106</v>
      </c>
      <c r="D45" s="182"/>
      <c r="E45" s="113">
        <v>43.253234750462106</v>
      </c>
      <c r="F45" s="115">
        <v>234</v>
      </c>
      <c r="G45" s="114">
        <v>256</v>
      </c>
      <c r="H45" s="114">
        <v>246</v>
      </c>
      <c r="I45" s="114">
        <v>249</v>
      </c>
      <c r="J45" s="140">
        <v>267</v>
      </c>
      <c r="K45" s="114">
        <v>-33</v>
      </c>
      <c r="L45" s="116">
        <v>-12.359550561797754</v>
      </c>
    </row>
    <row r="46" spans="1:12" s="110" customFormat="1" ht="15" customHeight="1" x14ac:dyDescent="0.2">
      <c r="A46" s="123"/>
      <c r="B46" s="124"/>
      <c r="C46" s="260" t="s">
        <v>107</v>
      </c>
      <c r="D46" s="261"/>
      <c r="E46" s="125">
        <v>56.746765249537894</v>
      </c>
      <c r="F46" s="143">
        <v>307</v>
      </c>
      <c r="G46" s="144">
        <v>346</v>
      </c>
      <c r="H46" s="144">
        <v>344</v>
      </c>
      <c r="I46" s="144">
        <v>335</v>
      </c>
      <c r="J46" s="145">
        <v>340</v>
      </c>
      <c r="K46" s="144">
        <v>-33</v>
      </c>
      <c r="L46" s="146">
        <v>-9.7058823529411757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4974</v>
      </c>
      <c r="E11" s="114">
        <v>5227</v>
      </c>
      <c r="F11" s="114">
        <v>5230</v>
      </c>
      <c r="G11" s="114">
        <v>5178</v>
      </c>
      <c r="H11" s="140">
        <v>5034</v>
      </c>
      <c r="I11" s="115">
        <v>-60</v>
      </c>
      <c r="J11" s="116">
        <v>-1.1918951132300357</v>
      </c>
    </row>
    <row r="12" spans="1:15" s="110" customFormat="1" ht="24.95" customHeight="1" x14ac:dyDescent="0.2">
      <c r="A12" s="193" t="s">
        <v>132</v>
      </c>
      <c r="B12" s="194" t="s">
        <v>133</v>
      </c>
      <c r="C12" s="113">
        <v>3.4780860474467228</v>
      </c>
      <c r="D12" s="115">
        <v>173</v>
      </c>
      <c r="E12" s="114">
        <v>182</v>
      </c>
      <c r="F12" s="114">
        <v>203</v>
      </c>
      <c r="G12" s="114">
        <v>173</v>
      </c>
      <c r="H12" s="140">
        <v>167</v>
      </c>
      <c r="I12" s="115">
        <v>6</v>
      </c>
      <c r="J12" s="116">
        <v>3.5928143712574849</v>
      </c>
    </row>
    <row r="13" spans="1:15" s="110" customFormat="1" ht="24.95" customHeight="1" x14ac:dyDescent="0.2">
      <c r="A13" s="193" t="s">
        <v>134</v>
      </c>
      <c r="B13" s="199" t="s">
        <v>214</v>
      </c>
      <c r="C13" s="113">
        <v>1.4877362283876157</v>
      </c>
      <c r="D13" s="115">
        <v>74</v>
      </c>
      <c r="E13" s="114">
        <v>74</v>
      </c>
      <c r="F13" s="114">
        <v>74</v>
      </c>
      <c r="G13" s="114">
        <v>73</v>
      </c>
      <c r="H13" s="140">
        <v>76</v>
      </c>
      <c r="I13" s="115">
        <v>-2</v>
      </c>
      <c r="J13" s="116">
        <v>-2.6315789473684212</v>
      </c>
    </row>
    <row r="14" spans="1:15" s="287" customFormat="1" ht="24.95" customHeight="1" x14ac:dyDescent="0.2">
      <c r="A14" s="193" t="s">
        <v>215</v>
      </c>
      <c r="B14" s="199" t="s">
        <v>137</v>
      </c>
      <c r="C14" s="113">
        <v>7.8809811017289908</v>
      </c>
      <c r="D14" s="115">
        <v>392</v>
      </c>
      <c r="E14" s="114">
        <v>419</v>
      </c>
      <c r="F14" s="114">
        <v>444</v>
      </c>
      <c r="G14" s="114">
        <v>436</v>
      </c>
      <c r="H14" s="140">
        <v>439</v>
      </c>
      <c r="I14" s="115">
        <v>-47</v>
      </c>
      <c r="J14" s="116">
        <v>-10.70615034168565</v>
      </c>
      <c r="K14" s="110"/>
      <c r="L14" s="110"/>
      <c r="M14" s="110"/>
      <c r="N14" s="110"/>
      <c r="O14" s="110"/>
    </row>
    <row r="15" spans="1:15" s="110" customFormat="1" ht="24.95" customHeight="1" x14ac:dyDescent="0.2">
      <c r="A15" s="193" t="s">
        <v>216</v>
      </c>
      <c r="B15" s="199" t="s">
        <v>217</v>
      </c>
      <c r="C15" s="113">
        <v>2.2316043425814236</v>
      </c>
      <c r="D15" s="115">
        <v>111</v>
      </c>
      <c r="E15" s="114">
        <v>113</v>
      </c>
      <c r="F15" s="114">
        <v>114</v>
      </c>
      <c r="G15" s="114">
        <v>121</v>
      </c>
      <c r="H15" s="140">
        <v>123</v>
      </c>
      <c r="I15" s="115">
        <v>-12</v>
      </c>
      <c r="J15" s="116">
        <v>-9.7560975609756095</v>
      </c>
    </row>
    <row r="16" spans="1:15" s="287" customFormat="1" ht="24.95" customHeight="1" x14ac:dyDescent="0.2">
      <c r="A16" s="193" t="s">
        <v>218</v>
      </c>
      <c r="B16" s="199" t="s">
        <v>141</v>
      </c>
      <c r="C16" s="113">
        <v>4.4833132287897062</v>
      </c>
      <c r="D16" s="115">
        <v>223</v>
      </c>
      <c r="E16" s="114">
        <v>244</v>
      </c>
      <c r="F16" s="114">
        <v>263</v>
      </c>
      <c r="G16" s="114">
        <v>245</v>
      </c>
      <c r="H16" s="140">
        <v>256</v>
      </c>
      <c r="I16" s="115">
        <v>-33</v>
      </c>
      <c r="J16" s="116">
        <v>-12.890625</v>
      </c>
      <c r="K16" s="110"/>
      <c r="L16" s="110"/>
      <c r="M16" s="110"/>
      <c r="N16" s="110"/>
      <c r="O16" s="110"/>
    </row>
    <row r="17" spans="1:15" s="110" customFormat="1" ht="24.95" customHeight="1" x14ac:dyDescent="0.2">
      <c r="A17" s="193" t="s">
        <v>142</v>
      </c>
      <c r="B17" s="199" t="s">
        <v>220</v>
      </c>
      <c r="C17" s="113">
        <v>1.1660635303578608</v>
      </c>
      <c r="D17" s="115">
        <v>58</v>
      </c>
      <c r="E17" s="114">
        <v>62</v>
      </c>
      <c r="F17" s="114">
        <v>67</v>
      </c>
      <c r="G17" s="114">
        <v>70</v>
      </c>
      <c r="H17" s="140">
        <v>60</v>
      </c>
      <c r="I17" s="115">
        <v>-2</v>
      </c>
      <c r="J17" s="116">
        <v>-3.3333333333333335</v>
      </c>
    </row>
    <row r="18" spans="1:15" s="287" customFormat="1" ht="24.95" customHeight="1" x14ac:dyDescent="0.2">
      <c r="A18" s="201" t="s">
        <v>144</v>
      </c>
      <c r="B18" s="202" t="s">
        <v>145</v>
      </c>
      <c r="C18" s="113">
        <v>8.3232810615199035</v>
      </c>
      <c r="D18" s="115">
        <v>414</v>
      </c>
      <c r="E18" s="114">
        <v>402</v>
      </c>
      <c r="F18" s="114">
        <v>415</v>
      </c>
      <c r="G18" s="114">
        <v>411</v>
      </c>
      <c r="H18" s="140">
        <v>404</v>
      </c>
      <c r="I18" s="115">
        <v>10</v>
      </c>
      <c r="J18" s="116">
        <v>2.4752475247524752</v>
      </c>
      <c r="K18" s="110"/>
      <c r="L18" s="110"/>
      <c r="M18" s="110"/>
      <c r="N18" s="110"/>
      <c r="O18" s="110"/>
    </row>
    <row r="19" spans="1:15" s="110" customFormat="1" ht="24.95" customHeight="1" x14ac:dyDescent="0.2">
      <c r="A19" s="193" t="s">
        <v>146</v>
      </c>
      <c r="B19" s="199" t="s">
        <v>147</v>
      </c>
      <c r="C19" s="113">
        <v>18.878166465621231</v>
      </c>
      <c r="D19" s="115">
        <v>939</v>
      </c>
      <c r="E19" s="114">
        <v>949</v>
      </c>
      <c r="F19" s="114">
        <v>912</v>
      </c>
      <c r="G19" s="114">
        <v>906</v>
      </c>
      <c r="H19" s="140">
        <v>910</v>
      </c>
      <c r="I19" s="115">
        <v>29</v>
      </c>
      <c r="J19" s="116">
        <v>3.1868131868131866</v>
      </c>
    </row>
    <row r="20" spans="1:15" s="287" customFormat="1" ht="24.95" customHeight="1" x14ac:dyDescent="0.2">
      <c r="A20" s="193" t="s">
        <v>148</v>
      </c>
      <c r="B20" s="199" t="s">
        <v>149</v>
      </c>
      <c r="C20" s="113">
        <v>11.479694410936872</v>
      </c>
      <c r="D20" s="115">
        <v>571</v>
      </c>
      <c r="E20" s="114">
        <v>602</v>
      </c>
      <c r="F20" s="114">
        <v>576</v>
      </c>
      <c r="G20" s="114">
        <v>586</v>
      </c>
      <c r="H20" s="140">
        <v>585</v>
      </c>
      <c r="I20" s="115">
        <v>-14</v>
      </c>
      <c r="J20" s="116">
        <v>-2.3931623931623931</v>
      </c>
      <c r="K20" s="110"/>
      <c r="L20" s="110"/>
      <c r="M20" s="110"/>
      <c r="N20" s="110"/>
      <c r="O20" s="110"/>
    </row>
    <row r="21" spans="1:15" s="110" customFormat="1" ht="24.95" customHeight="1" x14ac:dyDescent="0.2">
      <c r="A21" s="201" t="s">
        <v>150</v>
      </c>
      <c r="B21" s="202" t="s">
        <v>151</v>
      </c>
      <c r="C21" s="113">
        <v>9.5094491355046245</v>
      </c>
      <c r="D21" s="115">
        <v>473</v>
      </c>
      <c r="E21" s="114">
        <v>568</v>
      </c>
      <c r="F21" s="114">
        <v>561</v>
      </c>
      <c r="G21" s="114">
        <v>576</v>
      </c>
      <c r="H21" s="140">
        <v>522</v>
      </c>
      <c r="I21" s="115">
        <v>-49</v>
      </c>
      <c r="J21" s="116">
        <v>-9.3869731800766285</v>
      </c>
    </row>
    <row r="22" spans="1:15" s="110" customFormat="1" ht="24.95" customHeight="1" x14ac:dyDescent="0.2">
      <c r="A22" s="201" t="s">
        <v>152</v>
      </c>
      <c r="B22" s="199" t="s">
        <v>153</v>
      </c>
      <c r="C22" s="113">
        <v>0.84439083232810619</v>
      </c>
      <c r="D22" s="115">
        <v>42</v>
      </c>
      <c r="E22" s="114">
        <v>44</v>
      </c>
      <c r="F22" s="114">
        <v>42</v>
      </c>
      <c r="G22" s="114">
        <v>42</v>
      </c>
      <c r="H22" s="140">
        <v>40</v>
      </c>
      <c r="I22" s="115">
        <v>2</v>
      </c>
      <c r="J22" s="116">
        <v>5</v>
      </c>
    </row>
    <row r="23" spans="1:15" s="110" customFormat="1" ht="24.95" customHeight="1" x14ac:dyDescent="0.2">
      <c r="A23" s="193" t="s">
        <v>154</v>
      </c>
      <c r="B23" s="199" t="s">
        <v>155</v>
      </c>
      <c r="C23" s="113">
        <v>0.98512263771612385</v>
      </c>
      <c r="D23" s="115">
        <v>49</v>
      </c>
      <c r="E23" s="114">
        <v>53</v>
      </c>
      <c r="F23" s="114">
        <v>56</v>
      </c>
      <c r="G23" s="114">
        <v>50</v>
      </c>
      <c r="H23" s="140">
        <v>46</v>
      </c>
      <c r="I23" s="115">
        <v>3</v>
      </c>
      <c r="J23" s="116">
        <v>6.5217391304347823</v>
      </c>
    </row>
    <row r="24" spans="1:15" s="110" customFormat="1" ht="24.95" customHeight="1" x14ac:dyDescent="0.2">
      <c r="A24" s="193" t="s">
        <v>156</v>
      </c>
      <c r="B24" s="199" t="s">
        <v>221</v>
      </c>
      <c r="C24" s="113">
        <v>8.3634901487736233</v>
      </c>
      <c r="D24" s="115">
        <v>416</v>
      </c>
      <c r="E24" s="114">
        <v>440</v>
      </c>
      <c r="F24" s="114">
        <v>434</v>
      </c>
      <c r="G24" s="114">
        <v>418</v>
      </c>
      <c r="H24" s="140">
        <v>389</v>
      </c>
      <c r="I24" s="115">
        <v>27</v>
      </c>
      <c r="J24" s="116">
        <v>6.940874035989717</v>
      </c>
    </row>
    <row r="25" spans="1:15" s="110" customFormat="1" ht="24.95" customHeight="1" x14ac:dyDescent="0.2">
      <c r="A25" s="193" t="s">
        <v>222</v>
      </c>
      <c r="B25" s="204" t="s">
        <v>159</v>
      </c>
      <c r="C25" s="113">
        <v>5.6091676718938484</v>
      </c>
      <c r="D25" s="115">
        <v>279</v>
      </c>
      <c r="E25" s="114">
        <v>275</v>
      </c>
      <c r="F25" s="114">
        <v>295</v>
      </c>
      <c r="G25" s="114">
        <v>283</v>
      </c>
      <c r="H25" s="140">
        <v>272</v>
      </c>
      <c r="I25" s="115">
        <v>7</v>
      </c>
      <c r="J25" s="116">
        <v>2.5735294117647061</v>
      </c>
    </row>
    <row r="26" spans="1:15" s="110" customFormat="1" ht="24.95" customHeight="1" x14ac:dyDescent="0.2">
      <c r="A26" s="201">
        <v>782.78300000000002</v>
      </c>
      <c r="B26" s="203" t="s">
        <v>160</v>
      </c>
      <c r="C26" s="113">
        <v>0.28146361077603538</v>
      </c>
      <c r="D26" s="115">
        <v>14</v>
      </c>
      <c r="E26" s="114">
        <v>17</v>
      </c>
      <c r="F26" s="114">
        <v>20</v>
      </c>
      <c r="G26" s="114">
        <v>20</v>
      </c>
      <c r="H26" s="140">
        <v>21</v>
      </c>
      <c r="I26" s="115">
        <v>-7</v>
      </c>
      <c r="J26" s="116">
        <v>-33.333333333333336</v>
      </c>
    </row>
    <row r="27" spans="1:15" s="110" customFormat="1" ht="24.95" customHeight="1" x14ac:dyDescent="0.2">
      <c r="A27" s="193" t="s">
        <v>161</v>
      </c>
      <c r="B27" s="199" t="s">
        <v>162</v>
      </c>
      <c r="C27" s="113">
        <v>2.4929634097305993</v>
      </c>
      <c r="D27" s="115">
        <v>124</v>
      </c>
      <c r="E27" s="114">
        <v>131</v>
      </c>
      <c r="F27" s="114">
        <v>129</v>
      </c>
      <c r="G27" s="114">
        <v>124</v>
      </c>
      <c r="H27" s="140">
        <v>120</v>
      </c>
      <c r="I27" s="115">
        <v>4</v>
      </c>
      <c r="J27" s="116">
        <v>3.3333333333333335</v>
      </c>
    </row>
    <row r="28" spans="1:15" s="110" customFormat="1" ht="24.95" customHeight="1" x14ac:dyDescent="0.2">
      <c r="A28" s="193" t="s">
        <v>163</v>
      </c>
      <c r="B28" s="199" t="s">
        <v>164</v>
      </c>
      <c r="C28" s="113">
        <v>1.4475271411338964</v>
      </c>
      <c r="D28" s="115">
        <v>72</v>
      </c>
      <c r="E28" s="114">
        <v>74</v>
      </c>
      <c r="F28" s="114">
        <v>69</v>
      </c>
      <c r="G28" s="114">
        <v>69</v>
      </c>
      <c r="H28" s="140">
        <v>64</v>
      </c>
      <c r="I28" s="115">
        <v>8</v>
      </c>
      <c r="J28" s="116">
        <v>12.5</v>
      </c>
    </row>
    <row r="29" spans="1:15" s="110" customFormat="1" ht="24.95" customHeight="1" x14ac:dyDescent="0.2">
      <c r="A29" s="193">
        <v>86</v>
      </c>
      <c r="B29" s="199" t="s">
        <v>165</v>
      </c>
      <c r="C29" s="113">
        <v>6.2525130679533572</v>
      </c>
      <c r="D29" s="115">
        <v>311</v>
      </c>
      <c r="E29" s="114">
        <v>320</v>
      </c>
      <c r="F29" s="114">
        <v>329</v>
      </c>
      <c r="G29" s="114">
        <v>327</v>
      </c>
      <c r="H29" s="140">
        <v>329</v>
      </c>
      <c r="I29" s="115">
        <v>-18</v>
      </c>
      <c r="J29" s="116">
        <v>-5.4711246200607899</v>
      </c>
    </row>
    <row r="30" spans="1:15" s="110" customFormat="1" ht="24.95" customHeight="1" x14ac:dyDescent="0.2">
      <c r="A30" s="193">
        <v>87.88</v>
      </c>
      <c r="B30" s="204" t="s">
        <v>166</v>
      </c>
      <c r="C30" s="113">
        <v>4.1616405307599518</v>
      </c>
      <c r="D30" s="115">
        <v>207</v>
      </c>
      <c r="E30" s="114">
        <v>220</v>
      </c>
      <c r="F30" s="114">
        <v>202</v>
      </c>
      <c r="G30" s="114">
        <v>212</v>
      </c>
      <c r="H30" s="140">
        <v>202</v>
      </c>
      <c r="I30" s="115">
        <v>5</v>
      </c>
      <c r="J30" s="116">
        <v>2.4752475247524752</v>
      </c>
    </row>
    <row r="31" spans="1:15" s="110" customFormat="1" ht="24.95" customHeight="1" x14ac:dyDescent="0.2">
      <c r="A31" s="193" t="s">
        <v>167</v>
      </c>
      <c r="B31" s="199" t="s">
        <v>168</v>
      </c>
      <c r="C31" s="113">
        <v>8.5243264977885005</v>
      </c>
      <c r="D31" s="115">
        <v>424</v>
      </c>
      <c r="E31" s="114">
        <v>457</v>
      </c>
      <c r="F31" s="114">
        <v>469</v>
      </c>
      <c r="G31" s="114">
        <v>472</v>
      </c>
      <c r="H31" s="140">
        <v>448</v>
      </c>
      <c r="I31" s="115">
        <v>-24</v>
      </c>
      <c r="J31" s="116">
        <v>-5.3571428571428568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3.4780860474467228</v>
      </c>
      <c r="D34" s="115">
        <v>173</v>
      </c>
      <c r="E34" s="114">
        <v>182</v>
      </c>
      <c r="F34" s="114">
        <v>203</v>
      </c>
      <c r="G34" s="114">
        <v>173</v>
      </c>
      <c r="H34" s="140">
        <v>167</v>
      </c>
      <c r="I34" s="115">
        <v>6</v>
      </c>
      <c r="J34" s="116">
        <v>3.5928143712574849</v>
      </c>
    </row>
    <row r="35" spans="1:10" s="110" customFormat="1" ht="24.95" customHeight="1" x14ac:dyDescent="0.2">
      <c r="A35" s="292" t="s">
        <v>171</v>
      </c>
      <c r="B35" s="293" t="s">
        <v>172</v>
      </c>
      <c r="C35" s="113">
        <v>17.69199839163651</v>
      </c>
      <c r="D35" s="115">
        <v>880</v>
      </c>
      <c r="E35" s="114">
        <v>895</v>
      </c>
      <c r="F35" s="114">
        <v>933</v>
      </c>
      <c r="G35" s="114">
        <v>920</v>
      </c>
      <c r="H35" s="140">
        <v>919</v>
      </c>
      <c r="I35" s="115">
        <v>-39</v>
      </c>
      <c r="J35" s="116">
        <v>-4.2437431991294883</v>
      </c>
    </row>
    <row r="36" spans="1:10" s="110" customFormat="1" ht="24.95" customHeight="1" x14ac:dyDescent="0.2">
      <c r="A36" s="294" t="s">
        <v>173</v>
      </c>
      <c r="B36" s="295" t="s">
        <v>174</v>
      </c>
      <c r="C36" s="125">
        <v>78.829915560916774</v>
      </c>
      <c r="D36" s="143">
        <v>3921</v>
      </c>
      <c r="E36" s="144">
        <v>4150</v>
      </c>
      <c r="F36" s="144">
        <v>4094</v>
      </c>
      <c r="G36" s="144">
        <v>4085</v>
      </c>
      <c r="H36" s="145">
        <v>3948</v>
      </c>
      <c r="I36" s="143">
        <v>-27</v>
      </c>
      <c r="J36" s="146">
        <v>-0.68389057750759874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4974</v>
      </c>
      <c r="F11" s="264">
        <v>5227</v>
      </c>
      <c r="G11" s="264">
        <v>5230</v>
      </c>
      <c r="H11" s="264">
        <v>5178</v>
      </c>
      <c r="I11" s="265">
        <v>5034</v>
      </c>
      <c r="J11" s="263">
        <v>-60</v>
      </c>
      <c r="K11" s="266">
        <v>-1.1918951132300357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38.962605548854043</v>
      </c>
      <c r="E13" s="115">
        <v>1938</v>
      </c>
      <c r="F13" s="114">
        <v>2059</v>
      </c>
      <c r="G13" s="114">
        <v>2087</v>
      </c>
      <c r="H13" s="114">
        <v>2060</v>
      </c>
      <c r="I13" s="140">
        <v>1994</v>
      </c>
      <c r="J13" s="115">
        <v>-56</v>
      </c>
      <c r="K13" s="116">
        <v>-2.8084252758274824</v>
      </c>
    </row>
    <row r="14" spans="1:15" ht="15.95" customHeight="1" x14ac:dyDescent="0.2">
      <c r="A14" s="306" t="s">
        <v>230</v>
      </c>
      <c r="B14" s="307"/>
      <c r="C14" s="308"/>
      <c r="D14" s="113">
        <v>48.612786489746682</v>
      </c>
      <c r="E14" s="115">
        <v>2418</v>
      </c>
      <c r="F14" s="114">
        <v>2535</v>
      </c>
      <c r="G14" s="114">
        <v>2538</v>
      </c>
      <c r="H14" s="114">
        <v>2520</v>
      </c>
      <c r="I14" s="140">
        <v>2449</v>
      </c>
      <c r="J14" s="115">
        <v>-31</v>
      </c>
      <c r="K14" s="116">
        <v>-1.2658227848101267</v>
      </c>
    </row>
    <row r="15" spans="1:15" ht="15.95" customHeight="1" x14ac:dyDescent="0.2">
      <c r="A15" s="306" t="s">
        <v>231</v>
      </c>
      <c r="B15" s="307"/>
      <c r="C15" s="308"/>
      <c r="D15" s="113">
        <v>5.4684358665058301</v>
      </c>
      <c r="E15" s="115">
        <v>272</v>
      </c>
      <c r="F15" s="114">
        <v>281</v>
      </c>
      <c r="G15" s="114">
        <v>281</v>
      </c>
      <c r="H15" s="114">
        <v>267</v>
      </c>
      <c r="I15" s="140">
        <v>273</v>
      </c>
      <c r="J15" s="115">
        <v>-1</v>
      </c>
      <c r="K15" s="116">
        <v>-0.36630036630036628</v>
      </c>
    </row>
    <row r="16" spans="1:15" ht="15.95" customHeight="1" x14ac:dyDescent="0.2">
      <c r="A16" s="306" t="s">
        <v>232</v>
      </c>
      <c r="B16" s="307"/>
      <c r="C16" s="308"/>
      <c r="D16" s="113">
        <v>4.0611178126256533</v>
      </c>
      <c r="E16" s="115">
        <v>202</v>
      </c>
      <c r="F16" s="114">
        <v>202</v>
      </c>
      <c r="G16" s="114">
        <v>179</v>
      </c>
      <c r="H16" s="114">
        <v>179</v>
      </c>
      <c r="I16" s="140">
        <v>178</v>
      </c>
      <c r="J16" s="115">
        <v>24</v>
      </c>
      <c r="K16" s="116">
        <v>13.48314606741573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2.0908725371934058</v>
      </c>
      <c r="E18" s="115">
        <v>104</v>
      </c>
      <c r="F18" s="114">
        <v>116</v>
      </c>
      <c r="G18" s="114">
        <v>150</v>
      </c>
      <c r="H18" s="114">
        <v>130</v>
      </c>
      <c r="I18" s="140">
        <v>118</v>
      </c>
      <c r="J18" s="115">
        <v>-14</v>
      </c>
      <c r="K18" s="116">
        <v>-11.864406779661017</v>
      </c>
    </row>
    <row r="19" spans="1:11" ht="14.1" customHeight="1" x14ac:dyDescent="0.2">
      <c r="A19" s="306" t="s">
        <v>235</v>
      </c>
      <c r="B19" s="307" t="s">
        <v>236</v>
      </c>
      <c r="C19" s="308"/>
      <c r="D19" s="113">
        <v>1.5882589465219139</v>
      </c>
      <c r="E19" s="115">
        <v>79</v>
      </c>
      <c r="F19" s="114">
        <v>91</v>
      </c>
      <c r="G19" s="114">
        <v>123</v>
      </c>
      <c r="H19" s="114">
        <v>105</v>
      </c>
      <c r="I19" s="140">
        <v>90</v>
      </c>
      <c r="J19" s="115">
        <v>-11</v>
      </c>
      <c r="K19" s="116">
        <v>-12.222222222222221</v>
      </c>
    </row>
    <row r="20" spans="1:11" ht="14.1" customHeight="1" x14ac:dyDescent="0.2">
      <c r="A20" s="306">
        <v>12</v>
      </c>
      <c r="B20" s="307" t="s">
        <v>237</v>
      </c>
      <c r="C20" s="308"/>
      <c r="D20" s="113">
        <v>1.708886208283072</v>
      </c>
      <c r="E20" s="115">
        <v>85</v>
      </c>
      <c r="F20" s="114">
        <v>83</v>
      </c>
      <c r="G20" s="114">
        <v>80</v>
      </c>
      <c r="H20" s="114">
        <v>84</v>
      </c>
      <c r="I20" s="140">
        <v>81</v>
      </c>
      <c r="J20" s="115">
        <v>4</v>
      </c>
      <c r="K20" s="116">
        <v>4.9382716049382713</v>
      </c>
    </row>
    <row r="21" spans="1:11" ht="14.1" customHeight="1" x14ac:dyDescent="0.2">
      <c r="A21" s="306">
        <v>21</v>
      </c>
      <c r="B21" s="307" t="s">
        <v>238</v>
      </c>
      <c r="C21" s="308"/>
      <c r="D21" s="113">
        <v>0.28146361077603538</v>
      </c>
      <c r="E21" s="115">
        <v>14</v>
      </c>
      <c r="F21" s="114">
        <v>10</v>
      </c>
      <c r="G21" s="114">
        <v>15</v>
      </c>
      <c r="H21" s="114">
        <v>17</v>
      </c>
      <c r="I21" s="140">
        <v>16</v>
      </c>
      <c r="J21" s="115">
        <v>-2</v>
      </c>
      <c r="K21" s="116">
        <v>-12.5</v>
      </c>
    </row>
    <row r="22" spans="1:11" ht="14.1" customHeight="1" x14ac:dyDescent="0.2">
      <c r="A22" s="306">
        <v>22</v>
      </c>
      <c r="B22" s="307" t="s">
        <v>239</v>
      </c>
      <c r="C22" s="308"/>
      <c r="D22" s="113">
        <v>0.4825090470446321</v>
      </c>
      <c r="E22" s="115">
        <v>24</v>
      </c>
      <c r="F22" s="114">
        <v>27</v>
      </c>
      <c r="G22" s="114">
        <v>27</v>
      </c>
      <c r="H22" s="114">
        <v>23</v>
      </c>
      <c r="I22" s="140">
        <v>25</v>
      </c>
      <c r="J22" s="115">
        <v>-1</v>
      </c>
      <c r="K22" s="116">
        <v>-4</v>
      </c>
    </row>
    <row r="23" spans="1:11" ht="14.1" customHeight="1" x14ac:dyDescent="0.2">
      <c r="A23" s="306">
        <v>23</v>
      </c>
      <c r="B23" s="307" t="s">
        <v>240</v>
      </c>
      <c r="C23" s="308"/>
      <c r="D23" s="113">
        <v>0.12062726176115803</v>
      </c>
      <c r="E23" s="115">
        <v>6</v>
      </c>
      <c r="F23" s="114">
        <v>5</v>
      </c>
      <c r="G23" s="114">
        <v>7</v>
      </c>
      <c r="H23" s="114">
        <v>4</v>
      </c>
      <c r="I23" s="140">
        <v>4</v>
      </c>
      <c r="J23" s="115">
        <v>2</v>
      </c>
      <c r="K23" s="116">
        <v>50</v>
      </c>
    </row>
    <row r="24" spans="1:11" ht="14.1" customHeight="1" x14ac:dyDescent="0.2">
      <c r="A24" s="306">
        <v>24</v>
      </c>
      <c r="B24" s="307" t="s">
        <v>241</v>
      </c>
      <c r="C24" s="308"/>
      <c r="D24" s="113">
        <v>1.5480498592681946</v>
      </c>
      <c r="E24" s="115">
        <v>77</v>
      </c>
      <c r="F24" s="114">
        <v>78</v>
      </c>
      <c r="G24" s="114">
        <v>79</v>
      </c>
      <c r="H24" s="114">
        <v>74</v>
      </c>
      <c r="I24" s="140">
        <v>81</v>
      </c>
      <c r="J24" s="115">
        <v>-4</v>
      </c>
      <c r="K24" s="116">
        <v>-4.9382716049382713</v>
      </c>
    </row>
    <row r="25" spans="1:11" ht="14.1" customHeight="1" x14ac:dyDescent="0.2">
      <c r="A25" s="306">
        <v>25</v>
      </c>
      <c r="B25" s="307" t="s">
        <v>242</v>
      </c>
      <c r="C25" s="308"/>
      <c r="D25" s="113">
        <v>1.6083634901487736</v>
      </c>
      <c r="E25" s="115">
        <v>80</v>
      </c>
      <c r="F25" s="114">
        <v>82</v>
      </c>
      <c r="G25" s="114">
        <v>82</v>
      </c>
      <c r="H25" s="114">
        <v>87</v>
      </c>
      <c r="I25" s="140">
        <v>86</v>
      </c>
      <c r="J25" s="115">
        <v>-6</v>
      </c>
      <c r="K25" s="116">
        <v>-6.9767441860465116</v>
      </c>
    </row>
    <row r="26" spans="1:11" ht="14.1" customHeight="1" x14ac:dyDescent="0.2">
      <c r="A26" s="306">
        <v>26</v>
      </c>
      <c r="B26" s="307" t="s">
        <v>243</v>
      </c>
      <c r="C26" s="308"/>
      <c r="D26" s="113">
        <v>0.92480900683554479</v>
      </c>
      <c r="E26" s="115">
        <v>46</v>
      </c>
      <c r="F26" s="114">
        <v>49</v>
      </c>
      <c r="G26" s="114">
        <v>53</v>
      </c>
      <c r="H26" s="114">
        <v>52</v>
      </c>
      <c r="I26" s="140">
        <v>49</v>
      </c>
      <c r="J26" s="115">
        <v>-3</v>
      </c>
      <c r="K26" s="116">
        <v>-6.1224489795918364</v>
      </c>
    </row>
    <row r="27" spans="1:11" ht="14.1" customHeight="1" x14ac:dyDescent="0.2">
      <c r="A27" s="306">
        <v>27</v>
      </c>
      <c r="B27" s="307" t="s">
        <v>244</v>
      </c>
      <c r="C27" s="308"/>
      <c r="D27" s="113">
        <v>0.54282267792521111</v>
      </c>
      <c r="E27" s="115">
        <v>27</v>
      </c>
      <c r="F27" s="114">
        <v>30</v>
      </c>
      <c r="G27" s="114">
        <v>30</v>
      </c>
      <c r="H27" s="114">
        <v>26</v>
      </c>
      <c r="I27" s="140">
        <v>26</v>
      </c>
      <c r="J27" s="115">
        <v>1</v>
      </c>
      <c r="K27" s="116">
        <v>3.8461538461538463</v>
      </c>
    </row>
    <row r="28" spans="1:11" ht="14.1" customHeight="1" x14ac:dyDescent="0.2">
      <c r="A28" s="306">
        <v>28</v>
      </c>
      <c r="B28" s="307" t="s">
        <v>245</v>
      </c>
      <c r="C28" s="308"/>
      <c r="D28" s="113">
        <v>0.30156815440289503</v>
      </c>
      <c r="E28" s="115">
        <v>15</v>
      </c>
      <c r="F28" s="114">
        <v>17</v>
      </c>
      <c r="G28" s="114">
        <v>17</v>
      </c>
      <c r="H28" s="114">
        <v>20</v>
      </c>
      <c r="I28" s="140">
        <v>21</v>
      </c>
      <c r="J28" s="115">
        <v>-6</v>
      </c>
      <c r="K28" s="116">
        <v>-28.571428571428573</v>
      </c>
    </row>
    <row r="29" spans="1:11" ht="14.1" customHeight="1" x14ac:dyDescent="0.2">
      <c r="A29" s="306">
        <v>29</v>
      </c>
      <c r="B29" s="307" t="s">
        <v>246</v>
      </c>
      <c r="C29" s="308"/>
      <c r="D29" s="113">
        <v>2.9151588258946521</v>
      </c>
      <c r="E29" s="115">
        <v>145</v>
      </c>
      <c r="F29" s="114">
        <v>188</v>
      </c>
      <c r="G29" s="114">
        <v>173</v>
      </c>
      <c r="H29" s="114">
        <v>173</v>
      </c>
      <c r="I29" s="140">
        <v>172</v>
      </c>
      <c r="J29" s="115">
        <v>-27</v>
      </c>
      <c r="K29" s="116">
        <v>-15.697674418604651</v>
      </c>
    </row>
    <row r="30" spans="1:11" ht="14.1" customHeight="1" x14ac:dyDescent="0.2">
      <c r="A30" s="306" t="s">
        <v>247</v>
      </c>
      <c r="B30" s="307" t="s">
        <v>248</v>
      </c>
      <c r="C30" s="308"/>
      <c r="D30" s="113">
        <v>0.42219541616405309</v>
      </c>
      <c r="E30" s="115">
        <v>21</v>
      </c>
      <c r="F30" s="114">
        <v>26</v>
      </c>
      <c r="G30" s="114" t="s">
        <v>513</v>
      </c>
      <c r="H30" s="114" t="s">
        <v>513</v>
      </c>
      <c r="I30" s="140" t="s">
        <v>513</v>
      </c>
      <c r="J30" s="115" t="s">
        <v>513</v>
      </c>
      <c r="K30" s="116" t="s">
        <v>513</v>
      </c>
    </row>
    <row r="31" spans="1:11" ht="14.1" customHeight="1" x14ac:dyDescent="0.2">
      <c r="A31" s="306" t="s">
        <v>249</v>
      </c>
      <c r="B31" s="307" t="s">
        <v>250</v>
      </c>
      <c r="C31" s="308"/>
      <c r="D31" s="113">
        <v>2.4929634097305993</v>
      </c>
      <c r="E31" s="115">
        <v>124</v>
      </c>
      <c r="F31" s="114">
        <v>162</v>
      </c>
      <c r="G31" s="114">
        <v>145</v>
      </c>
      <c r="H31" s="114">
        <v>145</v>
      </c>
      <c r="I31" s="140">
        <v>138</v>
      </c>
      <c r="J31" s="115">
        <v>-14</v>
      </c>
      <c r="K31" s="116">
        <v>-10.144927536231885</v>
      </c>
    </row>
    <row r="32" spans="1:11" ht="14.1" customHeight="1" x14ac:dyDescent="0.2">
      <c r="A32" s="306">
        <v>31</v>
      </c>
      <c r="B32" s="307" t="s">
        <v>251</v>
      </c>
      <c r="C32" s="308"/>
      <c r="D32" s="113">
        <v>0.36188178528347409</v>
      </c>
      <c r="E32" s="115">
        <v>18</v>
      </c>
      <c r="F32" s="114">
        <v>18</v>
      </c>
      <c r="G32" s="114">
        <v>18</v>
      </c>
      <c r="H32" s="114">
        <v>17</v>
      </c>
      <c r="I32" s="140">
        <v>15</v>
      </c>
      <c r="J32" s="115">
        <v>3</v>
      </c>
      <c r="K32" s="116">
        <v>20</v>
      </c>
    </row>
    <row r="33" spans="1:11" ht="14.1" customHeight="1" x14ac:dyDescent="0.2">
      <c r="A33" s="306">
        <v>32</v>
      </c>
      <c r="B33" s="307" t="s">
        <v>252</v>
      </c>
      <c r="C33" s="308"/>
      <c r="D33" s="113">
        <v>1.3067953357458786</v>
      </c>
      <c r="E33" s="115">
        <v>65</v>
      </c>
      <c r="F33" s="114">
        <v>59</v>
      </c>
      <c r="G33" s="114">
        <v>60</v>
      </c>
      <c r="H33" s="114">
        <v>60</v>
      </c>
      <c r="I33" s="140">
        <v>52</v>
      </c>
      <c r="J33" s="115">
        <v>13</v>
      </c>
      <c r="K33" s="116">
        <v>25</v>
      </c>
    </row>
    <row r="34" spans="1:11" ht="14.1" customHeight="1" x14ac:dyDescent="0.2">
      <c r="A34" s="306">
        <v>33</v>
      </c>
      <c r="B34" s="307" t="s">
        <v>253</v>
      </c>
      <c r="C34" s="308"/>
      <c r="D34" s="113">
        <v>0.52271813429835146</v>
      </c>
      <c r="E34" s="115">
        <v>26</v>
      </c>
      <c r="F34" s="114">
        <v>27</v>
      </c>
      <c r="G34" s="114">
        <v>31</v>
      </c>
      <c r="H34" s="114">
        <v>30</v>
      </c>
      <c r="I34" s="140">
        <v>27</v>
      </c>
      <c r="J34" s="115">
        <v>-1</v>
      </c>
      <c r="K34" s="116">
        <v>-3.7037037037037037</v>
      </c>
    </row>
    <row r="35" spans="1:11" ht="14.1" customHeight="1" x14ac:dyDescent="0.2">
      <c r="A35" s="306">
        <v>34</v>
      </c>
      <c r="B35" s="307" t="s">
        <v>254</v>
      </c>
      <c r="C35" s="308"/>
      <c r="D35" s="113">
        <v>6.8958584640128668</v>
      </c>
      <c r="E35" s="115">
        <v>343</v>
      </c>
      <c r="F35" s="114">
        <v>337</v>
      </c>
      <c r="G35" s="114">
        <v>343</v>
      </c>
      <c r="H35" s="114">
        <v>337</v>
      </c>
      <c r="I35" s="140">
        <v>345</v>
      </c>
      <c r="J35" s="115">
        <v>-2</v>
      </c>
      <c r="K35" s="116">
        <v>-0.57971014492753625</v>
      </c>
    </row>
    <row r="36" spans="1:11" ht="14.1" customHeight="1" x14ac:dyDescent="0.2">
      <c r="A36" s="306">
        <v>41</v>
      </c>
      <c r="B36" s="307" t="s">
        <v>255</v>
      </c>
      <c r="C36" s="308"/>
      <c r="D36" s="113">
        <v>0.26135906714917573</v>
      </c>
      <c r="E36" s="115">
        <v>13</v>
      </c>
      <c r="F36" s="114">
        <v>13</v>
      </c>
      <c r="G36" s="114">
        <v>13</v>
      </c>
      <c r="H36" s="114">
        <v>13</v>
      </c>
      <c r="I36" s="140">
        <v>12</v>
      </c>
      <c r="J36" s="115">
        <v>1</v>
      </c>
      <c r="K36" s="116">
        <v>8.3333333333333339</v>
      </c>
    </row>
    <row r="37" spans="1:11" ht="14.1" customHeight="1" x14ac:dyDescent="0.2">
      <c r="A37" s="306">
        <v>42</v>
      </c>
      <c r="B37" s="307" t="s">
        <v>256</v>
      </c>
      <c r="C37" s="308"/>
      <c r="D37" s="113">
        <v>8.0418174507438683E-2</v>
      </c>
      <c r="E37" s="115">
        <v>4</v>
      </c>
      <c r="F37" s="114" t="s">
        <v>513</v>
      </c>
      <c r="G37" s="114">
        <v>4</v>
      </c>
      <c r="H37" s="114">
        <v>5</v>
      </c>
      <c r="I37" s="140">
        <v>9</v>
      </c>
      <c r="J37" s="115">
        <v>-5</v>
      </c>
      <c r="K37" s="116">
        <v>-55.555555555555557</v>
      </c>
    </row>
    <row r="38" spans="1:11" ht="14.1" customHeight="1" x14ac:dyDescent="0.2">
      <c r="A38" s="306">
        <v>43</v>
      </c>
      <c r="B38" s="307" t="s">
        <v>257</v>
      </c>
      <c r="C38" s="308"/>
      <c r="D38" s="113">
        <v>0.44229995979091274</v>
      </c>
      <c r="E38" s="115">
        <v>22</v>
      </c>
      <c r="F38" s="114">
        <v>23</v>
      </c>
      <c r="G38" s="114">
        <v>22</v>
      </c>
      <c r="H38" s="114">
        <v>22</v>
      </c>
      <c r="I38" s="140">
        <v>22</v>
      </c>
      <c r="J38" s="115">
        <v>0</v>
      </c>
      <c r="K38" s="116">
        <v>0</v>
      </c>
    </row>
    <row r="39" spans="1:11" ht="14.1" customHeight="1" x14ac:dyDescent="0.2">
      <c r="A39" s="306">
        <v>51</v>
      </c>
      <c r="B39" s="307" t="s">
        <v>258</v>
      </c>
      <c r="C39" s="308"/>
      <c r="D39" s="113">
        <v>10.112585444310414</v>
      </c>
      <c r="E39" s="115">
        <v>503</v>
      </c>
      <c r="F39" s="114">
        <v>550</v>
      </c>
      <c r="G39" s="114">
        <v>524</v>
      </c>
      <c r="H39" s="114">
        <v>521</v>
      </c>
      <c r="I39" s="140">
        <v>539</v>
      </c>
      <c r="J39" s="115">
        <v>-36</v>
      </c>
      <c r="K39" s="116">
        <v>-6.679035250463822</v>
      </c>
    </row>
    <row r="40" spans="1:11" ht="14.1" customHeight="1" x14ac:dyDescent="0.2">
      <c r="A40" s="306" t="s">
        <v>259</v>
      </c>
      <c r="B40" s="307" t="s">
        <v>260</v>
      </c>
      <c r="C40" s="308"/>
      <c r="D40" s="113">
        <v>9.7305991154000804</v>
      </c>
      <c r="E40" s="115">
        <v>484</v>
      </c>
      <c r="F40" s="114">
        <v>539</v>
      </c>
      <c r="G40" s="114">
        <v>512</v>
      </c>
      <c r="H40" s="114">
        <v>511</v>
      </c>
      <c r="I40" s="140">
        <v>527</v>
      </c>
      <c r="J40" s="115">
        <v>-43</v>
      </c>
      <c r="K40" s="116">
        <v>-8.1593927893738147</v>
      </c>
    </row>
    <row r="41" spans="1:11" ht="14.1" customHeight="1" x14ac:dyDescent="0.2">
      <c r="A41" s="306"/>
      <c r="B41" s="307" t="s">
        <v>261</v>
      </c>
      <c r="C41" s="308"/>
      <c r="D41" s="113">
        <v>3.236831523924407</v>
      </c>
      <c r="E41" s="115">
        <v>161</v>
      </c>
      <c r="F41" s="114">
        <v>180</v>
      </c>
      <c r="G41" s="114">
        <v>170</v>
      </c>
      <c r="H41" s="114">
        <v>162</v>
      </c>
      <c r="I41" s="140">
        <v>167</v>
      </c>
      <c r="J41" s="115">
        <v>-6</v>
      </c>
      <c r="K41" s="116">
        <v>-3.5928143712574849</v>
      </c>
    </row>
    <row r="42" spans="1:11" ht="14.1" customHeight="1" x14ac:dyDescent="0.2">
      <c r="A42" s="306">
        <v>52</v>
      </c>
      <c r="B42" s="307" t="s">
        <v>262</v>
      </c>
      <c r="C42" s="308"/>
      <c r="D42" s="113">
        <v>7.6799356654603939</v>
      </c>
      <c r="E42" s="115">
        <v>382</v>
      </c>
      <c r="F42" s="114">
        <v>377</v>
      </c>
      <c r="G42" s="114">
        <v>372</v>
      </c>
      <c r="H42" s="114">
        <v>376</v>
      </c>
      <c r="I42" s="140">
        <v>352</v>
      </c>
      <c r="J42" s="115">
        <v>30</v>
      </c>
      <c r="K42" s="116">
        <v>8.5227272727272734</v>
      </c>
    </row>
    <row r="43" spans="1:11" ht="14.1" customHeight="1" x14ac:dyDescent="0.2">
      <c r="A43" s="306" t="s">
        <v>263</v>
      </c>
      <c r="B43" s="307" t="s">
        <v>264</v>
      </c>
      <c r="C43" s="308"/>
      <c r="D43" s="113">
        <v>7.3180538801769197</v>
      </c>
      <c r="E43" s="115">
        <v>364</v>
      </c>
      <c r="F43" s="114">
        <v>360</v>
      </c>
      <c r="G43" s="114">
        <v>354</v>
      </c>
      <c r="H43" s="114">
        <v>360</v>
      </c>
      <c r="I43" s="140">
        <v>338</v>
      </c>
      <c r="J43" s="115">
        <v>26</v>
      </c>
      <c r="K43" s="116">
        <v>7.6923076923076925</v>
      </c>
    </row>
    <row r="44" spans="1:11" ht="14.1" customHeight="1" x14ac:dyDescent="0.2">
      <c r="A44" s="306">
        <v>53</v>
      </c>
      <c r="B44" s="307" t="s">
        <v>265</v>
      </c>
      <c r="C44" s="308"/>
      <c r="D44" s="113">
        <v>1.2866907921190189</v>
      </c>
      <c r="E44" s="115">
        <v>64</v>
      </c>
      <c r="F44" s="114">
        <v>65</v>
      </c>
      <c r="G44" s="114">
        <v>70</v>
      </c>
      <c r="H44" s="114">
        <v>80</v>
      </c>
      <c r="I44" s="140">
        <v>69</v>
      </c>
      <c r="J44" s="115">
        <v>-5</v>
      </c>
      <c r="K44" s="116">
        <v>-7.2463768115942031</v>
      </c>
    </row>
    <row r="45" spans="1:11" ht="14.1" customHeight="1" x14ac:dyDescent="0.2">
      <c r="A45" s="306" t="s">
        <v>266</v>
      </c>
      <c r="B45" s="307" t="s">
        <v>267</v>
      </c>
      <c r="C45" s="308"/>
      <c r="D45" s="113">
        <v>1.1258544431041415</v>
      </c>
      <c r="E45" s="115">
        <v>56</v>
      </c>
      <c r="F45" s="114">
        <v>58</v>
      </c>
      <c r="G45" s="114">
        <v>63</v>
      </c>
      <c r="H45" s="114">
        <v>73</v>
      </c>
      <c r="I45" s="140">
        <v>62</v>
      </c>
      <c r="J45" s="115">
        <v>-6</v>
      </c>
      <c r="K45" s="116">
        <v>-9.67741935483871</v>
      </c>
    </row>
    <row r="46" spans="1:11" ht="14.1" customHeight="1" x14ac:dyDescent="0.2">
      <c r="A46" s="306">
        <v>54</v>
      </c>
      <c r="B46" s="307" t="s">
        <v>268</v>
      </c>
      <c r="C46" s="308"/>
      <c r="D46" s="113">
        <v>9.6903900281463606</v>
      </c>
      <c r="E46" s="115">
        <v>482</v>
      </c>
      <c r="F46" s="114">
        <v>503</v>
      </c>
      <c r="G46" s="114">
        <v>531</v>
      </c>
      <c r="H46" s="114">
        <v>517</v>
      </c>
      <c r="I46" s="140">
        <v>511</v>
      </c>
      <c r="J46" s="115">
        <v>-29</v>
      </c>
      <c r="K46" s="116">
        <v>-5.6751467710371823</v>
      </c>
    </row>
    <row r="47" spans="1:11" ht="14.1" customHeight="1" x14ac:dyDescent="0.2">
      <c r="A47" s="306">
        <v>61</v>
      </c>
      <c r="B47" s="307" t="s">
        <v>269</v>
      </c>
      <c r="C47" s="308"/>
      <c r="D47" s="113">
        <v>0.74386811419380783</v>
      </c>
      <c r="E47" s="115">
        <v>37</v>
      </c>
      <c r="F47" s="114">
        <v>36</v>
      </c>
      <c r="G47" s="114">
        <v>35</v>
      </c>
      <c r="H47" s="114">
        <v>29</v>
      </c>
      <c r="I47" s="140">
        <v>32</v>
      </c>
      <c r="J47" s="115">
        <v>5</v>
      </c>
      <c r="K47" s="116">
        <v>15.625</v>
      </c>
    </row>
    <row r="48" spans="1:11" ht="14.1" customHeight="1" x14ac:dyDescent="0.2">
      <c r="A48" s="306">
        <v>62</v>
      </c>
      <c r="B48" s="307" t="s">
        <v>270</v>
      </c>
      <c r="C48" s="308"/>
      <c r="D48" s="113">
        <v>10.534780860474466</v>
      </c>
      <c r="E48" s="115">
        <v>524</v>
      </c>
      <c r="F48" s="114">
        <v>536</v>
      </c>
      <c r="G48" s="114">
        <v>533</v>
      </c>
      <c r="H48" s="114">
        <v>509</v>
      </c>
      <c r="I48" s="140">
        <v>504</v>
      </c>
      <c r="J48" s="115">
        <v>20</v>
      </c>
      <c r="K48" s="116">
        <v>3.9682539682539684</v>
      </c>
    </row>
    <row r="49" spans="1:11" ht="14.1" customHeight="1" x14ac:dyDescent="0.2">
      <c r="A49" s="306">
        <v>63</v>
      </c>
      <c r="B49" s="307" t="s">
        <v>271</v>
      </c>
      <c r="C49" s="308"/>
      <c r="D49" s="113">
        <v>6.9159630076397267</v>
      </c>
      <c r="E49" s="115">
        <v>344</v>
      </c>
      <c r="F49" s="114">
        <v>429</v>
      </c>
      <c r="G49" s="114">
        <v>416</v>
      </c>
      <c r="H49" s="114">
        <v>411</v>
      </c>
      <c r="I49" s="140">
        <v>364</v>
      </c>
      <c r="J49" s="115">
        <v>-20</v>
      </c>
      <c r="K49" s="116">
        <v>-5.4945054945054945</v>
      </c>
    </row>
    <row r="50" spans="1:11" ht="14.1" customHeight="1" x14ac:dyDescent="0.2">
      <c r="A50" s="306" t="s">
        <v>272</v>
      </c>
      <c r="B50" s="307" t="s">
        <v>273</v>
      </c>
      <c r="C50" s="308"/>
      <c r="D50" s="113">
        <v>0.38198632891033374</v>
      </c>
      <c r="E50" s="115">
        <v>19</v>
      </c>
      <c r="F50" s="114">
        <v>20</v>
      </c>
      <c r="G50" s="114">
        <v>18</v>
      </c>
      <c r="H50" s="114">
        <v>21</v>
      </c>
      <c r="I50" s="140">
        <v>24</v>
      </c>
      <c r="J50" s="115">
        <v>-5</v>
      </c>
      <c r="K50" s="116">
        <v>-20.833333333333332</v>
      </c>
    </row>
    <row r="51" spans="1:11" ht="14.1" customHeight="1" x14ac:dyDescent="0.2">
      <c r="A51" s="306" t="s">
        <v>274</v>
      </c>
      <c r="B51" s="307" t="s">
        <v>275</v>
      </c>
      <c r="C51" s="308"/>
      <c r="D51" s="113">
        <v>6.1318858061921997</v>
      </c>
      <c r="E51" s="115">
        <v>305</v>
      </c>
      <c r="F51" s="114">
        <v>385</v>
      </c>
      <c r="G51" s="114">
        <v>373</v>
      </c>
      <c r="H51" s="114">
        <v>369</v>
      </c>
      <c r="I51" s="140">
        <v>321</v>
      </c>
      <c r="J51" s="115">
        <v>-16</v>
      </c>
      <c r="K51" s="116">
        <v>-4.9844236760124607</v>
      </c>
    </row>
    <row r="52" spans="1:11" ht="14.1" customHeight="1" x14ac:dyDescent="0.2">
      <c r="A52" s="306">
        <v>71</v>
      </c>
      <c r="B52" s="307" t="s">
        <v>276</v>
      </c>
      <c r="C52" s="308"/>
      <c r="D52" s="113">
        <v>16.123843988741456</v>
      </c>
      <c r="E52" s="115">
        <v>802</v>
      </c>
      <c r="F52" s="114">
        <v>815</v>
      </c>
      <c r="G52" s="114">
        <v>809</v>
      </c>
      <c r="H52" s="114">
        <v>802</v>
      </c>
      <c r="I52" s="140">
        <v>780</v>
      </c>
      <c r="J52" s="115">
        <v>22</v>
      </c>
      <c r="K52" s="116">
        <v>2.8205128205128207</v>
      </c>
    </row>
    <row r="53" spans="1:11" ht="14.1" customHeight="1" x14ac:dyDescent="0.2">
      <c r="A53" s="306" t="s">
        <v>277</v>
      </c>
      <c r="B53" s="307" t="s">
        <v>278</v>
      </c>
      <c r="C53" s="308"/>
      <c r="D53" s="113">
        <v>1.8496180136710896</v>
      </c>
      <c r="E53" s="115">
        <v>92</v>
      </c>
      <c r="F53" s="114">
        <v>93</v>
      </c>
      <c r="G53" s="114">
        <v>95</v>
      </c>
      <c r="H53" s="114">
        <v>94</v>
      </c>
      <c r="I53" s="140">
        <v>91</v>
      </c>
      <c r="J53" s="115">
        <v>1</v>
      </c>
      <c r="K53" s="116">
        <v>1.098901098901099</v>
      </c>
    </row>
    <row r="54" spans="1:11" ht="14.1" customHeight="1" x14ac:dyDescent="0.2">
      <c r="A54" s="306" t="s">
        <v>279</v>
      </c>
      <c r="B54" s="307" t="s">
        <v>280</v>
      </c>
      <c r="C54" s="308"/>
      <c r="D54" s="113">
        <v>13.349416968234822</v>
      </c>
      <c r="E54" s="115">
        <v>664</v>
      </c>
      <c r="F54" s="114">
        <v>675</v>
      </c>
      <c r="G54" s="114">
        <v>673</v>
      </c>
      <c r="H54" s="114">
        <v>668</v>
      </c>
      <c r="I54" s="140">
        <v>649</v>
      </c>
      <c r="J54" s="115">
        <v>15</v>
      </c>
      <c r="K54" s="116">
        <v>2.3112480739599386</v>
      </c>
    </row>
    <row r="55" spans="1:11" ht="14.1" customHeight="1" x14ac:dyDescent="0.2">
      <c r="A55" s="306">
        <v>72</v>
      </c>
      <c r="B55" s="307" t="s">
        <v>281</v>
      </c>
      <c r="C55" s="308"/>
      <c r="D55" s="113">
        <v>1.8094089264173703</v>
      </c>
      <c r="E55" s="115">
        <v>90</v>
      </c>
      <c r="F55" s="114">
        <v>92</v>
      </c>
      <c r="G55" s="114">
        <v>91</v>
      </c>
      <c r="H55" s="114">
        <v>92</v>
      </c>
      <c r="I55" s="140">
        <v>88</v>
      </c>
      <c r="J55" s="115">
        <v>2</v>
      </c>
      <c r="K55" s="116">
        <v>2.2727272727272729</v>
      </c>
    </row>
    <row r="56" spans="1:11" ht="14.1" customHeight="1" x14ac:dyDescent="0.2">
      <c r="A56" s="306" t="s">
        <v>282</v>
      </c>
      <c r="B56" s="307" t="s">
        <v>283</v>
      </c>
      <c r="C56" s="308"/>
      <c r="D56" s="113">
        <v>0.20104543626859669</v>
      </c>
      <c r="E56" s="115">
        <v>10</v>
      </c>
      <c r="F56" s="114">
        <v>12</v>
      </c>
      <c r="G56" s="114">
        <v>11</v>
      </c>
      <c r="H56" s="114">
        <v>11</v>
      </c>
      <c r="I56" s="140">
        <v>10</v>
      </c>
      <c r="J56" s="115">
        <v>0</v>
      </c>
      <c r="K56" s="116">
        <v>0</v>
      </c>
    </row>
    <row r="57" spans="1:11" ht="14.1" customHeight="1" x14ac:dyDescent="0.2">
      <c r="A57" s="306" t="s">
        <v>284</v>
      </c>
      <c r="B57" s="307" t="s">
        <v>285</v>
      </c>
      <c r="C57" s="308"/>
      <c r="D57" s="113">
        <v>1.3872135102533172</v>
      </c>
      <c r="E57" s="115">
        <v>69</v>
      </c>
      <c r="F57" s="114">
        <v>68</v>
      </c>
      <c r="G57" s="114">
        <v>66</v>
      </c>
      <c r="H57" s="114">
        <v>65</v>
      </c>
      <c r="I57" s="140">
        <v>65</v>
      </c>
      <c r="J57" s="115">
        <v>4</v>
      </c>
      <c r="K57" s="116">
        <v>6.1538461538461542</v>
      </c>
    </row>
    <row r="58" spans="1:11" ht="14.1" customHeight="1" x14ac:dyDescent="0.2">
      <c r="A58" s="306">
        <v>73</v>
      </c>
      <c r="B58" s="307" t="s">
        <v>286</v>
      </c>
      <c r="C58" s="308"/>
      <c r="D58" s="113">
        <v>0.88459991958182549</v>
      </c>
      <c r="E58" s="115">
        <v>44</v>
      </c>
      <c r="F58" s="114">
        <v>45</v>
      </c>
      <c r="G58" s="114">
        <v>59</v>
      </c>
      <c r="H58" s="114">
        <v>53</v>
      </c>
      <c r="I58" s="140">
        <v>46</v>
      </c>
      <c r="J58" s="115">
        <v>-2</v>
      </c>
      <c r="K58" s="116">
        <v>-4.3478260869565215</v>
      </c>
    </row>
    <row r="59" spans="1:11" ht="14.1" customHeight="1" x14ac:dyDescent="0.2">
      <c r="A59" s="306" t="s">
        <v>287</v>
      </c>
      <c r="B59" s="307" t="s">
        <v>288</v>
      </c>
      <c r="C59" s="308"/>
      <c r="D59" s="113">
        <v>0.62324085243264982</v>
      </c>
      <c r="E59" s="115">
        <v>31</v>
      </c>
      <c r="F59" s="114">
        <v>30</v>
      </c>
      <c r="G59" s="114">
        <v>44</v>
      </c>
      <c r="H59" s="114">
        <v>38</v>
      </c>
      <c r="I59" s="140">
        <v>31</v>
      </c>
      <c r="J59" s="115">
        <v>0</v>
      </c>
      <c r="K59" s="116">
        <v>0</v>
      </c>
    </row>
    <row r="60" spans="1:11" ht="14.1" customHeight="1" x14ac:dyDescent="0.2">
      <c r="A60" s="306">
        <v>81</v>
      </c>
      <c r="B60" s="307" t="s">
        <v>289</v>
      </c>
      <c r="C60" s="308"/>
      <c r="D60" s="113">
        <v>3.03578608765581</v>
      </c>
      <c r="E60" s="115">
        <v>151</v>
      </c>
      <c r="F60" s="114">
        <v>162</v>
      </c>
      <c r="G60" s="114">
        <v>160</v>
      </c>
      <c r="H60" s="114">
        <v>161</v>
      </c>
      <c r="I60" s="140">
        <v>162</v>
      </c>
      <c r="J60" s="115">
        <v>-11</v>
      </c>
      <c r="K60" s="116">
        <v>-6.7901234567901234</v>
      </c>
    </row>
    <row r="61" spans="1:11" ht="14.1" customHeight="1" x14ac:dyDescent="0.2">
      <c r="A61" s="306" t="s">
        <v>290</v>
      </c>
      <c r="B61" s="307" t="s">
        <v>291</v>
      </c>
      <c r="C61" s="308"/>
      <c r="D61" s="113">
        <v>0.66344993968636912</v>
      </c>
      <c r="E61" s="115">
        <v>33</v>
      </c>
      <c r="F61" s="114">
        <v>34</v>
      </c>
      <c r="G61" s="114">
        <v>38</v>
      </c>
      <c r="H61" s="114">
        <v>37</v>
      </c>
      <c r="I61" s="140">
        <v>41</v>
      </c>
      <c r="J61" s="115">
        <v>-8</v>
      </c>
      <c r="K61" s="116">
        <v>-19.512195121951219</v>
      </c>
    </row>
    <row r="62" spans="1:11" ht="14.1" customHeight="1" x14ac:dyDescent="0.2">
      <c r="A62" s="306" t="s">
        <v>292</v>
      </c>
      <c r="B62" s="307" t="s">
        <v>293</v>
      </c>
      <c r="C62" s="308"/>
      <c r="D62" s="113">
        <v>0.90470446320868514</v>
      </c>
      <c r="E62" s="115">
        <v>45</v>
      </c>
      <c r="F62" s="114">
        <v>47</v>
      </c>
      <c r="G62" s="114">
        <v>45</v>
      </c>
      <c r="H62" s="114">
        <v>43</v>
      </c>
      <c r="I62" s="140">
        <v>39</v>
      </c>
      <c r="J62" s="115">
        <v>6</v>
      </c>
      <c r="K62" s="116">
        <v>15.384615384615385</v>
      </c>
    </row>
    <row r="63" spans="1:11" ht="14.1" customHeight="1" x14ac:dyDescent="0.2">
      <c r="A63" s="306"/>
      <c r="B63" s="307" t="s">
        <v>294</v>
      </c>
      <c r="C63" s="308"/>
      <c r="D63" s="113">
        <v>0.82428628870124643</v>
      </c>
      <c r="E63" s="115">
        <v>41</v>
      </c>
      <c r="F63" s="114">
        <v>43</v>
      </c>
      <c r="G63" s="114">
        <v>39</v>
      </c>
      <c r="H63" s="114">
        <v>38</v>
      </c>
      <c r="I63" s="140">
        <v>34</v>
      </c>
      <c r="J63" s="115">
        <v>7</v>
      </c>
      <c r="K63" s="116">
        <v>20.588235294117649</v>
      </c>
    </row>
    <row r="64" spans="1:11" ht="14.1" customHeight="1" x14ac:dyDescent="0.2">
      <c r="A64" s="306" t="s">
        <v>295</v>
      </c>
      <c r="B64" s="307" t="s">
        <v>296</v>
      </c>
      <c r="C64" s="308"/>
      <c r="D64" s="113">
        <v>0.12062726176115803</v>
      </c>
      <c r="E64" s="115">
        <v>6</v>
      </c>
      <c r="F64" s="114">
        <v>6</v>
      </c>
      <c r="G64" s="114">
        <v>5</v>
      </c>
      <c r="H64" s="114">
        <v>5</v>
      </c>
      <c r="I64" s="140">
        <v>5</v>
      </c>
      <c r="J64" s="115">
        <v>1</v>
      </c>
      <c r="K64" s="116">
        <v>20</v>
      </c>
    </row>
    <row r="65" spans="1:11" ht="14.1" customHeight="1" x14ac:dyDescent="0.2">
      <c r="A65" s="306" t="s">
        <v>297</v>
      </c>
      <c r="B65" s="307" t="s">
        <v>298</v>
      </c>
      <c r="C65" s="308"/>
      <c r="D65" s="113">
        <v>0.80418174507438678</v>
      </c>
      <c r="E65" s="115">
        <v>40</v>
      </c>
      <c r="F65" s="114">
        <v>43</v>
      </c>
      <c r="G65" s="114">
        <v>44</v>
      </c>
      <c r="H65" s="114">
        <v>49</v>
      </c>
      <c r="I65" s="140">
        <v>48</v>
      </c>
      <c r="J65" s="115">
        <v>-8</v>
      </c>
      <c r="K65" s="116">
        <v>-16.666666666666668</v>
      </c>
    </row>
    <row r="66" spans="1:11" ht="14.1" customHeight="1" x14ac:dyDescent="0.2">
      <c r="A66" s="306">
        <v>82</v>
      </c>
      <c r="B66" s="307" t="s">
        <v>299</v>
      </c>
      <c r="C66" s="308"/>
      <c r="D66" s="113">
        <v>1.8295134700442299</v>
      </c>
      <c r="E66" s="115">
        <v>91</v>
      </c>
      <c r="F66" s="114">
        <v>97</v>
      </c>
      <c r="G66" s="114">
        <v>85</v>
      </c>
      <c r="H66" s="114">
        <v>91</v>
      </c>
      <c r="I66" s="140">
        <v>87</v>
      </c>
      <c r="J66" s="115">
        <v>4</v>
      </c>
      <c r="K66" s="116">
        <v>4.5977011494252871</v>
      </c>
    </row>
    <row r="67" spans="1:11" ht="14.1" customHeight="1" x14ac:dyDescent="0.2">
      <c r="A67" s="306" t="s">
        <v>300</v>
      </c>
      <c r="B67" s="307" t="s">
        <v>301</v>
      </c>
      <c r="C67" s="308"/>
      <c r="D67" s="113">
        <v>0.9650180940892642</v>
      </c>
      <c r="E67" s="115">
        <v>48</v>
      </c>
      <c r="F67" s="114">
        <v>50</v>
      </c>
      <c r="G67" s="114">
        <v>41</v>
      </c>
      <c r="H67" s="114">
        <v>45</v>
      </c>
      <c r="I67" s="140">
        <v>42</v>
      </c>
      <c r="J67" s="115">
        <v>6</v>
      </c>
      <c r="K67" s="116">
        <v>14.285714285714286</v>
      </c>
    </row>
    <row r="68" spans="1:11" ht="14.1" customHeight="1" x14ac:dyDescent="0.2">
      <c r="A68" s="306" t="s">
        <v>302</v>
      </c>
      <c r="B68" s="307" t="s">
        <v>303</v>
      </c>
      <c r="C68" s="308"/>
      <c r="D68" s="113">
        <v>0.50261359067149181</v>
      </c>
      <c r="E68" s="115">
        <v>25</v>
      </c>
      <c r="F68" s="114">
        <v>29</v>
      </c>
      <c r="G68" s="114">
        <v>26</v>
      </c>
      <c r="H68" s="114">
        <v>27</v>
      </c>
      <c r="I68" s="140">
        <v>26</v>
      </c>
      <c r="J68" s="115">
        <v>-1</v>
      </c>
      <c r="K68" s="116">
        <v>-3.8461538461538463</v>
      </c>
    </row>
    <row r="69" spans="1:11" ht="14.1" customHeight="1" x14ac:dyDescent="0.2">
      <c r="A69" s="306">
        <v>83</v>
      </c>
      <c r="B69" s="307" t="s">
        <v>304</v>
      </c>
      <c r="C69" s="308"/>
      <c r="D69" s="113">
        <v>2.5934861278648973</v>
      </c>
      <c r="E69" s="115">
        <v>129</v>
      </c>
      <c r="F69" s="114">
        <v>132</v>
      </c>
      <c r="G69" s="114">
        <v>129</v>
      </c>
      <c r="H69" s="114">
        <v>140</v>
      </c>
      <c r="I69" s="140">
        <v>134</v>
      </c>
      <c r="J69" s="115">
        <v>-5</v>
      </c>
      <c r="K69" s="116">
        <v>-3.7313432835820897</v>
      </c>
    </row>
    <row r="70" spans="1:11" ht="14.1" customHeight="1" x14ac:dyDescent="0.2">
      <c r="A70" s="306" t="s">
        <v>305</v>
      </c>
      <c r="B70" s="307" t="s">
        <v>306</v>
      </c>
      <c r="C70" s="308"/>
      <c r="D70" s="113">
        <v>1.1258544431041415</v>
      </c>
      <c r="E70" s="115">
        <v>56</v>
      </c>
      <c r="F70" s="114">
        <v>60</v>
      </c>
      <c r="G70" s="114">
        <v>62</v>
      </c>
      <c r="H70" s="114">
        <v>77</v>
      </c>
      <c r="I70" s="140">
        <v>74</v>
      </c>
      <c r="J70" s="115">
        <v>-18</v>
      </c>
      <c r="K70" s="116">
        <v>-24.324324324324323</v>
      </c>
    </row>
    <row r="71" spans="1:11" ht="14.1" customHeight="1" x14ac:dyDescent="0.2">
      <c r="A71" s="306"/>
      <c r="B71" s="307" t="s">
        <v>307</v>
      </c>
      <c r="C71" s="308"/>
      <c r="D71" s="113">
        <v>0.64334539605950947</v>
      </c>
      <c r="E71" s="115">
        <v>32</v>
      </c>
      <c r="F71" s="114">
        <v>37</v>
      </c>
      <c r="G71" s="114">
        <v>37</v>
      </c>
      <c r="H71" s="114">
        <v>47</v>
      </c>
      <c r="I71" s="140">
        <v>43</v>
      </c>
      <c r="J71" s="115">
        <v>-11</v>
      </c>
      <c r="K71" s="116">
        <v>-25.581395348837209</v>
      </c>
    </row>
    <row r="72" spans="1:11" ht="14.1" customHeight="1" x14ac:dyDescent="0.2">
      <c r="A72" s="306">
        <v>84</v>
      </c>
      <c r="B72" s="307" t="s">
        <v>308</v>
      </c>
      <c r="C72" s="308"/>
      <c r="D72" s="113">
        <v>1.1057498994772819</v>
      </c>
      <c r="E72" s="115">
        <v>55</v>
      </c>
      <c r="F72" s="114">
        <v>53</v>
      </c>
      <c r="G72" s="114">
        <v>45</v>
      </c>
      <c r="H72" s="114">
        <v>42</v>
      </c>
      <c r="I72" s="140">
        <v>40</v>
      </c>
      <c r="J72" s="115">
        <v>15</v>
      </c>
      <c r="K72" s="116">
        <v>37.5</v>
      </c>
    </row>
    <row r="73" spans="1:11" ht="14.1" customHeight="1" x14ac:dyDescent="0.2">
      <c r="A73" s="306" t="s">
        <v>309</v>
      </c>
      <c r="B73" s="307" t="s">
        <v>310</v>
      </c>
      <c r="C73" s="308"/>
      <c r="D73" s="113">
        <v>0.12062726176115803</v>
      </c>
      <c r="E73" s="115">
        <v>6</v>
      </c>
      <c r="F73" s="114">
        <v>6</v>
      </c>
      <c r="G73" s="114">
        <v>5</v>
      </c>
      <c r="H73" s="114">
        <v>5</v>
      </c>
      <c r="I73" s="140">
        <v>6</v>
      </c>
      <c r="J73" s="115">
        <v>0</v>
      </c>
      <c r="K73" s="116">
        <v>0</v>
      </c>
    </row>
    <row r="74" spans="1:11" ht="14.1" customHeight="1" x14ac:dyDescent="0.2">
      <c r="A74" s="306" t="s">
        <v>311</v>
      </c>
      <c r="B74" s="307" t="s">
        <v>312</v>
      </c>
      <c r="C74" s="308"/>
      <c r="D74" s="113">
        <v>0.18094089264173704</v>
      </c>
      <c r="E74" s="115">
        <v>9</v>
      </c>
      <c r="F74" s="114">
        <v>8</v>
      </c>
      <c r="G74" s="114">
        <v>7</v>
      </c>
      <c r="H74" s="114">
        <v>7</v>
      </c>
      <c r="I74" s="140">
        <v>7</v>
      </c>
      <c r="J74" s="115">
        <v>2</v>
      </c>
      <c r="K74" s="116">
        <v>28.571428571428573</v>
      </c>
    </row>
    <row r="75" spans="1:11" ht="14.1" customHeight="1" x14ac:dyDescent="0.2">
      <c r="A75" s="306" t="s">
        <v>313</v>
      </c>
      <c r="B75" s="307" t="s">
        <v>314</v>
      </c>
      <c r="C75" s="308"/>
      <c r="D75" s="113" t="s">
        <v>513</v>
      </c>
      <c r="E75" s="115" t="s">
        <v>513</v>
      </c>
      <c r="F75" s="114" t="s">
        <v>513</v>
      </c>
      <c r="G75" s="114">
        <v>0</v>
      </c>
      <c r="H75" s="114">
        <v>0</v>
      </c>
      <c r="I75" s="140">
        <v>0</v>
      </c>
      <c r="J75" s="115" t="s">
        <v>513</v>
      </c>
      <c r="K75" s="116" t="s">
        <v>513</v>
      </c>
    </row>
    <row r="76" spans="1:11" ht="14.1" customHeight="1" x14ac:dyDescent="0.2">
      <c r="A76" s="306">
        <v>91</v>
      </c>
      <c r="B76" s="307" t="s">
        <v>315</v>
      </c>
      <c r="C76" s="308"/>
      <c r="D76" s="113">
        <v>0.12062726176115803</v>
      </c>
      <c r="E76" s="115">
        <v>6</v>
      </c>
      <c r="F76" s="114">
        <v>3</v>
      </c>
      <c r="G76" s="114" t="s">
        <v>513</v>
      </c>
      <c r="H76" s="114" t="s">
        <v>513</v>
      </c>
      <c r="I76" s="140" t="s">
        <v>513</v>
      </c>
      <c r="J76" s="115" t="s">
        <v>513</v>
      </c>
      <c r="K76" s="116" t="s">
        <v>513</v>
      </c>
    </row>
    <row r="77" spans="1:11" ht="14.1" customHeight="1" x14ac:dyDescent="0.2">
      <c r="A77" s="306">
        <v>92</v>
      </c>
      <c r="B77" s="307" t="s">
        <v>316</v>
      </c>
      <c r="C77" s="308"/>
      <c r="D77" s="113" t="s">
        <v>513</v>
      </c>
      <c r="E77" s="115" t="s">
        <v>513</v>
      </c>
      <c r="F77" s="114">
        <v>4</v>
      </c>
      <c r="G77" s="114">
        <v>3</v>
      </c>
      <c r="H77" s="114" t="s">
        <v>513</v>
      </c>
      <c r="I77" s="140">
        <v>4</v>
      </c>
      <c r="J77" s="115" t="s">
        <v>513</v>
      </c>
      <c r="K77" s="116" t="s">
        <v>513</v>
      </c>
    </row>
    <row r="78" spans="1:11" ht="14.1" customHeight="1" x14ac:dyDescent="0.2">
      <c r="A78" s="306">
        <v>93</v>
      </c>
      <c r="B78" s="307" t="s">
        <v>317</v>
      </c>
      <c r="C78" s="308"/>
      <c r="D78" s="113" t="s">
        <v>513</v>
      </c>
      <c r="E78" s="115" t="s">
        <v>513</v>
      </c>
      <c r="F78" s="114" t="s">
        <v>513</v>
      </c>
      <c r="G78" s="114" t="s">
        <v>513</v>
      </c>
      <c r="H78" s="114">
        <v>3</v>
      </c>
      <c r="I78" s="140" t="s">
        <v>513</v>
      </c>
      <c r="J78" s="115" t="s">
        <v>513</v>
      </c>
      <c r="K78" s="116" t="s">
        <v>513</v>
      </c>
    </row>
    <row r="79" spans="1:11" ht="14.1" customHeight="1" x14ac:dyDescent="0.2">
      <c r="A79" s="306">
        <v>94</v>
      </c>
      <c r="B79" s="307" t="s">
        <v>318</v>
      </c>
      <c r="C79" s="308"/>
      <c r="D79" s="113">
        <v>0.14073180538801769</v>
      </c>
      <c r="E79" s="115">
        <v>7</v>
      </c>
      <c r="F79" s="114">
        <v>11</v>
      </c>
      <c r="G79" s="114">
        <v>15</v>
      </c>
      <c r="H79" s="114">
        <v>20</v>
      </c>
      <c r="I79" s="140">
        <v>18</v>
      </c>
      <c r="J79" s="115">
        <v>-11</v>
      </c>
      <c r="K79" s="116">
        <v>-61.111111111111114</v>
      </c>
    </row>
    <row r="80" spans="1:11" ht="14.1" customHeight="1" x14ac:dyDescent="0.2">
      <c r="A80" s="306" t="s">
        <v>319</v>
      </c>
      <c r="B80" s="307" t="s">
        <v>320</v>
      </c>
      <c r="C80" s="308"/>
      <c r="D80" s="113" t="s">
        <v>513</v>
      </c>
      <c r="E80" s="115" t="s">
        <v>513</v>
      </c>
      <c r="F80" s="114" t="s">
        <v>513</v>
      </c>
      <c r="G80" s="114">
        <v>0</v>
      </c>
      <c r="H80" s="114">
        <v>0</v>
      </c>
      <c r="I80" s="140">
        <v>0</v>
      </c>
      <c r="J80" s="115" t="s">
        <v>513</v>
      </c>
      <c r="K80" s="116" t="s">
        <v>513</v>
      </c>
    </row>
    <row r="81" spans="1:11" ht="14.1" customHeight="1" x14ac:dyDescent="0.2">
      <c r="A81" s="310" t="s">
        <v>321</v>
      </c>
      <c r="B81" s="311" t="s">
        <v>333</v>
      </c>
      <c r="C81" s="312"/>
      <c r="D81" s="125">
        <v>2.8950542822677927</v>
      </c>
      <c r="E81" s="143">
        <v>144</v>
      </c>
      <c r="F81" s="144">
        <v>150</v>
      </c>
      <c r="G81" s="144">
        <v>145</v>
      </c>
      <c r="H81" s="144">
        <v>152</v>
      </c>
      <c r="I81" s="145">
        <v>140</v>
      </c>
      <c r="J81" s="143">
        <v>4</v>
      </c>
      <c r="K81" s="146">
        <v>2.8571428571428572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2745</v>
      </c>
      <c r="G12" s="536">
        <v>1779</v>
      </c>
      <c r="H12" s="536">
        <v>3173</v>
      </c>
      <c r="I12" s="536">
        <v>2553</v>
      </c>
      <c r="J12" s="537">
        <v>3037</v>
      </c>
      <c r="K12" s="538">
        <v>-292</v>
      </c>
      <c r="L12" s="349">
        <v>-9.6147513994073091</v>
      </c>
    </row>
    <row r="13" spans="1:17" s="110" customFormat="1" ht="15" customHeight="1" x14ac:dyDescent="0.2">
      <c r="A13" s="350" t="s">
        <v>344</v>
      </c>
      <c r="B13" s="351" t="s">
        <v>345</v>
      </c>
      <c r="C13" s="347"/>
      <c r="D13" s="347"/>
      <c r="E13" s="348"/>
      <c r="F13" s="536">
        <v>1502</v>
      </c>
      <c r="G13" s="536">
        <v>904</v>
      </c>
      <c r="H13" s="536">
        <v>1747</v>
      </c>
      <c r="I13" s="536">
        <v>1368</v>
      </c>
      <c r="J13" s="537">
        <v>1784</v>
      </c>
      <c r="K13" s="538">
        <v>-282</v>
      </c>
      <c r="L13" s="349">
        <v>-15.807174887892376</v>
      </c>
    </row>
    <row r="14" spans="1:17" s="110" customFormat="1" ht="22.5" customHeight="1" x14ac:dyDescent="0.2">
      <c r="A14" s="350"/>
      <c r="B14" s="351" t="s">
        <v>346</v>
      </c>
      <c r="C14" s="347"/>
      <c r="D14" s="347"/>
      <c r="E14" s="348"/>
      <c r="F14" s="536">
        <v>1243</v>
      </c>
      <c r="G14" s="536">
        <v>875</v>
      </c>
      <c r="H14" s="536">
        <v>1426</v>
      </c>
      <c r="I14" s="536">
        <v>1185</v>
      </c>
      <c r="J14" s="537">
        <v>1253</v>
      </c>
      <c r="K14" s="538">
        <v>-10</v>
      </c>
      <c r="L14" s="349">
        <v>-0.79808459696727851</v>
      </c>
    </row>
    <row r="15" spans="1:17" s="110" customFormat="1" ht="15" customHeight="1" x14ac:dyDescent="0.2">
      <c r="A15" s="350" t="s">
        <v>347</v>
      </c>
      <c r="B15" s="351" t="s">
        <v>108</v>
      </c>
      <c r="C15" s="347"/>
      <c r="D15" s="347"/>
      <c r="E15" s="348"/>
      <c r="F15" s="536">
        <v>419</v>
      </c>
      <c r="G15" s="536">
        <v>292</v>
      </c>
      <c r="H15" s="536">
        <v>1121</v>
      </c>
      <c r="I15" s="536">
        <v>359</v>
      </c>
      <c r="J15" s="537">
        <v>424</v>
      </c>
      <c r="K15" s="538">
        <v>-5</v>
      </c>
      <c r="L15" s="349">
        <v>-1.179245283018868</v>
      </c>
    </row>
    <row r="16" spans="1:17" s="110" customFormat="1" ht="15" customHeight="1" x14ac:dyDescent="0.2">
      <c r="A16" s="350"/>
      <c r="B16" s="351" t="s">
        <v>109</v>
      </c>
      <c r="C16" s="347"/>
      <c r="D16" s="347"/>
      <c r="E16" s="348"/>
      <c r="F16" s="536">
        <v>1848</v>
      </c>
      <c r="G16" s="536">
        <v>1245</v>
      </c>
      <c r="H16" s="536">
        <v>1707</v>
      </c>
      <c r="I16" s="536">
        <v>1748</v>
      </c>
      <c r="J16" s="537">
        <v>2083</v>
      </c>
      <c r="K16" s="538">
        <v>-235</v>
      </c>
      <c r="L16" s="349">
        <v>-11.28180508881421</v>
      </c>
    </row>
    <row r="17" spans="1:12" s="110" customFormat="1" ht="15" customHeight="1" x14ac:dyDescent="0.2">
      <c r="A17" s="350"/>
      <c r="B17" s="351" t="s">
        <v>110</v>
      </c>
      <c r="C17" s="347"/>
      <c r="D17" s="347"/>
      <c r="E17" s="348"/>
      <c r="F17" s="536">
        <v>445</v>
      </c>
      <c r="G17" s="536">
        <v>208</v>
      </c>
      <c r="H17" s="536">
        <v>318</v>
      </c>
      <c r="I17" s="536">
        <v>422</v>
      </c>
      <c r="J17" s="537">
        <v>498</v>
      </c>
      <c r="K17" s="538">
        <v>-53</v>
      </c>
      <c r="L17" s="349">
        <v>-10.642570281124499</v>
      </c>
    </row>
    <row r="18" spans="1:12" s="110" customFormat="1" ht="15" customHeight="1" x14ac:dyDescent="0.2">
      <c r="A18" s="350"/>
      <c r="B18" s="351" t="s">
        <v>111</v>
      </c>
      <c r="C18" s="347"/>
      <c r="D18" s="347"/>
      <c r="E18" s="348"/>
      <c r="F18" s="536">
        <v>33</v>
      </c>
      <c r="G18" s="536">
        <v>34</v>
      </c>
      <c r="H18" s="536">
        <v>27</v>
      </c>
      <c r="I18" s="536">
        <v>24</v>
      </c>
      <c r="J18" s="537">
        <v>32</v>
      </c>
      <c r="K18" s="538">
        <v>1</v>
      </c>
      <c r="L18" s="349">
        <v>3.125</v>
      </c>
    </row>
    <row r="19" spans="1:12" s="110" customFormat="1" ht="15" customHeight="1" x14ac:dyDescent="0.2">
      <c r="A19" s="118" t="s">
        <v>113</v>
      </c>
      <c r="B19" s="119" t="s">
        <v>181</v>
      </c>
      <c r="C19" s="347"/>
      <c r="D19" s="347"/>
      <c r="E19" s="348"/>
      <c r="F19" s="536">
        <v>1729</v>
      </c>
      <c r="G19" s="536">
        <v>1130</v>
      </c>
      <c r="H19" s="536">
        <v>2322</v>
      </c>
      <c r="I19" s="536">
        <v>1652</v>
      </c>
      <c r="J19" s="537">
        <v>2034</v>
      </c>
      <c r="K19" s="538">
        <v>-305</v>
      </c>
      <c r="L19" s="349">
        <v>-14.995083579154375</v>
      </c>
    </row>
    <row r="20" spans="1:12" s="110" customFormat="1" ht="15" customHeight="1" x14ac:dyDescent="0.2">
      <c r="A20" s="118"/>
      <c r="B20" s="119" t="s">
        <v>182</v>
      </c>
      <c r="C20" s="347"/>
      <c r="D20" s="347"/>
      <c r="E20" s="348"/>
      <c r="F20" s="536">
        <v>1016</v>
      </c>
      <c r="G20" s="536">
        <v>649</v>
      </c>
      <c r="H20" s="536">
        <v>851</v>
      </c>
      <c r="I20" s="536">
        <v>901</v>
      </c>
      <c r="J20" s="537">
        <v>1003</v>
      </c>
      <c r="K20" s="538">
        <v>13</v>
      </c>
      <c r="L20" s="349">
        <v>1.2961116650049851</v>
      </c>
    </row>
    <row r="21" spans="1:12" s="110" customFormat="1" ht="15" customHeight="1" x14ac:dyDescent="0.2">
      <c r="A21" s="118" t="s">
        <v>113</v>
      </c>
      <c r="B21" s="119" t="s">
        <v>116</v>
      </c>
      <c r="C21" s="347"/>
      <c r="D21" s="347"/>
      <c r="E21" s="348"/>
      <c r="F21" s="536">
        <v>2357</v>
      </c>
      <c r="G21" s="536">
        <v>1454</v>
      </c>
      <c r="H21" s="536">
        <v>2679</v>
      </c>
      <c r="I21" s="536">
        <v>2194</v>
      </c>
      <c r="J21" s="537">
        <v>2665</v>
      </c>
      <c r="K21" s="538">
        <v>-308</v>
      </c>
      <c r="L21" s="349">
        <v>-11.557223264540339</v>
      </c>
    </row>
    <row r="22" spans="1:12" s="110" customFormat="1" ht="15" customHeight="1" x14ac:dyDescent="0.2">
      <c r="A22" s="118"/>
      <c r="B22" s="119" t="s">
        <v>117</v>
      </c>
      <c r="C22" s="347"/>
      <c r="D22" s="347"/>
      <c r="E22" s="348"/>
      <c r="F22" s="536">
        <v>387</v>
      </c>
      <c r="G22" s="536">
        <v>325</v>
      </c>
      <c r="H22" s="536">
        <v>493</v>
      </c>
      <c r="I22" s="536">
        <v>358</v>
      </c>
      <c r="J22" s="537">
        <v>372</v>
      </c>
      <c r="K22" s="538">
        <v>15</v>
      </c>
      <c r="L22" s="349">
        <v>4.032258064516129</v>
      </c>
    </row>
    <row r="23" spans="1:12" s="110" customFormat="1" ht="15" customHeight="1" x14ac:dyDescent="0.2">
      <c r="A23" s="352" t="s">
        <v>347</v>
      </c>
      <c r="B23" s="353" t="s">
        <v>193</v>
      </c>
      <c r="C23" s="354"/>
      <c r="D23" s="354"/>
      <c r="E23" s="355"/>
      <c r="F23" s="539">
        <v>46</v>
      </c>
      <c r="G23" s="539">
        <v>55</v>
      </c>
      <c r="H23" s="539">
        <v>595</v>
      </c>
      <c r="I23" s="539">
        <v>20</v>
      </c>
      <c r="J23" s="540">
        <v>41</v>
      </c>
      <c r="K23" s="541">
        <v>5</v>
      </c>
      <c r="L23" s="356">
        <v>12.195121951219512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27.1</v>
      </c>
      <c r="G25" s="542">
        <v>32.200000000000003</v>
      </c>
      <c r="H25" s="542">
        <v>31.6</v>
      </c>
      <c r="I25" s="542">
        <v>30.3</v>
      </c>
      <c r="J25" s="542">
        <v>28.9</v>
      </c>
      <c r="K25" s="543" t="s">
        <v>349</v>
      </c>
      <c r="L25" s="364">
        <v>-1.7999999999999972</v>
      </c>
    </row>
    <row r="26" spans="1:12" s="110" customFormat="1" ht="15" customHeight="1" x14ac:dyDescent="0.2">
      <c r="A26" s="365" t="s">
        <v>105</v>
      </c>
      <c r="B26" s="366" t="s">
        <v>345</v>
      </c>
      <c r="C26" s="362"/>
      <c r="D26" s="362"/>
      <c r="E26" s="363"/>
      <c r="F26" s="542">
        <v>23.9</v>
      </c>
      <c r="G26" s="542">
        <v>28.7</v>
      </c>
      <c r="H26" s="542">
        <v>27.6</v>
      </c>
      <c r="I26" s="542">
        <v>27.4</v>
      </c>
      <c r="J26" s="544">
        <v>23.3</v>
      </c>
      <c r="K26" s="543" t="s">
        <v>349</v>
      </c>
      <c r="L26" s="364">
        <v>0.59999999999999787</v>
      </c>
    </row>
    <row r="27" spans="1:12" s="110" customFormat="1" ht="15" customHeight="1" x14ac:dyDescent="0.2">
      <c r="A27" s="365"/>
      <c r="B27" s="366" t="s">
        <v>346</v>
      </c>
      <c r="C27" s="362"/>
      <c r="D27" s="362"/>
      <c r="E27" s="363"/>
      <c r="F27" s="542">
        <v>31.1</v>
      </c>
      <c r="G27" s="542">
        <v>35.799999999999997</v>
      </c>
      <c r="H27" s="542">
        <v>36.5</v>
      </c>
      <c r="I27" s="542">
        <v>33.6</v>
      </c>
      <c r="J27" s="542">
        <v>37</v>
      </c>
      <c r="K27" s="543" t="s">
        <v>349</v>
      </c>
      <c r="L27" s="364">
        <v>-5.8999999999999986</v>
      </c>
    </row>
    <row r="28" spans="1:12" s="110" customFormat="1" ht="15" customHeight="1" x14ac:dyDescent="0.2">
      <c r="A28" s="365" t="s">
        <v>113</v>
      </c>
      <c r="B28" s="366" t="s">
        <v>108</v>
      </c>
      <c r="C28" s="362"/>
      <c r="D28" s="362"/>
      <c r="E28" s="363"/>
      <c r="F28" s="542">
        <v>39.799999999999997</v>
      </c>
      <c r="G28" s="542">
        <v>33.299999999999997</v>
      </c>
      <c r="H28" s="542">
        <v>41.4</v>
      </c>
      <c r="I28" s="542">
        <v>44.2</v>
      </c>
      <c r="J28" s="542">
        <v>45.1</v>
      </c>
      <c r="K28" s="543" t="s">
        <v>349</v>
      </c>
      <c r="L28" s="364">
        <v>-5.3000000000000043</v>
      </c>
    </row>
    <row r="29" spans="1:12" s="110" customFormat="1" ht="11.25" x14ac:dyDescent="0.2">
      <c r="A29" s="365"/>
      <c r="B29" s="366" t="s">
        <v>109</v>
      </c>
      <c r="C29" s="362"/>
      <c r="D29" s="362"/>
      <c r="E29" s="363"/>
      <c r="F29" s="542">
        <v>25.4</v>
      </c>
      <c r="G29" s="542">
        <v>31.9</v>
      </c>
      <c r="H29" s="542">
        <v>29.1</v>
      </c>
      <c r="I29" s="542">
        <v>27.6</v>
      </c>
      <c r="J29" s="544">
        <v>27.1</v>
      </c>
      <c r="K29" s="543" t="s">
        <v>349</v>
      </c>
      <c r="L29" s="364">
        <v>-1.7000000000000028</v>
      </c>
    </row>
    <row r="30" spans="1:12" s="110" customFormat="1" ht="15" customHeight="1" x14ac:dyDescent="0.2">
      <c r="A30" s="365"/>
      <c r="B30" s="366" t="s">
        <v>110</v>
      </c>
      <c r="C30" s="362"/>
      <c r="D30" s="362"/>
      <c r="E30" s="363"/>
      <c r="F30" s="542">
        <v>23.3</v>
      </c>
      <c r="G30" s="542">
        <v>27.8</v>
      </c>
      <c r="H30" s="542">
        <v>26.3</v>
      </c>
      <c r="I30" s="542">
        <v>29.2</v>
      </c>
      <c r="J30" s="542">
        <v>23.8</v>
      </c>
      <c r="K30" s="543" t="s">
        <v>349</v>
      </c>
      <c r="L30" s="364">
        <v>-0.5</v>
      </c>
    </row>
    <row r="31" spans="1:12" s="110" customFormat="1" ht="15" customHeight="1" x14ac:dyDescent="0.2">
      <c r="A31" s="365"/>
      <c r="B31" s="366" t="s">
        <v>111</v>
      </c>
      <c r="C31" s="362"/>
      <c r="D31" s="362"/>
      <c r="E31" s="363"/>
      <c r="F31" s="542">
        <v>34.4</v>
      </c>
      <c r="G31" s="542">
        <v>61.8</v>
      </c>
      <c r="H31" s="542">
        <v>59.3</v>
      </c>
      <c r="I31" s="542">
        <v>50</v>
      </c>
      <c r="J31" s="542">
        <v>38.700000000000003</v>
      </c>
      <c r="K31" s="543" t="s">
        <v>349</v>
      </c>
      <c r="L31" s="364">
        <v>-4.3000000000000043</v>
      </c>
    </row>
    <row r="32" spans="1:12" s="110" customFormat="1" ht="15" customHeight="1" x14ac:dyDescent="0.2">
      <c r="A32" s="367" t="s">
        <v>113</v>
      </c>
      <c r="B32" s="368" t="s">
        <v>181</v>
      </c>
      <c r="C32" s="362"/>
      <c r="D32" s="362"/>
      <c r="E32" s="363"/>
      <c r="F32" s="542">
        <v>25.7</v>
      </c>
      <c r="G32" s="542">
        <v>27.3</v>
      </c>
      <c r="H32" s="542">
        <v>28.9</v>
      </c>
      <c r="I32" s="542">
        <v>28.9</v>
      </c>
      <c r="J32" s="544">
        <v>25.4</v>
      </c>
      <c r="K32" s="543" t="s">
        <v>349</v>
      </c>
      <c r="L32" s="364">
        <v>0.30000000000000071</v>
      </c>
    </row>
    <row r="33" spans="1:12" s="110" customFormat="1" ht="15" customHeight="1" x14ac:dyDescent="0.2">
      <c r="A33" s="367"/>
      <c r="B33" s="368" t="s">
        <v>182</v>
      </c>
      <c r="C33" s="362"/>
      <c r="D33" s="362"/>
      <c r="E33" s="363"/>
      <c r="F33" s="542">
        <v>29.5</v>
      </c>
      <c r="G33" s="542">
        <v>40.299999999999997</v>
      </c>
      <c r="H33" s="542">
        <v>37</v>
      </c>
      <c r="I33" s="542">
        <v>32.799999999999997</v>
      </c>
      <c r="J33" s="542">
        <v>36</v>
      </c>
      <c r="K33" s="543" t="s">
        <v>349</v>
      </c>
      <c r="L33" s="364">
        <v>-6.5</v>
      </c>
    </row>
    <row r="34" spans="1:12" s="369" customFormat="1" ht="15" customHeight="1" x14ac:dyDescent="0.2">
      <c r="A34" s="367" t="s">
        <v>113</v>
      </c>
      <c r="B34" s="368" t="s">
        <v>116</v>
      </c>
      <c r="C34" s="362"/>
      <c r="D34" s="362"/>
      <c r="E34" s="363"/>
      <c r="F34" s="542">
        <v>27.3</v>
      </c>
      <c r="G34" s="542">
        <v>33.799999999999997</v>
      </c>
      <c r="H34" s="542">
        <v>31.7</v>
      </c>
      <c r="I34" s="542">
        <v>30.5</v>
      </c>
      <c r="J34" s="542">
        <v>28.3</v>
      </c>
      <c r="K34" s="543" t="s">
        <v>349</v>
      </c>
      <c r="L34" s="364">
        <v>-1</v>
      </c>
    </row>
    <row r="35" spans="1:12" s="369" customFormat="1" ht="11.25" x14ac:dyDescent="0.2">
      <c r="A35" s="370"/>
      <c r="B35" s="371" t="s">
        <v>117</v>
      </c>
      <c r="C35" s="372"/>
      <c r="D35" s="372"/>
      <c r="E35" s="373"/>
      <c r="F35" s="545">
        <v>26.3</v>
      </c>
      <c r="G35" s="545">
        <v>25.2</v>
      </c>
      <c r="H35" s="545">
        <v>31.5</v>
      </c>
      <c r="I35" s="545">
        <v>28.9</v>
      </c>
      <c r="J35" s="546">
        <v>33.200000000000003</v>
      </c>
      <c r="K35" s="547" t="s">
        <v>349</v>
      </c>
      <c r="L35" s="374">
        <v>-6.9000000000000021</v>
      </c>
    </row>
    <row r="36" spans="1:12" s="369" customFormat="1" ht="15.95" customHeight="1" x14ac:dyDescent="0.2">
      <c r="A36" s="375" t="s">
        <v>350</v>
      </c>
      <c r="B36" s="376"/>
      <c r="C36" s="377"/>
      <c r="D36" s="376"/>
      <c r="E36" s="378"/>
      <c r="F36" s="548">
        <v>2652</v>
      </c>
      <c r="G36" s="548">
        <v>1706</v>
      </c>
      <c r="H36" s="548">
        <v>2496</v>
      </c>
      <c r="I36" s="548">
        <v>2500</v>
      </c>
      <c r="J36" s="548">
        <v>2952</v>
      </c>
      <c r="K36" s="549">
        <v>-300</v>
      </c>
      <c r="L36" s="380">
        <v>-10.16260162601626</v>
      </c>
    </row>
    <row r="37" spans="1:12" s="369" customFormat="1" ht="15.95" customHeight="1" x14ac:dyDescent="0.2">
      <c r="A37" s="381"/>
      <c r="B37" s="382" t="s">
        <v>113</v>
      </c>
      <c r="C37" s="382" t="s">
        <v>351</v>
      </c>
      <c r="D37" s="382"/>
      <c r="E37" s="383"/>
      <c r="F37" s="548">
        <v>720</v>
      </c>
      <c r="G37" s="548">
        <v>549</v>
      </c>
      <c r="H37" s="548">
        <v>789</v>
      </c>
      <c r="I37" s="548">
        <v>757</v>
      </c>
      <c r="J37" s="548">
        <v>854</v>
      </c>
      <c r="K37" s="549">
        <v>-134</v>
      </c>
      <c r="L37" s="380">
        <v>-15.690866510538642</v>
      </c>
    </row>
    <row r="38" spans="1:12" s="369" customFormat="1" ht="15.95" customHeight="1" x14ac:dyDescent="0.2">
      <c r="A38" s="381"/>
      <c r="B38" s="384" t="s">
        <v>105</v>
      </c>
      <c r="C38" s="384" t="s">
        <v>106</v>
      </c>
      <c r="D38" s="385"/>
      <c r="E38" s="383"/>
      <c r="F38" s="548">
        <v>1464</v>
      </c>
      <c r="G38" s="548">
        <v>867</v>
      </c>
      <c r="H38" s="548">
        <v>1364</v>
      </c>
      <c r="I38" s="548">
        <v>1345</v>
      </c>
      <c r="J38" s="550">
        <v>1739</v>
      </c>
      <c r="K38" s="549">
        <v>-275</v>
      </c>
      <c r="L38" s="380">
        <v>-15.813686026451984</v>
      </c>
    </row>
    <row r="39" spans="1:12" s="369" customFormat="1" ht="15.95" customHeight="1" x14ac:dyDescent="0.2">
      <c r="A39" s="381"/>
      <c r="B39" s="385"/>
      <c r="C39" s="382" t="s">
        <v>352</v>
      </c>
      <c r="D39" s="385"/>
      <c r="E39" s="383"/>
      <c r="F39" s="548">
        <v>350</v>
      </c>
      <c r="G39" s="548">
        <v>249</v>
      </c>
      <c r="H39" s="548">
        <v>376</v>
      </c>
      <c r="I39" s="548">
        <v>369</v>
      </c>
      <c r="J39" s="548">
        <v>405</v>
      </c>
      <c r="K39" s="549">
        <v>-55</v>
      </c>
      <c r="L39" s="380">
        <v>-13.580246913580247</v>
      </c>
    </row>
    <row r="40" spans="1:12" s="369" customFormat="1" ht="15.95" customHeight="1" x14ac:dyDescent="0.2">
      <c r="A40" s="381"/>
      <c r="B40" s="384"/>
      <c r="C40" s="384" t="s">
        <v>107</v>
      </c>
      <c r="D40" s="385"/>
      <c r="E40" s="383"/>
      <c r="F40" s="548">
        <v>1188</v>
      </c>
      <c r="G40" s="548">
        <v>839</v>
      </c>
      <c r="H40" s="548">
        <v>1132</v>
      </c>
      <c r="I40" s="548">
        <v>1155</v>
      </c>
      <c r="J40" s="548">
        <v>1213</v>
      </c>
      <c r="K40" s="549">
        <v>-25</v>
      </c>
      <c r="L40" s="380">
        <v>-2.0610057708161582</v>
      </c>
    </row>
    <row r="41" spans="1:12" s="369" customFormat="1" ht="24" customHeight="1" x14ac:dyDescent="0.2">
      <c r="A41" s="381"/>
      <c r="B41" s="385"/>
      <c r="C41" s="382" t="s">
        <v>352</v>
      </c>
      <c r="D41" s="385"/>
      <c r="E41" s="383"/>
      <c r="F41" s="548">
        <v>370</v>
      </c>
      <c r="G41" s="548">
        <v>300</v>
      </c>
      <c r="H41" s="548">
        <v>413</v>
      </c>
      <c r="I41" s="548">
        <v>388</v>
      </c>
      <c r="J41" s="550">
        <v>449</v>
      </c>
      <c r="K41" s="549">
        <v>-79</v>
      </c>
      <c r="L41" s="380">
        <v>-17.594654788418708</v>
      </c>
    </row>
    <row r="42" spans="1:12" s="110" customFormat="1" ht="15" customHeight="1" x14ac:dyDescent="0.2">
      <c r="A42" s="381"/>
      <c r="B42" s="384" t="s">
        <v>113</v>
      </c>
      <c r="C42" s="384" t="s">
        <v>353</v>
      </c>
      <c r="D42" s="385"/>
      <c r="E42" s="383"/>
      <c r="F42" s="548">
        <v>362</v>
      </c>
      <c r="G42" s="548">
        <v>237</v>
      </c>
      <c r="H42" s="548">
        <v>512</v>
      </c>
      <c r="I42" s="548">
        <v>328</v>
      </c>
      <c r="J42" s="548">
        <v>368</v>
      </c>
      <c r="K42" s="549">
        <v>-6</v>
      </c>
      <c r="L42" s="380">
        <v>-1.6304347826086956</v>
      </c>
    </row>
    <row r="43" spans="1:12" s="110" customFormat="1" ht="15" customHeight="1" x14ac:dyDescent="0.2">
      <c r="A43" s="381"/>
      <c r="B43" s="385"/>
      <c r="C43" s="382" t="s">
        <v>352</v>
      </c>
      <c r="D43" s="385"/>
      <c r="E43" s="383"/>
      <c r="F43" s="548">
        <v>144</v>
      </c>
      <c r="G43" s="548">
        <v>79</v>
      </c>
      <c r="H43" s="548">
        <v>212</v>
      </c>
      <c r="I43" s="548">
        <v>145</v>
      </c>
      <c r="J43" s="548">
        <v>166</v>
      </c>
      <c r="K43" s="549">
        <v>-22</v>
      </c>
      <c r="L43" s="380">
        <v>-13.253012048192771</v>
      </c>
    </row>
    <row r="44" spans="1:12" s="110" customFormat="1" ht="15" customHeight="1" x14ac:dyDescent="0.2">
      <c r="A44" s="381"/>
      <c r="B44" s="384"/>
      <c r="C44" s="366" t="s">
        <v>109</v>
      </c>
      <c r="D44" s="385"/>
      <c r="E44" s="383"/>
      <c r="F44" s="548">
        <v>1816</v>
      </c>
      <c r="G44" s="548">
        <v>1230</v>
      </c>
      <c r="H44" s="548">
        <v>1649</v>
      </c>
      <c r="I44" s="548">
        <v>1734</v>
      </c>
      <c r="J44" s="550">
        <v>2062</v>
      </c>
      <c r="K44" s="549">
        <v>-246</v>
      </c>
      <c r="L44" s="380">
        <v>-11.930164888457808</v>
      </c>
    </row>
    <row r="45" spans="1:12" s="110" customFormat="1" ht="15" customHeight="1" x14ac:dyDescent="0.2">
      <c r="A45" s="381"/>
      <c r="B45" s="385"/>
      <c r="C45" s="382" t="s">
        <v>352</v>
      </c>
      <c r="D45" s="385"/>
      <c r="E45" s="383"/>
      <c r="F45" s="548">
        <v>462</v>
      </c>
      <c r="G45" s="548">
        <v>392</v>
      </c>
      <c r="H45" s="548">
        <v>480</v>
      </c>
      <c r="I45" s="548">
        <v>479</v>
      </c>
      <c r="J45" s="548">
        <v>559</v>
      </c>
      <c r="K45" s="549">
        <v>-97</v>
      </c>
      <c r="L45" s="380">
        <v>-17.352415026833633</v>
      </c>
    </row>
    <row r="46" spans="1:12" s="110" customFormat="1" ht="15" customHeight="1" x14ac:dyDescent="0.2">
      <c r="A46" s="381"/>
      <c r="B46" s="384"/>
      <c r="C46" s="366" t="s">
        <v>110</v>
      </c>
      <c r="D46" s="385"/>
      <c r="E46" s="383"/>
      <c r="F46" s="548">
        <v>442</v>
      </c>
      <c r="G46" s="548">
        <v>205</v>
      </c>
      <c r="H46" s="548">
        <v>308</v>
      </c>
      <c r="I46" s="548">
        <v>414</v>
      </c>
      <c r="J46" s="548">
        <v>491</v>
      </c>
      <c r="K46" s="549">
        <v>-49</v>
      </c>
      <c r="L46" s="380">
        <v>-9.9796334012219958</v>
      </c>
    </row>
    <row r="47" spans="1:12" s="110" customFormat="1" ht="15" customHeight="1" x14ac:dyDescent="0.2">
      <c r="A47" s="381"/>
      <c r="B47" s="385"/>
      <c r="C47" s="382" t="s">
        <v>352</v>
      </c>
      <c r="D47" s="385"/>
      <c r="E47" s="383"/>
      <c r="F47" s="548">
        <v>103</v>
      </c>
      <c r="G47" s="548">
        <v>57</v>
      </c>
      <c r="H47" s="548">
        <v>81</v>
      </c>
      <c r="I47" s="548">
        <v>121</v>
      </c>
      <c r="J47" s="550">
        <v>117</v>
      </c>
      <c r="K47" s="549">
        <v>-14</v>
      </c>
      <c r="L47" s="380">
        <v>-11.965811965811966</v>
      </c>
    </row>
    <row r="48" spans="1:12" s="110" customFormat="1" ht="15" customHeight="1" x14ac:dyDescent="0.2">
      <c r="A48" s="381"/>
      <c r="B48" s="385"/>
      <c r="C48" s="366" t="s">
        <v>111</v>
      </c>
      <c r="D48" s="386"/>
      <c r="E48" s="387"/>
      <c r="F48" s="548">
        <v>32</v>
      </c>
      <c r="G48" s="548">
        <v>34</v>
      </c>
      <c r="H48" s="548">
        <v>27</v>
      </c>
      <c r="I48" s="548">
        <v>24</v>
      </c>
      <c r="J48" s="548">
        <v>31</v>
      </c>
      <c r="K48" s="549">
        <v>1</v>
      </c>
      <c r="L48" s="380">
        <v>3.225806451612903</v>
      </c>
    </row>
    <row r="49" spans="1:12" s="110" customFormat="1" ht="15" customHeight="1" x14ac:dyDescent="0.2">
      <c r="A49" s="381"/>
      <c r="B49" s="385"/>
      <c r="C49" s="382" t="s">
        <v>352</v>
      </c>
      <c r="D49" s="385"/>
      <c r="E49" s="383"/>
      <c r="F49" s="548">
        <v>11</v>
      </c>
      <c r="G49" s="548">
        <v>21</v>
      </c>
      <c r="H49" s="548">
        <v>16</v>
      </c>
      <c r="I49" s="548">
        <v>12</v>
      </c>
      <c r="J49" s="548">
        <v>12</v>
      </c>
      <c r="K49" s="549">
        <v>-1</v>
      </c>
      <c r="L49" s="380">
        <v>-8.3333333333333339</v>
      </c>
    </row>
    <row r="50" spans="1:12" s="110" customFormat="1" ht="15" customHeight="1" x14ac:dyDescent="0.2">
      <c r="A50" s="381"/>
      <c r="B50" s="384" t="s">
        <v>113</v>
      </c>
      <c r="C50" s="382" t="s">
        <v>181</v>
      </c>
      <c r="D50" s="385"/>
      <c r="E50" s="383"/>
      <c r="F50" s="548">
        <v>1652</v>
      </c>
      <c r="G50" s="548">
        <v>1068</v>
      </c>
      <c r="H50" s="548">
        <v>1670</v>
      </c>
      <c r="I50" s="548">
        <v>1624</v>
      </c>
      <c r="J50" s="550">
        <v>1963</v>
      </c>
      <c r="K50" s="549">
        <v>-311</v>
      </c>
      <c r="L50" s="380">
        <v>-15.843097300050943</v>
      </c>
    </row>
    <row r="51" spans="1:12" s="110" customFormat="1" ht="15" customHeight="1" x14ac:dyDescent="0.2">
      <c r="A51" s="381"/>
      <c r="B51" s="385"/>
      <c r="C51" s="382" t="s">
        <v>352</v>
      </c>
      <c r="D51" s="385"/>
      <c r="E51" s="383"/>
      <c r="F51" s="548">
        <v>425</v>
      </c>
      <c r="G51" s="548">
        <v>292</v>
      </c>
      <c r="H51" s="548">
        <v>483</v>
      </c>
      <c r="I51" s="548">
        <v>470</v>
      </c>
      <c r="J51" s="548">
        <v>498</v>
      </c>
      <c r="K51" s="549">
        <v>-73</v>
      </c>
      <c r="L51" s="380">
        <v>-14.65863453815261</v>
      </c>
    </row>
    <row r="52" spans="1:12" s="110" customFormat="1" ht="15" customHeight="1" x14ac:dyDescent="0.2">
      <c r="A52" s="381"/>
      <c r="B52" s="384"/>
      <c r="C52" s="382" t="s">
        <v>182</v>
      </c>
      <c r="D52" s="385"/>
      <c r="E52" s="383"/>
      <c r="F52" s="548">
        <v>1000</v>
      </c>
      <c r="G52" s="548">
        <v>638</v>
      </c>
      <c r="H52" s="548">
        <v>826</v>
      </c>
      <c r="I52" s="548">
        <v>876</v>
      </c>
      <c r="J52" s="548">
        <v>989</v>
      </c>
      <c r="K52" s="549">
        <v>11</v>
      </c>
      <c r="L52" s="380">
        <v>1.1122345803842264</v>
      </c>
    </row>
    <row r="53" spans="1:12" s="269" customFormat="1" ht="11.25" customHeight="1" x14ac:dyDescent="0.2">
      <c r="A53" s="381"/>
      <c r="B53" s="385"/>
      <c r="C53" s="382" t="s">
        <v>352</v>
      </c>
      <c r="D53" s="385"/>
      <c r="E53" s="383"/>
      <c r="F53" s="548">
        <v>295</v>
      </c>
      <c r="G53" s="548">
        <v>257</v>
      </c>
      <c r="H53" s="548">
        <v>306</v>
      </c>
      <c r="I53" s="548">
        <v>287</v>
      </c>
      <c r="J53" s="550">
        <v>356</v>
      </c>
      <c r="K53" s="549">
        <v>-61</v>
      </c>
      <c r="L53" s="380">
        <v>-17.134831460674157</v>
      </c>
    </row>
    <row r="54" spans="1:12" s="151" customFormat="1" ht="12.75" customHeight="1" x14ac:dyDescent="0.2">
      <c r="A54" s="381"/>
      <c r="B54" s="384" t="s">
        <v>113</v>
      </c>
      <c r="C54" s="384" t="s">
        <v>116</v>
      </c>
      <c r="D54" s="385"/>
      <c r="E54" s="383"/>
      <c r="F54" s="548">
        <v>2275</v>
      </c>
      <c r="G54" s="548">
        <v>1389</v>
      </c>
      <c r="H54" s="548">
        <v>2041</v>
      </c>
      <c r="I54" s="548">
        <v>2143</v>
      </c>
      <c r="J54" s="548">
        <v>2588</v>
      </c>
      <c r="K54" s="549">
        <v>-313</v>
      </c>
      <c r="L54" s="380">
        <v>-12.094281298299846</v>
      </c>
    </row>
    <row r="55" spans="1:12" ht="11.25" x14ac:dyDescent="0.2">
      <c r="A55" s="381"/>
      <c r="B55" s="385"/>
      <c r="C55" s="382" t="s">
        <v>352</v>
      </c>
      <c r="D55" s="385"/>
      <c r="E55" s="383"/>
      <c r="F55" s="548">
        <v>621</v>
      </c>
      <c r="G55" s="548">
        <v>469</v>
      </c>
      <c r="H55" s="548">
        <v>646</v>
      </c>
      <c r="I55" s="548">
        <v>653</v>
      </c>
      <c r="J55" s="548">
        <v>733</v>
      </c>
      <c r="K55" s="549">
        <v>-112</v>
      </c>
      <c r="L55" s="380">
        <v>-15.279672578444748</v>
      </c>
    </row>
    <row r="56" spans="1:12" ht="14.25" customHeight="1" x14ac:dyDescent="0.2">
      <c r="A56" s="381"/>
      <c r="B56" s="385"/>
      <c r="C56" s="384" t="s">
        <v>117</v>
      </c>
      <c r="D56" s="385"/>
      <c r="E56" s="383"/>
      <c r="F56" s="548">
        <v>376</v>
      </c>
      <c r="G56" s="548">
        <v>317</v>
      </c>
      <c r="H56" s="548">
        <v>454</v>
      </c>
      <c r="I56" s="548">
        <v>356</v>
      </c>
      <c r="J56" s="548">
        <v>364</v>
      </c>
      <c r="K56" s="549">
        <v>12</v>
      </c>
      <c r="L56" s="380">
        <v>3.2967032967032965</v>
      </c>
    </row>
    <row r="57" spans="1:12" ht="18.75" customHeight="1" x14ac:dyDescent="0.2">
      <c r="A57" s="388"/>
      <c r="B57" s="389"/>
      <c r="C57" s="390" t="s">
        <v>352</v>
      </c>
      <c r="D57" s="389"/>
      <c r="E57" s="391"/>
      <c r="F57" s="551">
        <v>99</v>
      </c>
      <c r="G57" s="552">
        <v>80</v>
      </c>
      <c r="H57" s="552">
        <v>143</v>
      </c>
      <c r="I57" s="552">
        <v>103</v>
      </c>
      <c r="J57" s="552">
        <v>121</v>
      </c>
      <c r="K57" s="553">
        <f t="shared" ref="K57" si="0">IF(OR(F57=".",J57=".")=TRUE,".",IF(OR(F57="*",J57="*")=TRUE,"*",IF(AND(F57="-",J57="-")=TRUE,"-",IF(AND(ISNUMBER(J57),ISNUMBER(F57))=TRUE,IF(F57-J57=0,0,F57-J57),IF(ISNUMBER(F57)=TRUE,F57,-J57)))))</f>
        <v>-22</v>
      </c>
      <c r="L57" s="392">
        <f t="shared" ref="L57" si="1">IF(K57 =".",".",IF(K57 ="*","*",IF(K57="-","-",IF(K57=0,0,IF(OR(J57="-",J57=".",F57="-",F57=".")=TRUE,"X",IF(J57=0,"0,0",IF(ABS(K57*100/J57)&gt;250,".X",(K57*100/J57))))))))</f>
        <v>-18.181818181818183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2745</v>
      </c>
      <c r="E11" s="114">
        <v>1779</v>
      </c>
      <c r="F11" s="114">
        <v>3173</v>
      </c>
      <c r="G11" s="114">
        <v>2553</v>
      </c>
      <c r="H11" s="140">
        <v>3037</v>
      </c>
      <c r="I11" s="115">
        <v>-292</v>
      </c>
      <c r="J11" s="116">
        <v>-9.6147513994073091</v>
      </c>
    </row>
    <row r="12" spans="1:15" s="110" customFormat="1" ht="24.95" customHeight="1" x14ac:dyDescent="0.2">
      <c r="A12" s="193" t="s">
        <v>132</v>
      </c>
      <c r="B12" s="194" t="s">
        <v>133</v>
      </c>
      <c r="C12" s="113">
        <v>3.8251366120218577</v>
      </c>
      <c r="D12" s="115">
        <v>105</v>
      </c>
      <c r="E12" s="114">
        <v>49</v>
      </c>
      <c r="F12" s="114">
        <v>94</v>
      </c>
      <c r="G12" s="114">
        <v>165</v>
      </c>
      <c r="H12" s="140">
        <v>115</v>
      </c>
      <c r="I12" s="115">
        <v>-10</v>
      </c>
      <c r="J12" s="116">
        <v>-8.695652173913043</v>
      </c>
    </row>
    <row r="13" spans="1:15" s="110" customFormat="1" ht="24.95" customHeight="1" x14ac:dyDescent="0.2">
      <c r="A13" s="193" t="s">
        <v>134</v>
      </c>
      <c r="B13" s="199" t="s">
        <v>214</v>
      </c>
      <c r="C13" s="113">
        <v>1.384335154826958</v>
      </c>
      <c r="D13" s="115">
        <v>38</v>
      </c>
      <c r="E13" s="114">
        <v>17</v>
      </c>
      <c r="F13" s="114">
        <v>42</v>
      </c>
      <c r="G13" s="114">
        <v>36</v>
      </c>
      <c r="H13" s="140">
        <v>50</v>
      </c>
      <c r="I13" s="115">
        <v>-12</v>
      </c>
      <c r="J13" s="116">
        <v>-24</v>
      </c>
    </row>
    <row r="14" spans="1:15" s="287" customFormat="1" ht="24.95" customHeight="1" x14ac:dyDescent="0.2">
      <c r="A14" s="193" t="s">
        <v>215</v>
      </c>
      <c r="B14" s="199" t="s">
        <v>137</v>
      </c>
      <c r="C14" s="113">
        <v>11.51183970856102</v>
      </c>
      <c r="D14" s="115">
        <v>316</v>
      </c>
      <c r="E14" s="114">
        <v>192</v>
      </c>
      <c r="F14" s="114">
        <v>376</v>
      </c>
      <c r="G14" s="114">
        <v>259</v>
      </c>
      <c r="H14" s="140">
        <v>737</v>
      </c>
      <c r="I14" s="115">
        <v>-421</v>
      </c>
      <c r="J14" s="116">
        <v>-57.123473541383987</v>
      </c>
      <c r="K14" s="110"/>
      <c r="L14" s="110"/>
      <c r="M14" s="110"/>
      <c r="N14" s="110"/>
      <c r="O14" s="110"/>
    </row>
    <row r="15" spans="1:15" s="110" customFormat="1" ht="24.95" customHeight="1" x14ac:dyDescent="0.2">
      <c r="A15" s="193" t="s">
        <v>216</v>
      </c>
      <c r="B15" s="199" t="s">
        <v>217</v>
      </c>
      <c r="C15" s="113">
        <v>3.3515482695810563</v>
      </c>
      <c r="D15" s="115">
        <v>92</v>
      </c>
      <c r="E15" s="114">
        <v>80</v>
      </c>
      <c r="F15" s="114">
        <v>125</v>
      </c>
      <c r="G15" s="114">
        <v>82</v>
      </c>
      <c r="H15" s="140">
        <v>101</v>
      </c>
      <c r="I15" s="115">
        <v>-9</v>
      </c>
      <c r="J15" s="116">
        <v>-8.9108910891089117</v>
      </c>
    </row>
    <row r="16" spans="1:15" s="287" customFormat="1" ht="24.95" customHeight="1" x14ac:dyDescent="0.2">
      <c r="A16" s="193" t="s">
        <v>218</v>
      </c>
      <c r="B16" s="199" t="s">
        <v>141</v>
      </c>
      <c r="C16" s="113">
        <v>5.9016393442622954</v>
      </c>
      <c r="D16" s="115">
        <v>162</v>
      </c>
      <c r="E16" s="114">
        <v>82</v>
      </c>
      <c r="F16" s="114">
        <v>166</v>
      </c>
      <c r="G16" s="114">
        <v>125</v>
      </c>
      <c r="H16" s="140">
        <v>379</v>
      </c>
      <c r="I16" s="115">
        <v>-217</v>
      </c>
      <c r="J16" s="116">
        <v>-57.25593667546174</v>
      </c>
      <c r="K16" s="110"/>
      <c r="L16" s="110"/>
      <c r="M16" s="110"/>
      <c r="N16" s="110"/>
      <c r="O16" s="110"/>
    </row>
    <row r="17" spans="1:15" s="110" customFormat="1" ht="24.95" customHeight="1" x14ac:dyDescent="0.2">
      <c r="A17" s="193" t="s">
        <v>142</v>
      </c>
      <c r="B17" s="199" t="s">
        <v>220</v>
      </c>
      <c r="C17" s="113">
        <v>2.2586520947176685</v>
      </c>
      <c r="D17" s="115">
        <v>62</v>
      </c>
      <c r="E17" s="114">
        <v>30</v>
      </c>
      <c r="F17" s="114">
        <v>85</v>
      </c>
      <c r="G17" s="114">
        <v>52</v>
      </c>
      <c r="H17" s="140">
        <v>257</v>
      </c>
      <c r="I17" s="115">
        <v>-195</v>
      </c>
      <c r="J17" s="116">
        <v>-75.875486381322958</v>
      </c>
    </row>
    <row r="18" spans="1:15" s="287" customFormat="1" ht="24.95" customHeight="1" x14ac:dyDescent="0.2">
      <c r="A18" s="201" t="s">
        <v>144</v>
      </c>
      <c r="B18" s="202" t="s">
        <v>145</v>
      </c>
      <c r="C18" s="113">
        <v>7.1402550091074684</v>
      </c>
      <c r="D18" s="115">
        <v>196</v>
      </c>
      <c r="E18" s="114">
        <v>130</v>
      </c>
      <c r="F18" s="114">
        <v>267</v>
      </c>
      <c r="G18" s="114">
        <v>228</v>
      </c>
      <c r="H18" s="140">
        <v>222</v>
      </c>
      <c r="I18" s="115">
        <v>-26</v>
      </c>
      <c r="J18" s="116">
        <v>-11.711711711711711</v>
      </c>
      <c r="K18" s="110"/>
      <c r="L18" s="110"/>
      <c r="M18" s="110"/>
      <c r="N18" s="110"/>
      <c r="O18" s="110"/>
    </row>
    <row r="19" spans="1:15" s="110" customFormat="1" ht="24.95" customHeight="1" x14ac:dyDescent="0.2">
      <c r="A19" s="193" t="s">
        <v>146</v>
      </c>
      <c r="B19" s="199" t="s">
        <v>147</v>
      </c>
      <c r="C19" s="113">
        <v>13.551912568306012</v>
      </c>
      <c r="D19" s="115">
        <v>372</v>
      </c>
      <c r="E19" s="114">
        <v>225</v>
      </c>
      <c r="F19" s="114">
        <v>354</v>
      </c>
      <c r="G19" s="114">
        <v>258</v>
      </c>
      <c r="H19" s="140">
        <v>261</v>
      </c>
      <c r="I19" s="115">
        <v>111</v>
      </c>
      <c r="J19" s="116">
        <v>42.52873563218391</v>
      </c>
    </row>
    <row r="20" spans="1:15" s="287" customFormat="1" ht="24.95" customHeight="1" x14ac:dyDescent="0.2">
      <c r="A20" s="193" t="s">
        <v>148</v>
      </c>
      <c r="B20" s="199" t="s">
        <v>149</v>
      </c>
      <c r="C20" s="113">
        <v>5.428051001821494</v>
      </c>
      <c r="D20" s="115">
        <v>149</v>
      </c>
      <c r="E20" s="114">
        <v>80</v>
      </c>
      <c r="F20" s="114">
        <v>142</v>
      </c>
      <c r="G20" s="114">
        <v>111</v>
      </c>
      <c r="H20" s="140">
        <v>146</v>
      </c>
      <c r="I20" s="115">
        <v>3</v>
      </c>
      <c r="J20" s="116">
        <v>2.0547945205479454</v>
      </c>
      <c r="K20" s="110"/>
      <c r="L20" s="110"/>
      <c r="M20" s="110"/>
      <c r="N20" s="110"/>
      <c r="O20" s="110"/>
    </row>
    <row r="21" spans="1:15" s="110" customFormat="1" ht="24.95" customHeight="1" x14ac:dyDescent="0.2">
      <c r="A21" s="201" t="s">
        <v>150</v>
      </c>
      <c r="B21" s="202" t="s">
        <v>151</v>
      </c>
      <c r="C21" s="113">
        <v>3.2058287795992713</v>
      </c>
      <c r="D21" s="115">
        <v>88</v>
      </c>
      <c r="E21" s="114">
        <v>93</v>
      </c>
      <c r="F21" s="114">
        <v>128</v>
      </c>
      <c r="G21" s="114">
        <v>88</v>
      </c>
      <c r="H21" s="140">
        <v>82</v>
      </c>
      <c r="I21" s="115">
        <v>6</v>
      </c>
      <c r="J21" s="116">
        <v>7.3170731707317076</v>
      </c>
    </row>
    <row r="22" spans="1:15" s="110" customFormat="1" ht="24.95" customHeight="1" x14ac:dyDescent="0.2">
      <c r="A22" s="201" t="s">
        <v>152</v>
      </c>
      <c r="B22" s="199" t="s">
        <v>153</v>
      </c>
      <c r="C22" s="113">
        <v>0.18214936247723132</v>
      </c>
      <c r="D22" s="115">
        <v>5</v>
      </c>
      <c r="E22" s="114">
        <v>4</v>
      </c>
      <c r="F22" s="114">
        <v>13</v>
      </c>
      <c r="G22" s="114">
        <v>5</v>
      </c>
      <c r="H22" s="140">
        <v>10</v>
      </c>
      <c r="I22" s="115">
        <v>-5</v>
      </c>
      <c r="J22" s="116">
        <v>-50</v>
      </c>
    </row>
    <row r="23" spans="1:15" s="110" customFormat="1" ht="24.95" customHeight="1" x14ac:dyDescent="0.2">
      <c r="A23" s="193" t="s">
        <v>154</v>
      </c>
      <c r="B23" s="199" t="s">
        <v>155</v>
      </c>
      <c r="C23" s="113">
        <v>0.69216757741347901</v>
      </c>
      <c r="D23" s="115">
        <v>19</v>
      </c>
      <c r="E23" s="114">
        <v>13</v>
      </c>
      <c r="F23" s="114">
        <v>29</v>
      </c>
      <c r="G23" s="114">
        <v>15</v>
      </c>
      <c r="H23" s="140">
        <v>12</v>
      </c>
      <c r="I23" s="115">
        <v>7</v>
      </c>
      <c r="J23" s="116">
        <v>58.333333333333336</v>
      </c>
    </row>
    <row r="24" spans="1:15" s="110" customFormat="1" ht="24.95" customHeight="1" x14ac:dyDescent="0.2">
      <c r="A24" s="193" t="s">
        <v>156</v>
      </c>
      <c r="B24" s="199" t="s">
        <v>221</v>
      </c>
      <c r="C24" s="113">
        <v>3.5336976320582876</v>
      </c>
      <c r="D24" s="115">
        <v>97</v>
      </c>
      <c r="E24" s="114">
        <v>68</v>
      </c>
      <c r="F24" s="114">
        <v>128</v>
      </c>
      <c r="G24" s="114">
        <v>127</v>
      </c>
      <c r="H24" s="140">
        <v>82</v>
      </c>
      <c r="I24" s="115">
        <v>15</v>
      </c>
      <c r="J24" s="116">
        <v>18.292682926829269</v>
      </c>
    </row>
    <row r="25" spans="1:15" s="110" customFormat="1" ht="24.95" customHeight="1" x14ac:dyDescent="0.2">
      <c r="A25" s="193" t="s">
        <v>222</v>
      </c>
      <c r="B25" s="204" t="s">
        <v>159</v>
      </c>
      <c r="C25" s="113">
        <v>9.8724954462659387</v>
      </c>
      <c r="D25" s="115">
        <v>271</v>
      </c>
      <c r="E25" s="114">
        <v>132</v>
      </c>
      <c r="F25" s="114">
        <v>283</v>
      </c>
      <c r="G25" s="114">
        <v>230</v>
      </c>
      <c r="H25" s="140">
        <v>165</v>
      </c>
      <c r="I25" s="115">
        <v>106</v>
      </c>
      <c r="J25" s="116">
        <v>64.242424242424249</v>
      </c>
    </row>
    <row r="26" spans="1:15" s="110" customFormat="1" ht="24.95" customHeight="1" x14ac:dyDescent="0.2">
      <c r="A26" s="201">
        <v>782.78300000000002</v>
      </c>
      <c r="B26" s="203" t="s">
        <v>160</v>
      </c>
      <c r="C26" s="113">
        <v>10.018214936247723</v>
      </c>
      <c r="D26" s="115">
        <v>275</v>
      </c>
      <c r="E26" s="114">
        <v>236</v>
      </c>
      <c r="F26" s="114">
        <v>354</v>
      </c>
      <c r="G26" s="114">
        <v>300</v>
      </c>
      <c r="H26" s="140">
        <v>266</v>
      </c>
      <c r="I26" s="115">
        <v>9</v>
      </c>
      <c r="J26" s="116">
        <v>3.3834586466165413</v>
      </c>
    </row>
    <row r="27" spans="1:15" s="110" customFormat="1" ht="24.95" customHeight="1" x14ac:dyDescent="0.2">
      <c r="A27" s="193" t="s">
        <v>161</v>
      </c>
      <c r="B27" s="199" t="s">
        <v>162</v>
      </c>
      <c r="C27" s="113">
        <v>4.8087431693989071</v>
      </c>
      <c r="D27" s="115">
        <v>132</v>
      </c>
      <c r="E27" s="114">
        <v>43</v>
      </c>
      <c r="F27" s="114">
        <v>82</v>
      </c>
      <c r="G27" s="114">
        <v>92</v>
      </c>
      <c r="H27" s="140">
        <v>201</v>
      </c>
      <c r="I27" s="115">
        <v>-69</v>
      </c>
      <c r="J27" s="116">
        <v>-34.328358208955223</v>
      </c>
    </row>
    <row r="28" spans="1:15" s="110" customFormat="1" ht="24.95" customHeight="1" x14ac:dyDescent="0.2">
      <c r="A28" s="193" t="s">
        <v>163</v>
      </c>
      <c r="B28" s="199" t="s">
        <v>164</v>
      </c>
      <c r="C28" s="113">
        <v>3.4972677595628414</v>
      </c>
      <c r="D28" s="115">
        <v>96</v>
      </c>
      <c r="E28" s="114">
        <v>53</v>
      </c>
      <c r="F28" s="114">
        <v>137</v>
      </c>
      <c r="G28" s="114">
        <v>180</v>
      </c>
      <c r="H28" s="140">
        <v>66</v>
      </c>
      <c r="I28" s="115">
        <v>30</v>
      </c>
      <c r="J28" s="116">
        <v>45.454545454545453</v>
      </c>
    </row>
    <row r="29" spans="1:15" s="110" customFormat="1" ht="24.95" customHeight="1" x14ac:dyDescent="0.2">
      <c r="A29" s="193">
        <v>86</v>
      </c>
      <c r="B29" s="199" t="s">
        <v>165</v>
      </c>
      <c r="C29" s="113">
        <v>7.0309653916211294</v>
      </c>
      <c r="D29" s="115">
        <v>193</v>
      </c>
      <c r="E29" s="114">
        <v>198</v>
      </c>
      <c r="F29" s="114">
        <v>299</v>
      </c>
      <c r="G29" s="114">
        <v>161</v>
      </c>
      <c r="H29" s="140">
        <v>244</v>
      </c>
      <c r="I29" s="115">
        <v>-51</v>
      </c>
      <c r="J29" s="116">
        <v>-20.901639344262296</v>
      </c>
    </row>
    <row r="30" spans="1:15" s="110" customFormat="1" ht="24.95" customHeight="1" x14ac:dyDescent="0.2">
      <c r="A30" s="193">
        <v>87.88</v>
      </c>
      <c r="B30" s="204" t="s">
        <v>166</v>
      </c>
      <c r="C30" s="113">
        <v>9.8724954462659387</v>
      </c>
      <c r="D30" s="115">
        <v>271</v>
      </c>
      <c r="E30" s="114">
        <v>167</v>
      </c>
      <c r="F30" s="114">
        <v>287</v>
      </c>
      <c r="G30" s="114">
        <v>204</v>
      </c>
      <c r="H30" s="140">
        <v>240</v>
      </c>
      <c r="I30" s="115">
        <v>31</v>
      </c>
      <c r="J30" s="116">
        <v>12.916666666666666</v>
      </c>
    </row>
    <row r="31" spans="1:15" s="110" customFormat="1" ht="24.95" customHeight="1" x14ac:dyDescent="0.2">
      <c r="A31" s="193" t="s">
        <v>167</v>
      </c>
      <c r="B31" s="199" t="s">
        <v>168</v>
      </c>
      <c r="C31" s="113">
        <v>4.4444444444444446</v>
      </c>
      <c r="D31" s="115">
        <v>122</v>
      </c>
      <c r="E31" s="114">
        <v>79</v>
      </c>
      <c r="F31" s="114">
        <v>158</v>
      </c>
      <c r="G31" s="114">
        <v>94</v>
      </c>
      <c r="H31" s="140">
        <v>138</v>
      </c>
      <c r="I31" s="115">
        <v>-16</v>
      </c>
      <c r="J31" s="116">
        <v>-11.594202898550725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3.8251366120218577</v>
      </c>
      <c r="D34" s="115">
        <v>105</v>
      </c>
      <c r="E34" s="114">
        <v>49</v>
      </c>
      <c r="F34" s="114">
        <v>94</v>
      </c>
      <c r="G34" s="114">
        <v>165</v>
      </c>
      <c r="H34" s="140">
        <v>115</v>
      </c>
      <c r="I34" s="115">
        <v>-10</v>
      </c>
      <c r="J34" s="116">
        <v>-8.695652173913043</v>
      </c>
    </row>
    <row r="35" spans="1:10" s="110" customFormat="1" ht="24.95" customHeight="1" x14ac:dyDescent="0.2">
      <c r="A35" s="292" t="s">
        <v>171</v>
      </c>
      <c r="B35" s="293" t="s">
        <v>172</v>
      </c>
      <c r="C35" s="113">
        <v>20.036429872495447</v>
      </c>
      <c r="D35" s="115">
        <v>550</v>
      </c>
      <c r="E35" s="114">
        <v>339</v>
      </c>
      <c r="F35" s="114">
        <v>685</v>
      </c>
      <c r="G35" s="114">
        <v>523</v>
      </c>
      <c r="H35" s="140">
        <v>1009</v>
      </c>
      <c r="I35" s="115">
        <v>-459</v>
      </c>
      <c r="J35" s="116">
        <v>-45.490584737363726</v>
      </c>
    </row>
    <row r="36" spans="1:10" s="110" customFormat="1" ht="24.95" customHeight="1" x14ac:dyDescent="0.2">
      <c r="A36" s="294" t="s">
        <v>173</v>
      </c>
      <c r="B36" s="295" t="s">
        <v>174</v>
      </c>
      <c r="C36" s="125">
        <v>76.138433515482703</v>
      </c>
      <c r="D36" s="143">
        <v>2090</v>
      </c>
      <c r="E36" s="144">
        <v>1391</v>
      </c>
      <c r="F36" s="144">
        <v>2394</v>
      </c>
      <c r="G36" s="144">
        <v>1865</v>
      </c>
      <c r="H36" s="145">
        <v>1913</v>
      </c>
      <c r="I36" s="143">
        <v>177</v>
      </c>
      <c r="J36" s="146">
        <v>9.2524830109775227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2745</v>
      </c>
      <c r="F11" s="264">
        <v>1779</v>
      </c>
      <c r="G11" s="264">
        <v>3173</v>
      </c>
      <c r="H11" s="264">
        <v>2553</v>
      </c>
      <c r="I11" s="265">
        <v>3037</v>
      </c>
      <c r="J11" s="263">
        <v>-292</v>
      </c>
      <c r="K11" s="266">
        <v>-9.6147513994073091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23.205828779599273</v>
      </c>
      <c r="E13" s="115">
        <v>637</v>
      </c>
      <c r="F13" s="114">
        <v>575</v>
      </c>
      <c r="G13" s="114">
        <v>875</v>
      </c>
      <c r="H13" s="114">
        <v>772</v>
      </c>
      <c r="I13" s="140">
        <v>668</v>
      </c>
      <c r="J13" s="115">
        <v>-31</v>
      </c>
      <c r="K13" s="116">
        <v>-4.6407185628742518</v>
      </c>
    </row>
    <row r="14" spans="1:15" ht="15.95" customHeight="1" x14ac:dyDescent="0.2">
      <c r="A14" s="306" t="s">
        <v>230</v>
      </c>
      <c r="B14" s="307"/>
      <c r="C14" s="308"/>
      <c r="D14" s="113">
        <v>62.622950819672134</v>
      </c>
      <c r="E14" s="115">
        <v>1719</v>
      </c>
      <c r="F14" s="114">
        <v>956</v>
      </c>
      <c r="G14" s="114">
        <v>1939</v>
      </c>
      <c r="H14" s="114">
        <v>1495</v>
      </c>
      <c r="I14" s="140">
        <v>1916</v>
      </c>
      <c r="J14" s="115">
        <v>-197</v>
      </c>
      <c r="K14" s="116">
        <v>-10.281837160751566</v>
      </c>
    </row>
    <row r="15" spans="1:15" ht="15.95" customHeight="1" x14ac:dyDescent="0.2">
      <c r="A15" s="306" t="s">
        <v>231</v>
      </c>
      <c r="B15" s="307"/>
      <c r="C15" s="308"/>
      <c r="D15" s="113">
        <v>5.8652094717668488</v>
      </c>
      <c r="E15" s="115">
        <v>161</v>
      </c>
      <c r="F15" s="114">
        <v>90</v>
      </c>
      <c r="G15" s="114">
        <v>167</v>
      </c>
      <c r="H15" s="114">
        <v>127</v>
      </c>
      <c r="I15" s="140">
        <v>242</v>
      </c>
      <c r="J15" s="115">
        <v>-81</v>
      </c>
      <c r="K15" s="116">
        <v>-33.471074380165291</v>
      </c>
    </row>
    <row r="16" spans="1:15" ht="15.95" customHeight="1" x14ac:dyDescent="0.2">
      <c r="A16" s="306" t="s">
        <v>232</v>
      </c>
      <c r="B16" s="307"/>
      <c r="C16" s="308"/>
      <c r="D16" s="113">
        <v>7.7595628415300544</v>
      </c>
      <c r="E16" s="115">
        <v>213</v>
      </c>
      <c r="F16" s="114">
        <v>144</v>
      </c>
      <c r="G16" s="114">
        <v>168</v>
      </c>
      <c r="H16" s="114">
        <v>152</v>
      </c>
      <c r="I16" s="140">
        <v>199</v>
      </c>
      <c r="J16" s="115">
        <v>14</v>
      </c>
      <c r="K16" s="116">
        <v>7.0351758793969852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2.6958105646630237</v>
      </c>
      <c r="E18" s="115">
        <v>74</v>
      </c>
      <c r="F18" s="114">
        <v>22</v>
      </c>
      <c r="G18" s="114">
        <v>93</v>
      </c>
      <c r="H18" s="114">
        <v>98</v>
      </c>
      <c r="I18" s="140">
        <v>91</v>
      </c>
      <c r="J18" s="115">
        <v>-17</v>
      </c>
      <c r="K18" s="116">
        <v>-18.681318681318682</v>
      </c>
    </row>
    <row r="19" spans="1:11" ht="14.1" customHeight="1" x14ac:dyDescent="0.2">
      <c r="A19" s="306" t="s">
        <v>235</v>
      </c>
      <c r="B19" s="307" t="s">
        <v>236</v>
      </c>
      <c r="C19" s="308"/>
      <c r="D19" s="113">
        <v>2.2586520947176685</v>
      </c>
      <c r="E19" s="115">
        <v>62</v>
      </c>
      <c r="F19" s="114">
        <v>16</v>
      </c>
      <c r="G19" s="114">
        <v>68</v>
      </c>
      <c r="H19" s="114">
        <v>71</v>
      </c>
      <c r="I19" s="140">
        <v>62</v>
      </c>
      <c r="J19" s="115">
        <v>0</v>
      </c>
      <c r="K19" s="116">
        <v>0</v>
      </c>
    </row>
    <row r="20" spans="1:11" ht="14.1" customHeight="1" x14ac:dyDescent="0.2">
      <c r="A20" s="306">
        <v>12</v>
      </c>
      <c r="B20" s="307" t="s">
        <v>237</v>
      </c>
      <c r="C20" s="308"/>
      <c r="D20" s="113">
        <v>2.8415300546448088</v>
      </c>
      <c r="E20" s="115">
        <v>78</v>
      </c>
      <c r="F20" s="114">
        <v>34</v>
      </c>
      <c r="G20" s="114">
        <v>48</v>
      </c>
      <c r="H20" s="114">
        <v>87</v>
      </c>
      <c r="I20" s="140">
        <v>91</v>
      </c>
      <c r="J20" s="115">
        <v>-13</v>
      </c>
      <c r="K20" s="116">
        <v>-14.285714285714286</v>
      </c>
    </row>
    <row r="21" spans="1:11" ht="14.1" customHeight="1" x14ac:dyDescent="0.2">
      <c r="A21" s="306">
        <v>21</v>
      </c>
      <c r="B21" s="307" t="s">
        <v>238</v>
      </c>
      <c r="C21" s="308"/>
      <c r="D21" s="113">
        <v>0.91074681238615662</v>
      </c>
      <c r="E21" s="115">
        <v>25</v>
      </c>
      <c r="F21" s="114">
        <v>11</v>
      </c>
      <c r="G21" s="114">
        <v>27</v>
      </c>
      <c r="H21" s="114">
        <v>20</v>
      </c>
      <c r="I21" s="140">
        <v>126</v>
      </c>
      <c r="J21" s="115">
        <v>-101</v>
      </c>
      <c r="K21" s="116">
        <v>-80.158730158730165</v>
      </c>
    </row>
    <row r="22" spans="1:11" ht="14.1" customHeight="1" x14ac:dyDescent="0.2">
      <c r="A22" s="306">
        <v>22</v>
      </c>
      <c r="B22" s="307" t="s">
        <v>239</v>
      </c>
      <c r="C22" s="308"/>
      <c r="D22" s="113">
        <v>0.91074681238615662</v>
      </c>
      <c r="E22" s="115">
        <v>25</v>
      </c>
      <c r="F22" s="114">
        <v>22</v>
      </c>
      <c r="G22" s="114">
        <v>75</v>
      </c>
      <c r="H22" s="114">
        <v>29</v>
      </c>
      <c r="I22" s="140">
        <v>31</v>
      </c>
      <c r="J22" s="115">
        <v>-6</v>
      </c>
      <c r="K22" s="116">
        <v>-19.35483870967742</v>
      </c>
    </row>
    <row r="23" spans="1:11" ht="14.1" customHeight="1" x14ac:dyDescent="0.2">
      <c r="A23" s="306">
        <v>23</v>
      </c>
      <c r="B23" s="307" t="s">
        <v>240</v>
      </c>
      <c r="C23" s="308"/>
      <c r="D23" s="113">
        <v>0.58287795992714031</v>
      </c>
      <c r="E23" s="115">
        <v>16</v>
      </c>
      <c r="F23" s="114">
        <v>6</v>
      </c>
      <c r="G23" s="114">
        <v>18</v>
      </c>
      <c r="H23" s="114">
        <v>8</v>
      </c>
      <c r="I23" s="140">
        <v>11</v>
      </c>
      <c r="J23" s="115">
        <v>5</v>
      </c>
      <c r="K23" s="116">
        <v>45.454545454545453</v>
      </c>
    </row>
    <row r="24" spans="1:11" ht="14.1" customHeight="1" x14ac:dyDescent="0.2">
      <c r="A24" s="306">
        <v>24</v>
      </c>
      <c r="B24" s="307" t="s">
        <v>241</v>
      </c>
      <c r="C24" s="308"/>
      <c r="D24" s="113">
        <v>4.0437158469945356</v>
      </c>
      <c r="E24" s="115">
        <v>111</v>
      </c>
      <c r="F24" s="114">
        <v>117</v>
      </c>
      <c r="G24" s="114">
        <v>146</v>
      </c>
      <c r="H24" s="114">
        <v>135</v>
      </c>
      <c r="I24" s="140">
        <v>124</v>
      </c>
      <c r="J24" s="115">
        <v>-13</v>
      </c>
      <c r="K24" s="116">
        <v>-10.483870967741936</v>
      </c>
    </row>
    <row r="25" spans="1:11" ht="14.1" customHeight="1" x14ac:dyDescent="0.2">
      <c r="A25" s="306">
        <v>25</v>
      </c>
      <c r="B25" s="307" t="s">
        <v>242</v>
      </c>
      <c r="C25" s="308"/>
      <c r="D25" s="113">
        <v>3.3151183970856102</v>
      </c>
      <c r="E25" s="115">
        <v>91</v>
      </c>
      <c r="F25" s="114">
        <v>46</v>
      </c>
      <c r="G25" s="114">
        <v>121</v>
      </c>
      <c r="H25" s="114">
        <v>65</v>
      </c>
      <c r="I25" s="140">
        <v>230</v>
      </c>
      <c r="J25" s="115">
        <v>-139</v>
      </c>
      <c r="K25" s="116">
        <v>-60.434782608695649</v>
      </c>
    </row>
    <row r="26" spans="1:11" ht="14.1" customHeight="1" x14ac:dyDescent="0.2">
      <c r="A26" s="306">
        <v>26</v>
      </c>
      <c r="B26" s="307" t="s">
        <v>243</v>
      </c>
      <c r="C26" s="308"/>
      <c r="D26" s="113">
        <v>2.6593806921675776</v>
      </c>
      <c r="E26" s="115">
        <v>73</v>
      </c>
      <c r="F26" s="114">
        <v>46</v>
      </c>
      <c r="G26" s="114">
        <v>113</v>
      </c>
      <c r="H26" s="114">
        <v>65</v>
      </c>
      <c r="I26" s="140">
        <v>109</v>
      </c>
      <c r="J26" s="115">
        <v>-36</v>
      </c>
      <c r="K26" s="116">
        <v>-33.027522935779814</v>
      </c>
    </row>
    <row r="27" spans="1:11" ht="14.1" customHeight="1" x14ac:dyDescent="0.2">
      <c r="A27" s="306">
        <v>27</v>
      </c>
      <c r="B27" s="307" t="s">
        <v>244</v>
      </c>
      <c r="C27" s="308"/>
      <c r="D27" s="113">
        <v>1.1657559198542806</v>
      </c>
      <c r="E27" s="115">
        <v>32</v>
      </c>
      <c r="F27" s="114">
        <v>12</v>
      </c>
      <c r="G27" s="114">
        <v>31</v>
      </c>
      <c r="H27" s="114">
        <v>16</v>
      </c>
      <c r="I27" s="140">
        <v>120</v>
      </c>
      <c r="J27" s="115">
        <v>-88</v>
      </c>
      <c r="K27" s="116">
        <v>-73.333333333333329</v>
      </c>
    </row>
    <row r="28" spans="1:11" ht="14.1" customHeight="1" x14ac:dyDescent="0.2">
      <c r="A28" s="306">
        <v>28</v>
      </c>
      <c r="B28" s="307" t="s">
        <v>245</v>
      </c>
      <c r="C28" s="308"/>
      <c r="D28" s="113">
        <v>0.47358834244080145</v>
      </c>
      <c r="E28" s="115">
        <v>13</v>
      </c>
      <c r="F28" s="114">
        <v>11</v>
      </c>
      <c r="G28" s="114">
        <v>20</v>
      </c>
      <c r="H28" s="114">
        <v>13</v>
      </c>
      <c r="I28" s="140">
        <v>20</v>
      </c>
      <c r="J28" s="115">
        <v>-7</v>
      </c>
      <c r="K28" s="116">
        <v>-35</v>
      </c>
    </row>
    <row r="29" spans="1:11" ht="14.1" customHeight="1" x14ac:dyDescent="0.2">
      <c r="A29" s="306">
        <v>29</v>
      </c>
      <c r="B29" s="307" t="s">
        <v>246</v>
      </c>
      <c r="C29" s="308"/>
      <c r="D29" s="113">
        <v>3.278688524590164</v>
      </c>
      <c r="E29" s="115">
        <v>90</v>
      </c>
      <c r="F29" s="114">
        <v>77</v>
      </c>
      <c r="G29" s="114">
        <v>115</v>
      </c>
      <c r="H29" s="114">
        <v>74</v>
      </c>
      <c r="I29" s="140">
        <v>94</v>
      </c>
      <c r="J29" s="115">
        <v>-4</v>
      </c>
      <c r="K29" s="116">
        <v>-4.2553191489361701</v>
      </c>
    </row>
    <row r="30" spans="1:11" ht="14.1" customHeight="1" x14ac:dyDescent="0.2">
      <c r="A30" s="306" t="s">
        <v>247</v>
      </c>
      <c r="B30" s="307" t="s">
        <v>248</v>
      </c>
      <c r="C30" s="308"/>
      <c r="D30" s="113">
        <v>1.6757741347905282</v>
      </c>
      <c r="E30" s="115">
        <v>46</v>
      </c>
      <c r="F30" s="114">
        <v>35</v>
      </c>
      <c r="G30" s="114">
        <v>49</v>
      </c>
      <c r="H30" s="114">
        <v>23</v>
      </c>
      <c r="I30" s="140" t="s">
        <v>513</v>
      </c>
      <c r="J30" s="115" t="s">
        <v>513</v>
      </c>
      <c r="K30" s="116" t="s">
        <v>513</v>
      </c>
    </row>
    <row r="31" spans="1:11" ht="14.1" customHeight="1" x14ac:dyDescent="0.2">
      <c r="A31" s="306" t="s">
        <v>249</v>
      </c>
      <c r="B31" s="307" t="s">
        <v>250</v>
      </c>
      <c r="C31" s="308"/>
      <c r="D31" s="113">
        <v>1.6029143897996356</v>
      </c>
      <c r="E31" s="115">
        <v>44</v>
      </c>
      <c r="F31" s="114">
        <v>42</v>
      </c>
      <c r="G31" s="114">
        <v>66</v>
      </c>
      <c r="H31" s="114">
        <v>51</v>
      </c>
      <c r="I31" s="140">
        <v>49</v>
      </c>
      <c r="J31" s="115">
        <v>-5</v>
      </c>
      <c r="K31" s="116">
        <v>-10.204081632653061</v>
      </c>
    </row>
    <row r="32" spans="1:11" ht="14.1" customHeight="1" x14ac:dyDescent="0.2">
      <c r="A32" s="306">
        <v>31</v>
      </c>
      <c r="B32" s="307" t="s">
        <v>251</v>
      </c>
      <c r="C32" s="308"/>
      <c r="D32" s="113">
        <v>0.43715846994535518</v>
      </c>
      <c r="E32" s="115">
        <v>12</v>
      </c>
      <c r="F32" s="114">
        <v>7</v>
      </c>
      <c r="G32" s="114">
        <v>12</v>
      </c>
      <c r="H32" s="114">
        <v>10</v>
      </c>
      <c r="I32" s="140">
        <v>15</v>
      </c>
      <c r="J32" s="115">
        <v>-3</v>
      </c>
      <c r="K32" s="116">
        <v>-20</v>
      </c>
    </row>
    <row r="33" spans="1:11" ht="14.1" customHeight="1" x14ac:dyDescent="0.2">
      <c r="A33" s="306">
        <v>32</v>
      </c>
      <c r="B33" s="307" t="s">
        <v>252</v>
      </c>
      <c r="C33" s="308"/>
      <c r="D33" s="113">
        <v>2.8779599271402549</v>
      </c>
      <c r="E33" s="115">
        <v>79</v>
      </c>
      <c r="F33" s="114">
        <v>37</v>
      </c>
      <c r="G33" s="114">
        <v>74</v>
      </c>
      <c r="H33" s="114">
        <v>111</v>
      </c>
      <c r="I33" s="140">
        <v>78</v>
      </c>
      <c r="J33" s="115">
        <v>1</v>
      </c>
      <c r="K33" s="116">
        <v>1.2820512820512822</v>
      </c>
    </row>
    <row r="34" spans="1:11" ht="14.1" customHeight="1" x14ac:dyDescent="0.2">
      <c r="A34" s="306">
        <v>33</v>
      </c>
      <c r="B34" s="307" t="s">
        <v>253</v>
      </c>
      <c r="C34" s="308"/>
      <c r="D34" s="113">
        <v>1.8579234972677596</v>
      </c>
      <c r="E34" s="115">
        <v>51</v>
      </c>
      <c r="F34" s="114">
        <v>16</v>
      </c>
      <c r="G34" s="114">
        <v>53</v>
      </c>
      <c r="H34" s="114">
        <v>44</v>
      </c>
      <c r="I34" s="140">
        <v>82</v>
      </c>
      <c r="J34" s="115">
        <v>-31</v>
      </c>
      <c r="K34" s="116">
        <v>-37.804878048780488</v>
      </c>
    </row>
    <row r="35" spans="1:11" ht="14.1" customHeight="1" x14ac:dyDescent="0.2">
      <c r="A35" s="306">
        <v>34</v>
      </c>
      <c r="B35" s="307" t="s">
        <v>254</v>
      </c>
      <c r="C35" s="308"/>
      <c r="D35" s="113">
        <v>5.3916211293260474</v>
      </c>
      <c r="E35" s="115">
        <v>148</v>
      </c>
      <c r="F35" s="114">
        <v>79</v>
      </c>
      <c r="G35" s="114">
        <v>176</v>
      </c>
      <c r="H35" s="114">
        <v>137</v>
      </c>
      <c r="I35" s="140">
        <v>145</v>
      </c>
      <c r="J35" s="115">
        <v>3</v>
      </c>
      <c r="K35" s="116">
        <v>2.0689655172413794</v>
      </c>
    </row>
    <row r="36" spans="1:11" ht="14.1" customHeight="1" x14ac:dyDescent="0.2">
      <c r="A36" s="306">
        <v>41</v>
      </c>
      <c r="B36" s="307" t="s">
        <v>255</v>
      </c>
      <c r="C36" s="308"/>
      <c r="D36" s="113">
        <v>0.10928961748633879</v>
      </c>
      <c r="E36" s="115">
        <v>3</v>
      </c>
      <c r="F36" s="114">
        <v>8</v>
      </c>
      <c r="G36" s="114">
        <v>6</v>
      </c>
      <c r="H36" s="114">
        <v>4</v>
      </c>
      <c r="I36" s="140">
        <v>7</v>
      </c>
      <c r="J36" s="115">
        <v>-4</v>
      </c>
      <c r="K36" s="116">
        <v>-57.142857142857146</v>
      </c>
    </row>
    <row r="37" spans="1:11" ht="14.1" customHeight="1" x14ac:dyDescent="0.2">
      <c r="A37" s="306">
        <v>42</v>
      </c>
      <c r="B37" s="307" t="s">
        <v>256</v>
      </c>
      <c r="C37" s="308"/>
      <c r="D37" s="113">
        <v>0.21857923497267759</v>
      </c>
      <c r="E37" s="115">
        <v>6</v>
      </c>
      <c r="F37" s="114" t="s">
        <v>513</v>
      </c>
      <c r="G37" s="114" t="s">
        <v>513</v>
      </c>
      <c r="H37" s="114" t="s">
        <v>513</v>
      </c>
      <c r="I37" s="140">
        <v>3</v>
      </c>
      <c r="J37" s="115">
        <v>3</v>
      </c>
      <c r="K37" s="116">
        <v>100</v>
      </c>
    </row>
    <row r="38" spans="1:11" ht="14.1" customHeight="1" x14ac:dyDescent="0.2">
      <c r="A38" s="306">
        <v>43</v>
      </c>
      <c r="B38" s="307" t="s">
        <v>257</v>
      </c>
      <c r="C38" s="308"/>
      <c r="D38" s="113">
        <v>0.32786885245901637</v>
      </c>
      <c r="E38" s="115">
        <v>9</v>
      </c>
      <c r="F38" s="114">
        <v>5</v>
      </c>
      <c r="G38" s="114">
        <v>13</v>
      </c>
      <c r="H38" s="114">
        <v>9</v>
      </c>
      <c r="I38" s="140">
        <v>8</v>
      </c>
      <c r="J38" s="115">
        <v>1</v>
      </c>
      <c r="K38" s="116">
        <v>12.5</v>
      </c>
    </row>
    <row r="39" spans="1:11" ht="14.1" customHeight="1" x14ac:dyDescent="0.2">
      <c r="A39" s="306">
        <v>51</v>
      </c>
      <c r="B39" s="307" t="s">
        <v>258</v>
      </c>
      <c r="C39" s="308"/>
      <c r="D39" s="113">
        <v>8.2695810564663024</v>
      </c>
      <c r="E39" s="115">
        <v>227</v>
      </c>
      <c r="F39" s="114">
        <v>223</v>
      </c>
      <c r="G39" s="114">
        <v>387</v>
      </c>
      <c r="H39" s="114">
        <v>277</v>
      </c>
      <c r="I39" s="140">
        <v>227</v>
      </c>
      <c r="J39" s="115">
        <v>0</v>
      </c>
      <c r="K39" s="116">
        <v>0</v>
      </c>
    </row>
    <row r="40" spans="1:11" ht="14.1" customHeight="1" x14ac:dyDescent="0.2">
      <c r="A40" s="306" t="s">
        <v>259</v>
      </c>
      <c r="B40" s="307" t="s">
        <v>260</v>
      </c>
      <c r="C40" s="308"/>
      <c r="D40" s="113">
        <v>7.795992714025501</v>
      </c>
      <c r="E40" s="115">
        <v>214</v>
      </c>
      <c r="F40" s="114">
        <v>220</v>
      </c>
      <c r="G40" s="114">
        <v>378</v>
      </c>
      <c r="H40" s="114">
        <v>264</v>
      </c>
      <c r="I40" s="140">
        <v>211</v>
      </c>
      <c r="J40" s="115">
        <v>3</v>
      </c>
      <c r="K40" s="116">
        <v>1.4218009478672986</v>
      </c>
    </row>
    <row r="41" spans="1:11" ht="14.1" customHeight="1" x14ac:dyDescent="0.2">
      <c r="A41" s="306"/>
      <c r="B41" s="307" t="s">
        <v>261</v>
      </c>
      <c r="C41" s="308"/>
      <c r="D41" s="113">
        <v>7.1038251366120218</v>
      </c>
      <c r="E41" s="115">
        <v>195</v>
      </c>
      <c r="F41" s="114">
        <v>195</v>
      </c>
      <c r="G41" s="114">
        <v>342</v>
      </c>
      <c r="H41" s="114">
        <v>241</v>
      </c>
      <c r="I41" s="140">
        <v>188</v>
      </c>
      <c r="J41" s="115">
        <v>7</v>
      </c>
      <c r="K41" s="116">
        <v>3.7234042553191489</v>
      </c>
    </row>
    <row r="42" spans="1:11" ht="14.1" customHeight="1" x14ac:dyDescent="0.2">
      <c r="A42" s="306">
        <v>52</v>
      </c>
      <c r="B42" s="307" t="s">
        <v>262</v>
      </c>
      <c r="C42" s="308"/>
      <c r="D42" s="113">
        <v>6.0473588342440801</v>
      </c>
      <c r="E42" s="115">
        <v>166</v>
      </c>
      <c r="F42" s="114">
        <v>102</v>
      </c>
      <c r="G42" s="114">
        <v>142</v>
      </c>
      <c r="H42" s="114">
        <v>152</v>
      </c>
      <c r="I42" s="140">
        <v>175</v>
      </c>
      <c r="J42" s="115">
        <v>-9</v>
      </c>
      <c r="K42" s="116">
        <v>-5.1428571428571432</v>
      </c>
    </row>
    <row r="43" spans="1:11" ht="14.1" customHeight="1" x14ac:dyDescent="0.2">
      <c r="A43" s="306" t="s">
        <v>263</v>
      </c>
      <c r="B43" s="307" t="s">
        <v>264</v>
      </c>
      <c r="C43" s="308"/>
      <c r="D43" s="113">
        <v>5.1001821493624773</v>
      </c>
      <c r="E43" s="115">
        <v>140</v>
      </c>
      <c r="F43" s="114">
        <v>83</v>
      </c>
      <c r="G43" s="114">
        <v>123</v>
      </c>
      <c r="H43" s="114">
        <v>116</v>
      </c>
      <c r="I43" s="140">
        <v>155</v>
      </c>
      <c r="J43" s="115">
        <v>-15</v>
      </c>
      <c r="K43" s="116">
        <v>-9.67741935483871</v>
      </c>
    </row>
    <row r="44" spans="1:11" ht="14.1" customHeight="1" x14ac:dyDescent="0.2">
      <c r="A44" s="306">
        <v>53</v>
      </c>
      <c r="B44" s="307" t="s">
        <v>265</v>
      </c>
      <c r="C44" s="308"/>
      <c r="D44" s="113">
        <v>0.32786885245901637</v>
      </c>
      <c r="E44" s="115">
        <v>9</v>
      </c>
      <c r="F44" s="114">
        <v>5</v>
      </c>
      <c r="G44" s="114">
        <v>16</v>
      </c>
      <c r="H44" s="114">
        <v>8</v>
      </c>
      <c r="I44" s="140">
        <v>8</v>
      </c>
      <c r="J44" s="115">
        <v>1</v>
      </c>
      <c r="K44" s="116">
        <v>12.5</v>
      </c>
    </row>
    <row r="45" spans="1:11" ht="14.1" customHeight="1" x14ac:dyDescent="0.2">
      <c r="A45" s="306" t="s">
        <v>266</v>
      </c>
      <c r="B45" s="307" t="s">
        <v>267</v>
      </c>
      <c r="C45" s="308"/>
      <c r="D45" s="113">
        <v>0.32786885245901637</v>
      </c>
      <c r="E45" s="115">
        <v>9</v>
      </c>
      <c r="F45" s="114">
        <v>5</v>
      </c>
      <c r="G45" s="114">
        <v>16</v>
      </c>
      <c r="H45" s="114">
        <v>8</v>
      </c>
      <c r="I45" s="140">
        <v>7</v>
      </c>
      <c r="J45" s="115">
        <v>2</v>
      </c>
      <c r="K45" s="116">
        <v>28.571428571428573</v>
      </c>
    </row>
    <row r="46" spans="1:11" ht="14.1" customHeight="1" x14ac:dyDescent="0.2">
      <c r="A46" s="306">
        <v>54</v>
      </c>
      <c r="B46" s="307" t="s">
        <v>268</v>
      </c>
      <c r="C46" s="308"/>
      <c r="D46" s="113">
        <v>7.2495446265938073</v>
      </c>
      <c r="E46" s="115">
        <v>199</v>
      </c>
      <c r="F46" s="114">
        <v>64</v>
      </c>
      <c r="G46" s="114">
        <v>77</v>
      </c>
      <c r="H46" s="114">
        <v>100</v>
      </c>
      <c r="I46" s="140">
        <v>106</v>
      </c>
      <c r="J46" s="115">
        <v>93</v>
      </c>
      <c r="K46" s="116">
        <v>87.735849056603769</v>
      </c>
    </row>
    <row r="47" spans="1:11" ht="14.1" customHeight="1" x14ac:dyDescent="0.2">
      <c r="A47" s="306">
        <v>61</v>
      </c>
      <c r="B47" s="307" t="s">
        <v>269</v>
      </c>
      <c r="C47" s="308"/>
      <c r="D47" s="113">
        <v>1.5300546448087431</v>
      </c>
      <c r="E47" s="115">
        <v>42</v>
      </c>
      <c r="F47" s="114">
        <v>15</v>
      </c>
      <c r="G47" s="114">
        <v>26</v>
      </c>
      <c r="H47" s="114">
        <v>24</v>
      </c>
      <c r="I47" s="140">
        <v>28</v>
      </c>
      <c r="J47" s="115">
        <v>14</v>
      </c>
      <c r="K47" s="116">
        <v>50</v>
      </c>
    </row>
    <row r="48" spans="1:11" ht="14.1" customHeight="1" x14ac:dyDescent="0.2">
      <c r="A48" s="306">
        <v>62</v>
      </c>
      <c r="B48" s="307" t="s">
        <v>270</v>
      </c>
      <c r="C48" s="308"/>
      <c r="D48" s="113">
        <v>7.6867030965391621</v>
      </c>
      <c r="E48" s="115">
        <v>211</v>
      </c>
      <c r="F48" s="114">
        <v>133</v>
      </c>
      <c r="G48" s="114">
        <v>244</v>
      </c>
      <c r="H48" s="114">
        <v>233</v>
      </c>
      <c r="I48" s="140">
        <v>149</v>
      </c>
      <c r="J48" s="115">
        <v>62</v>
      </c>
      <c r="K48" s="116">
        <v>41.61073825503356</v>
      </c>
    </row>
    <row r="49" spans="1:11" ht="14.1" customHeight="1" x14ac:dyDescent="0.2">
      <c r="A49" s="306">
        <v>63</v>
      </c>
      <c r="B49" s="307" t="s">
        <v>271</v>
      </c>
      <c r="C49" s="308"/>
      <c r="D49" s="113">
        <v>2.0765027322404372</v>
      </c>
      <c r="E49" s="115">
        <v>57</v>
      </c>
      <c r="F49" s="114">
        <v>56</v>
      </c>
      <c r="G49" s="114">
        <v>83</v>
      </c>
      <c r="H49" s="114">
        <v>54</v>
      </c>
      <c r="I49" s="140">
        <v>44</v>
      </c>
      <c r="J49" s="115">
        <v>13</v>
      </c>
      <c r="K49" s="116">
        <v>29.545454545454547</v>
      </c>
    </row>
    <row r="50" spans="1:11" ht="14.1" customHeight="1" x14ac:dyDescent="0.2">
      <c r="A50" s="306" t="s">
        <v>272</v>
      </c>
      <c r="B50" s="307" t="s">
        <v>273</v>
      </c>
      <c r="C50" s="308"/>
      <c r="D50" s="113">
        <v>0.36429872495446264</v>
      </c>
      <c r="E50" s="115">
        <v>10</v>
      </c>
      <c r="F50" s="114">
        <v>13</v>
      </c>
      <c r="G50" s="114">
        <v>30</v>
      </c>
      <c r="H50" s="114">
        <v>13</v>
      </c>
      <c r="I50" s="140">
        <v>7</v>
      </c>
      <c r="J50" s="115">
        <v>3</v>
      </c>
      <c r="K50" s="116">
        <v>42.857142857142854</v>
      </c>
    </row>
    <row r="51" spans="1:11" ht="14.1" customHeight="1" x14ac:dyDescent="0.2">
      <c r="A51" s="306" t="s">
        <v>274</v>
      </c>
      <c r="B51" s="307" t="s">
        <v>275</v>
      </c>
      <c r="C51" s="308"/>
      <c r="D51" s="113">
        <v>1.6029143897996356</v>
      </c>
      <c r="E51" s="115">
        <v>44</v>
      </c>
      <c r="F51" s="114">
        <v>35</v>
      </c>
      <c r="G51" s="114">
        <v>36</v>
      </c>
      <c r="H51" s="114">
        <v>39</v>
      </c>
      <c r="I51" s="140">
        <v>37</v>
      </c>
      <c r="J51" s="115">
        <v>7</v>
      </c>
      <c r="K51" s="116">
        <v>18.918918918918919</v>
      </c>
    </row>
    <row r="52" spans="1:11" ht="14.1" customHeight="1" x14ac:dyDescent="0.2">
      <c r="A52" s="306">
        <v>71</v>
      </c>
      <c r="B52" s="307" t="s">
        <v>276</v>
      </c>
      <c r="C52" s="308"/>
      <c r="D52" s="113">
        <v>6.4116575591985425</v>
      </c>
      <c r="E52" s="115">
        <v>176</v>
      </c>
      <c r="F52" s="114">
        <v>121</v>
      </c>
      <c r="G52" s="114">
        <v>182</v>
      </c>
      <c r="H52" s="114">
        <v>129</v>
      </c>
      <c r="I52" s="140">
        <v>167</v>
      </c>
      <c r="J52" s="115">
        <v>9</v>
      </c>
      <c r="K52" s="116">
        <v>5.3892215568862278</v>
      </c>
    </row>
    <row r="53" spans="1:11" ht="14.1" customHeight="1" x14ac:dyDescent="0.2">
      <c r="A53" s="306" t="s">
        <v>277</v>
      </c>
      <c r="B53" s="307" t="s">
        <v>278</v>
      </c>
      <c r="C53" s="308"/>
      <c r="D53" s="113">
        <v>1.6757741347905282</v>
      </c>
      <c r="E53" s="115">
        <v>46</v>
      </c>
      <c r="F53" s="114">
        <v>42</v>
      </c>
      <c r="G53" s="114">
        <v>62</v>
      </c>
      <c r="H53" s="114">
        <v>33</v>
      </c>
      <c r="I53" s="140">
        <v>41</v>
      </c>
      <c r="J53" s="115">
        <v>5</v>
      </c>
      <c r="K53" s="116">
        <v>12.195121951219512</v>
      </c>
    </row>
    <row r="54" spans="1:11" ht="14.1" customHeight="1" x14ac:dyDescent="0.2">
      <c r="A54" s="306" t="s">
        <v>279</v>
      </c>
      <c r="B54" s="307" t="s">
        <v>280</v>
      </c>
      <c r="C54" s="308"/>
      <c r="D54" s="113">
        <v>3.9708561020036428</v>
      </c>
      <c r="E54" s="115">
        <v>109</v>
      </c>
      <c r="F54" s="114">
        <v>66</v>
      </c>
      <c r="G54" s="114">
        <v>103</v>
      </c>
      <c r="H54" s="114">
        <v>90</v>
      </c>
      <c r="I54" s="140">
        <v>107</v>
      </c>
      <c r="J54" s="115">
        <v>2</v>
      </c>
      <c r="K54" s="116">
        <v>1.8691588785046729</v>
      </c>
    </row>
    <row r="55" spans="1:11" ht="14.1" customHeight="1" x14ac:dyDescent="0.2">
      <c r="A55" s="306">
        <v>72</v>
      </c>
      <c r="B55" s="307" t="s">
        <v>281</v>
      </c>
      <c r="C55" s="308"/>
      <c r="D55" s="113">
        <v>1.2021857923497268</v>
      </c>
      <c r="E55" s="115">
        <v>33</v>
      </c>
      <c r="F55" s="114">
        <v>23</v>
      </c>
      <c r="G55" s="114">
        <v>45</v>
      </c>
      <c r="H55" s="114">
        <v>33</v>
      </c>
      <c r="I55" s="140">
        <v>36</v>
      </c>
      <c r="J55" s="115">
        <v>-3</v>
      </c>
      <c r="K55" s="116">
        <v>-8.3333333333333339</v>
      </c>
    </row>
    <row r="56" spans="1:11" ht="14.1" customHeight="1" x14ac:dyDescent="0.2">
      <c r="A56" s="306" t="s">
        <v>282</v>
      </c>
      <c r="B56" s="307" t="s">
        <v>283</v>
      </c>
      <c r="C56" s="308"/>
      <c r="D56" s="113">
        <v>0.43715846994535518</v>
      </c>
      <c r="E56" s="115">
        <v>12</v>
      </c>
      <c r="F56" s="114">
        <v>7</v>
      </c>
      <c r="G56" s="114">
        <v>21</v>
      </c>
      <c r="H56" s="114">
        <v>3</v>
      </c>
      <c r="I56" s="140">
        <v>11</v>
      </c>
      <c r="J56" s="115">
        <v>1</v>
      </c>
      <c r="K56" s="116">
        <v>9.0909090909090917</v>
      </c>
    </row>
    <row r="57" spans="1:11" ht="14.1" customHeight="1" x14ac:dyDescent="0.2">
      <c r="A57" s="306" t="s">
        <v>284</v>
      </c>
      <c r="B57" s="307" t="s">
        <v>285</v>
      </c>
      <c r="C57" s="308"/>
      <c r="D57" s="113">
        <v>0.65573770491803274</v>
      </c>
      <c r="E57" s="115">
        <v>18</v>
      </c>
      <c r="F57" s="114">
        <v>9</v>
      </c>
      <c r="G57" s="114">
        <v>12</v>
      </c>
      <c r="H57" s="114">
        <v>16</v>
      </c>
      <c r="I57" s="140">
        <v>19</v>
      </c>
      <c r="J57" s="115">
        <v>-1</v>
      </c>
      <c r="K57" s="116">
        <v>-5.2631578947368425</v>
      </c>
    </row>
    <row r="58" spans="1:11" ht="14.1" customHeight="1" x14ac:dyDescent="0.2">
      <c r="A58" s="306">
        <v>73</v>
      </c>
      <c r="B58" s="307" t="s">
        <v>286</v>
      </c>
      <c r="C58" s="308"/>
      <c r="D58" s="113">
        <v>1.2386156648451729</v>
      </c>
      <c r="E58" s="115">
        <v>34</v>
      </c>
      <c r="F58" s="114">
        <v>27</v>
      </c>
      <c r="G58" s="114">
        <v>30</v>
      </c>
      <c r="H58" s="114">
        <v>24</v>
      </c>
      <c r="I58" s="140">
        <v>48</v>
      </c>
      <c r="J58" s="115">
        <v>-14</v>
      </c>
      <c r="K58" s="116">
        <v>-29.166666666666668</v>
      </c>
    </row>
    <row r="59" spans="1:11" ht="14.1" customHeight="1" x14ac:dyDescent="0.2">
      <c r="A59" s="306" t="s">
        <v>287</v>
      </c>
      <c r="B59" s="307" t="s">
        <v>288</v>
      </c>
      <c r="C59" s="308"/>
      <c r="D59" s="113">
        <v>0.91074681238615662</v>
      </c>
      <c r="E59" s="115">
        <v>25</v>
      </c>
      <c r="F59" s="114">
        <v>18</v>
      </c>
      <c r="G59" s="114">
        <v>19</v>
      </c>
      <c r="H59" s="114">
        <v>13</v>
      </c>
      <c r="I59" s="140">
        <v>41</v>
      </c>
      <c r="J59" s="115">
        <v>-16</v>
      </c>
      <c r="K59" s="116">
        <v>-39.024390243902438</v>
      </c>
    </row>
    <row r="60" spans="1:11" ht="14.1" customHeight="1" x14ac:dyDescent="0.2">
      <c r="A60" s="306">
        <v>81</v>
      </c>
      <c r="B60" s="307" t="s">
        <v>289</v>
      </c>
      <c r="C60" s="308"/>
      <c r="D60" s="113">
        <v>6.8852459016393439</v>
      </c>
      <c r="E60" s="115">
        <v>189</v>
      </c>
      <c r="F60" s="114">
        <v>183</v>
      </c>
      <c r="G60" s="114">
        <v>305</v>
      </c>
      <c r="H60" s="114">
        <v>172</v>
      </c>
      <c r="I60" s="140">
        <v>233</v>
      </c>
      <c r="J60" s="115">
        <v>-44</v>
      </c>
      <c r="K60" s="116">
        <v>-18.884120171673821</v>
      </c>
    </row>
    <row r="61" spans="1:11" ht="14.1" customHeight="1" x14ac:dyDescent="0.2">
      <c r="A61" s="306" t="s">
        <v>290</v>
      </c>
      <c r="B61" s="307" t="s">
        <v>291</v>
      </c>
      <c r="C61" s="308"/>
      <c r="D61" s="113">
        <v>0.91074681238615662</v>
      </c>
      <c r="E61" s="115">
        <v>25</v>
      </c>
      <c r="F61" s="114">
        <v>32</v>
      </c>
      <c r="G61" s="114">
        <v>61</v>
      </c>
      <c r="H61" s="114">
        <v>41</v>
      </c>
      <c r="I61" s="140">
        <v>51</v>
      </c>
      <c r="J61" s="115">
        <v>-26</v>
      </c>
      <c r="K61" s="116">
        <v>-50.980392156862742</v>
      </c>
    </row>
    <row r="62" spans="1:11" ht="14.1" customHeight="1" x14ac:dyDescent="0.2">
      <c r="A62" s="306" t="s">
        <v>292</v>
      </c>
      <c r="B62" s="307" t="s">
        <v>293</v>
      </c>
      <c r="C62" s="308"/>
      <c r="D62" s="113">
        <v>2.1493624772313296</v>
      </c>
      <c r="E62" s="115">
        <v>59</v>
      </c>
      <c r="F62" s="114">
        <v>50</v>
      </c>
      <c r="G62" s="114">
        <v>143</v>
      </c>
      <c r="H62" s="114">
        <v>51</v>
      </c>
      <c r="I62" s="140">
        <v>62</v>
      </c>
      <c r="J62" s="115">
        <v>-3</v>
      </c>
      <c r="K62" s="116">
        <v>-4.838709677419355</v>
      </c>
    </row>
    <row r="63" spans="1:11" ht="14.1" customHeight="1" x14ac:dyDescent="0.2">
      <c r="A63" s="306"/>
      <c r="B63" s="307" t="s">
        <v>294</v>
      </c>
      <c r="C63" s="308"/>
      <c r="D63" s="113">
        <v>1.8943533697632058</v>
      </c>
      <c r="E63" s="115">
        <v>52</v>
      </c>
      <c r="F63" s="114">
        <v>41</v>
      </c>
      <c r="G63" s="114">
        <v>123</v>
      </c>
      <c r="H63" s="114">
        <v>43</v>
      </c>
      <c r="I63" s="140">
        <v>52</v>
      </c>
      <c r="J63" s="115">
        <v>0</v>
      </c>
      <c r="K63" s="116">
        <v>0</v>
      </c>
    </row>
    <row r="64" spans="1:11" ht="14.1" customHeight="1" x14ac:dyDescent="0.2">
      <c r="A64" s="306" t="s">
        <v>295</v>
      </c>
      <c r="B64" s="307" t="s">
        <v>296</v>
      </c>
      <c r="C64" s="308"/>
      <c r="D64" s="113">
        <v>2.0400728597449911</v>
      </c>
      <c r="E64" s="115">
        <v>56</v>
      </c>
      <c r="F64" s="114">
        <v>63</v>
      </c>
      <c r="G64" s="114">
        <v>45</v>
      </c>
      <c r="H64" s="114">
        <v>34</v>
      </c>
      <c r="I64" s="140">
        <v>54</v>
      </c>
      <c r="J64" s="115">
        <v>2</v>
      </c>
      <c r="K64" s="116">
        <v>3.7037037037037037</v>
      </c>
    </row>
    <row r="65" spans="1:11" ht="14.1" customHeight="1" x14ac:dyDescent="0.2">
      <c r="A65" s="306" t="s">
        <v>297</v>
      </c>
      <c r="B65" s="307" t="s">
        <v>298</v>
      </c>
      <c r="C65" s="308"/>
      <c r="D65" s="113">
        <v>0.91074681238615662</v>
      </c>
      <c r="E65" s="115">
        <v>25</v>
      </c>
      <c r="F65" s="114">
        <v>14</v>
      </c>
      <c r="G65" s="114">
        <v>38</v>
      </c>
      <c r="H65" s="114">
        <v>19</v>
      </c>
      <c r="I65" s="140">
        <v>44</v>
      </c>
      <c r="J65" s="115">
        <v>-19</v>
      </c>
      <c r="K65" s="116">
        <v>-43.18181818181818</v>
      </c>
    </row>
    <row r="66" spans="1:11" ht="14.1" customHeight="1" x14ac:dyDescent="0.2">
      <c r="A66" s="306">
        <v>82</v>
      </c>
      <c r="B66" s="307" t="s">
        <v>299</v>
      </c>
      <c r="C66" s="308"/>
      <c r="D66" s="113">
        <v>6.0473588342440801</v>
      </c>
      <c r="E66" s="115">
        <v>166</v>
      </c>
      <c r="F66" s="114">
        <v>103</v>
      </c>
      <c r="G66" s="114">
        <v>191</v>
      </c>
      <c r="H66" s="114">
        <v>107</v>
      </c>
      <c r="I66" s="140">
        <v>93</v>
      </c>
      <c r="J66" s="115">
        <v>73</v>
      </c>
      <c r="K66" s="116">
        <v>78.494623655913983</v>
      </c>
    </row>
    <row r="67" spans="1:11" ht="14.1" customHeight="1" x14ac:dyDescent="0.2">
      <c r="A67" s="306" t="s">
        <v>300</v>
      </c>
      <c r="B67" s="307" t="s">
        <v>301</v>
      </c>
      <c r="C67" s="308"/>
      <c r="D67" s="113">
        <v>5.027322404371585</v>
      </c>
      <c r="E67" s="115">
        <v>138</v>
      </c>
      <c r="F67" s="114">
        <v>90</v>
      </c>
      <c r="G67" s="114">
        <v>159</v>
      </c>
      <c r="H67" s="114">
        <v>89</v>
      </c>
      <c r="I67" s="140">
        <v>79</v>
      </c>
      <c r="J67" s="115">
        <v>59</v>
      </c>
      <c r="K67" s="116">
        <v>74.683544303797461</v>
      </c>
    </row>
    <row r="68" spans="1:11" ht="14.1" customHeight="1" x14ac:dyDescent="0.2">
      <c r="A68" s="306" t="s">
        <v>302</v>
      </c>
      <c r="B68" s="307" t="s">
        <v>303</v>
      </c>
      <c r="C68" s="308"/>
      <c r="D68" s="113">
        <v>0.72859744990892528</v>
      </c>
      <c r="E68" s="115">
        <v>20</v>
      </c>
      <c r="F68" s="114">
        <v>11</v>
      </c>
      <c r="G68" s="114">
        <v>21</v>
      </c>
      <c r="H68" s="114">
        <v>13</v>
      </c>
      <c r="I68" s="140">
        <v>9</v>
      </c>
      <c r="J68" s="115">
        <v>11</v>
      </c>
      <c r="K68" s="116">
        <v>122.22222222222223</v>
      </c>
    </row>
    <row r="69" spans="1:11" ht="14.1" customHeight="1" x14ac:dyDescent="0.2">
      <c r="A69" s="306">
        <v>83</v>
      </c>
      <c r="B69" s="307" t="s">
        <v>304</v>
      </c>
      <c r="C69" s="308"/>
      <c r="D69" s="113">
        <v>8.1967213114754092</v>
      </c>
      <c r="E69" s="115">
        <v>225</v>
      </c>
      <c r="F69" s="114">
        <v>112</v>
      </c>
      <c r="G69" s="114">
        <v>178</v>
      </c>
      <c r="H69" s="114">
        <v>253</v>
      </c>
      <c r="I69" s="140">
        <v>265</v>
      </c>
      <c r="J69" s="115">
        <v>-40</v>
      </c>
      <c r="K69" s="116">
        <v>-15.09433962264151</v>
      </c>
    </row>
    <row r="70" spans="1:11" ht="14.1" customHeight="1" x14ac:dyDescent="0.2">
      <c r="A70" s="306" t="s">
        <v>305</v>
      </c>
      <c r="B70" s="307" t="s">
        <v>306</v>
      </c>
      <c r="C70" s="308"/>
      <c r="D70" s="113">
        <v>6.9945355191256828</v>
      </c>
      <c r="E70" s="115">
        <v>192</v>
      </c>
      <c r="F70" s="114">
        <v>88</v>
      </c>
      <c r="G70" s="114">
        <v>142</v>
      </c>
      <c r="H70" s="114">
        <v>211</v>
      </c>
      <c r="I70" s="140">
        <v>221</v>
      </c>
      <c r="J70" s="115">
        <v>-29</v>
      </c>
      <c r="K70" s="116">
        <v>-13.122171945701357</v>
      </c>
    </row>
    <row r="71" spans="1:11" ht="14.1" customHeight="1" x14ac:dyDescent="0.2">
      <c r="A71" s="306"/>
      <c r="B71" s="307" t="s">
        <v>307</v>
      </c>
      <c r="C71" s="308"/>
      <c r="D71" s="113">
        <v>5.3551912568306008</v>
      </c>
      <c r="E71" s="115">
        <v>147</v>
      </c>
      <c r="F71" s="114">
        <v>40</v>
      </c>
      <c r="G71" s="114">
        <v>97</v>
      </c>
      <c r="H71" s="114">
        <v>144</v>
      </c>
      <c r="I71" s="140">
        <v>173</v>
      </c>
      <c r="J71" s="115">
        <v>-26</v>
      </c>
      <c r="K71" s="116">
        <v>-15.028901734104046</v>
      </c>
    </row>
    <row r="72" spans="1:11" ht="14.1" customHeight="1" x14ac:dyDescent="0.2">
      <c r="A72" s="306">
        <v>84</v>
      </c>
      <c r="B72" s="307" t="s">
        <v>308</v>
      </c>
      <c r="C72" s="308"/>
      <c r="D72" s="113">
        <v>1.639344262295082</v>
      </c>
      <c r="E72" s="115">
        <v>45</v>
      </c>
      <c r="F72" s="114">
        <v>21</v>
      </c>
      <c r="G72" s="114">
        <v>73</v>
      </c>
      <c r="H72" s="114">
        <v>20</v>
      </c>
      <c r="I72" s="140">
        <v>32</v>
      </c>
      <c r="J72" s="115">
        <v>13</v>
      </c>
      <c r="K72" s="116">
        <v>40.625</v>
      </c>
    </row>
    <row r="73" spans="1:11" ht="14.1" customHeight="1" x14ac:dyDescent="0.2">
      <c r="A73" s="306" t="s">
        <v>309</v>
      </c>
      <c r="B73" s="307" t="s">
        <v>310</v>
      </c>
      <c r="C73" s="308"/>
      <c r="D73" s="113">
        <v>0.72859744990892528</v>
      </c>
      <c r="E73" s="115">
        <v>20</v>
      </c>
      <c r="F73" s="114">
        <v>7</v>
      </c>
      <c r="G73" s="114">
        <v>34</v>
      </c>
      <c r="H73" s="114">
        <v>12</v>
      </c>
      <c r="I73" s="140">
        <v>16</v>
      </c>
      <c r="J73" s="115">
        <v>4</v>
      </c>
      <c r="K73" s="116">
        <v>25</v>
      </c>
    </row>
    <row r="74" spans="1:11" ht="14.1" customHeight="1" x14ac:dyDescent="0.2">
      <c r="A74" s="306" t="s">
        <v>311</v>
      </c>
      <c r="B74" s="307" t="s">
        <v>312</v>
      </c>
      <c r="C74" s="308"/>
      <c r="D74" s="113">
        <v>0.21857923497267759</v>
      </c>
      <c r="E74" s="115">
        <v>6</v>
      </c>
      <c r="F74" s="114">
        <v>9</v>
      </c>
      <c r="G74" s="114">
        <v>15</v>
      </c>
      <c r="H74" s="114">
        <v>3</v>
      </c>
      <c r="I74" s="140">
        <v>5</v>
      </c>
      <c r="J74" s="115">
        <v>1</v>
      </c>
      <c r="K74" s="116">
        <v>20</v>
      </c>
    </row>
    <row r="75" spans="1:11" ht="14.1" customHeight="1" x14ac:dyDescent="0.2">
      <c r="A75" s="306" t="s">
        <v>313</v>
      </c>
      <c r="B75" s="307" t="s">
        <v>314</v>
      </c>
      <c r="C75" s="308"/>
      <c r="D75" s="113">
        <v>0.10928961748633879</v>
      </c>
      <c r="E75" s="115">
        <v>3</v>
      </c>
      <c r="F75" s="114" t="s">
        <v>513</v>
      </c>
      <c r="G75" s="114">
        <v>3</v>
      </c>
      <c r="H75" s="114">
        <v>0</v>
      </c>
      <c r="I75" s="140">
        <v>0</v>
      </c>
      <c r="J75" s="115">
        <v>3</v>
      </c>
      <c r="K75" s="116" t="s">
        <v>514</v>
      </c>
    </row>
    <row r="76" spans="1:11" ht="14.1" customHeight="1" x14ac:dyDescent="0.2">
      <c r="A76" s="306">
        <v>91</v>
      </c>
      <c r="B76" s="307" t="s">
        <v>315</v>
      </c>
      <c r="C76" s="308"/>
      <c r="D76" s="113">
        <v>0.43715846994535518</v>
      </c>
      <c r="E76" s="115">
        <v>12</v>
      </c>
      <c r="F76" s="114">
        <v>4</v>
      </c>
      <c r="G76" s="114">
        <v>8</v>
      </c>
      <c r="H76" s="114">
        <v>13</v>
      </c>
      <c r="I76" s="140">
        <v>7</v>
      </c>
      <c r="J76" s="115">
        <v>5</v>
      </c>
      <c r="K76" s="116">
        <v>71.428571428571431</v>
      </c>
    </row>
    <row r="77" spans="1:11" ht="14.1" customHeight="1" x14ac:dyDescent="0.2">
      <c r="A77" s="306">
        <v>92</v>
      </c>
      <c r="B77" s="307" t="s">
        <v>316</v>
      </c>
      <c r="C77" s="308"/>
      <c r="D77" s="113" t="s">
        <v>513</v>
      </c>
      <c r="E77" s="115" t="s">
        <v>513</v>
      </c>
      <c r="F77" s="114">
        <v>11</v>
      </c>
      <c r="G77" s="114">
        <v>8</v>
      </c>
      <c r="H77" s="114">
        <v>12</v>
      </c>
      <c r="I77" s="140">
        <v>13</v>
      </c>
      <c r="J77" s="115" t="s">
        <v>513</v>
      </c>
      <c r="K77" s="116" t="s">
        <v>513</v>
      </c>
    </row>
    <row r="78" spans="1:11" ht="14.1" customHeight="1" x14ac:dyDescent="0.2">
      <c r="A78" s="306">
        <v>93</v>
      </c>
      <c r="B78" s="307" t="s">
        <v>317</v>
      </c>
      <c r="C78" s="308"/>
      <c r="D78" s="113">
        <v>0</v>
      </c>
      <c r="E78" s="115">
        <v>0</v>
      </c>
      <c r="F78" s="114" t="s">
        <v>513</v>
      </c>
      <c r="G78" s="114" t="s">
        <v>513</v>
      </c>
      <c r="H78" s="114" t="s">
        <v>513</v>
      </c>
      <c r="I78" s="140">
        <v>0</v>
      </c>
      <c r="J78" s="115">
        <v>0</v>
      </c>
      <c r="K78" s="116">
        <v>0</v>
      </c>
    </row>
    <row r="79" spans="1:11" ht="14.1" customHeight="1" x14ac:dyDescent="0.2">
      <c r="A79" s="306">
        <v>94</v>
      </c>
      <c r="B79" s="307" t="s">
        <v>318</v>
      </c>
      <c r="C79" s="308"/>
      <c r="D79" s="113">
        <v>0</v>
      </c>
      <c r="E79" s="115">
        <v>0</v>
      </c>
      <c r="F79" s="114">
        <v>3</v>
      </c>
      <c r="G79" s="114">
        <v>8</v>
      </c>
      <c r="H79" s="114">
        <v>5</v>
      </c>
      <c r="I79" s="140">
        <v>9</v>
      </c>
      <c r="J79" s="115">
        <v>-9</v>
      </c>
      <c r="K79" s="116">
        <v>-100</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0.54644808743169404</v>
      </c>
      <c r="E81" s="143">
        <v>15</v>
      </c>
      <c r="F81" s="144">
        <v>14</v>
      </c>
      <c r="G81" s="144">
        <v>24</v>
      </c>
      <c r="H81" s="144">
        <v>7</v>
      </c>
      <c r="I81" s="145">
        <v>12</v>
      </c>
      <c r="J81" s="143">
        <v>3</v>
      </c>
      <c r="K81" s="146">
        <v>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3009</v>
      </c>
      <c r="E11" s="114">
        <v>2388</v>
      </c>
      <c r="F11" s="114">
        <v>2851</v>
      </c>
      <c r="G11" s="114">
        <v>2480</v>
      </c>
      <c r="H11" s="140">
        <v>3445</v>
      </c>
      <c r="I11" s="115">
        <v>-436</v>
      </c>
      <c r="J11" s="116">
        <v>-12.656023222060957</v>
      </c>
    </row>
    <row r="12" spans="1:15" s="110" customFormat="1" ht="24.95" customHeight="1" x14ac:dyDescent="0.2">
      <c r="A12" s="193" t="s">
        <v>132</v>
      </c>
      <c r="B12" s="194" t="s">
        <v>133</v>
      </c>
      <c r="C12" s="113">
        <v>2.6254569624459951</v>
      </c>
      <c r="D12" s="115">
        <v>79</v>
      </c>
      <c r="E12" s="114">
        <v>111</v>
      </c>
      <c r="F12" s="114">
        <v>104</v>
      </c>
      <c r="G12" s="114">
        <v>117</v>
      </c>
      <c r="H12" s="140">
        <v>96</v>
      </c>
      <c r="I12" s="115">
        <v>-17</v>
      </c>
      <c r="J12" s="116">
        <v>-17.708333333333332</v>
      </c>
    </row>
    <row r="13" spans="1:15" s="110" customFormat="1" ht="24.95" customHeight="1" x14ac:dyDescent="0.2">
      <c r="A13" s="193" t="s">
        <v>134</v>
      </c>
      <c r="B13" s="199" t="s">
        <v>214</v>
      </c>
      <c r="C13" s="113">
        <v>1.030242605516783</v>
      </c>
      <c r="D13" s="115">
        <v>31</v>
      </c>
      <c r="E13" s="114">
        <v>37</v>
      </c>
      <c r="F13" s="114">
        <v>39</v>
      </c>
      <c r="G13" s="114">
        <v>36</v>
      </c>
      <c r="H13" s="140">
        <v>40</v>
      </c>
      <c r="I13" s="115">
        <v>-9</v>
      </c>
      <c r="J13" s="116">
        <v>-22.5</v>
      </c>
    </row>
    <row r="14" spans="1:15" s="287" customFormat="1" ht="24.95" customHeight="1" x14ac:dyDescent="0.2">
      <c r="A14" s="193" t="s">
        <v>215</v>
      </c>
      <c r="B14" s="199" t="s">
        <v>137</v>
      </c>
      <c r="C14" s="113">
        <v>13.293452974410103</v>
      </c>
      <c r="D14" s="115">
        <v>400</v>
      </c>
      <c r="E14" s="114">
        <v>307</v>
      </c>
      <c r="F14" s="114">
        <v>348</v>
      </c>
      <c r="G14" s="114">
        <v>310</v>
      </c>
      <c r="H14" s="140">
        <v>796</v>
      </c>
      <c r="I14" s="115">
        <v>-396</v>
      </c>
      <c r="J14" s="116">
        <v>-49.748743718592962</v>
      </c>
      <c r="K14" s="110"/>
      <c r="L14" s="110"/>
      <c r="M14" s="110"/>
      <c r="N14" s="110"/>
      <c r="O14" s="110"/>
    </row>
    <row r="15" spans="1:15" s="110" customFormat="1" ht="24.95" customHeight="1" x14ac:dyDescent="0.2">
      <c r="A15" s="193" t="s">
        <v>216</v>
      </c>
      <c r="B15" s="199" t="s">
        <v>217</v>
      </c>
      <c r="C15" s="113">
        <v>4.4533067464273843</v>
      </c>
      <c r="D15" s="115">
        <v>134</v>
      </c>
      <c r="E15" s="114">
        <v>95</v>
      </c>
      <c r="F15" s="114">
        <v>87</v>
      </c>
      <c r="G15" s="114">
        <v>65</v>
      </c>
      <c r="H15" s="140">
        <v>148</v>
      </c>
      <c r="I15" s="115">
        <v>-14</v>
      </c>
      <c r="J15" s="116">
        <v>-9.4594594594594597</v>
      </c>
    </row>
    <row r="16" spans="1:15" s="287" customFormat="1" ht="24.95" customHeight="1" x14ac:dyDescent="0.2">
      <c r="A16" s="193" t="s">
        <v>218</v>
      </c>
      <c r="B16" s="199" t="s">
        <v>141</v>
      </c>
      <c r="C16" s="113">
        <v>6.9125955466932538</v>
      </c>
      <c r="D16" s="115">
        <v>208</v>
      </c>
      <c r="E16" s="114">
        <v>149</v>
      </c>
      <c r="F16" s="114">
        <v>201</v>
      </c>
      <c r="G16" s="114">
        <v>184</v>
      </c>
      <c r="H16" s="140">
        <v>385</v>
      </c>
      <c r="I16" s="115">
        <v>-177</v>
      </c>
      <c r="J16" s="116">
        <v>-45.974025974025977</v>
      </c>
      <c r="K16" s="110"/>
      <c r="L16" s="110"/>
      <c r="M16" s="110"/>
      <c r="N16" s="110"/>
      <c r="O16" s="110"/>
    </row>
    <row r="17" spans="1:15" s="110" customFormat="1" ht="24.95" customHeight="1" x14ac:dyDescent="0.2">
      <c r="A17" s="193" t="s">
        <v>142</v>
      </c>
      <c r="B17" s="199" t="s">
        <v>220</v>
      </c>
      <c r="C17" s="113">
        <v>1.9275506812894649</v>
      </c>
      <c r="D17" s="115">
        <v>58</v>
      </c>
      <c r="E17" s="114">
        <v>63</v>
      </c>
      <c r="F17" s="114">
        <v>60</v>
      </c>
      <c r="G17" s="114">
        <v>61</v>
      </c>
      <c r="H17" s="140">
        <v>263</v>
      </c>
      <c r="I17" s="115">
        <v>-205</v>
      </c>
      <c r="J17" s="116">
        <v>-77.946768060836504</v>
      </c>
    </row>
    <row r="18" spans="1:15" s="287" customFormat="1" ht="24.95" customHeight="1" x14ac:dyDescent="0.2">
      <c r="A18" s="201" t="s">
        <v>144</v>
      </c>
      <c r="B18" s="202" t="s">
        <v>145</v>
      </c>
      <c r="C18" s="113">
        <v>6.7131937520771023</v>
      </c>
      <c r="D18" s="115">
        <v>202</v>
      </c>
      <c r="E18" s="114">
        <v>224</v>
      </c>
      <c r="F18" s="114">
        <v>205</v>
      </c>
      <c r="G18" s="114">
        <v>211</v>
      </c>
      <c r="H18" s="140">
        <v>231</v>
      </c>
      <c r="I18" s="115">
        <v>-29</v>
      </c>
      <c r="J18" s="116">
        <v>-12.554112554112555</v>
      </c>
      <c r="K18" s="110"/>
      <c r="L18" s="110"/>
      <c r="M18" s="110"/>
      <c r="N18" s="110"/>
      <c r="O18" s="110"/>
    </row>
    <row r="19" spans="1:15" s="110" customFormat="1" ht="24.95" customHeight="1" x14ac:dyDescent="0.2">
      <c r="A19" s="193" t="s">
        <v>146</v>
      </c>
      <c r="B19" s="199" t="s">
        <v>147</v>
      </c>
      <c r="C19" s="113">
        <v>12.994350282485875</v>
      </c>
      <c r="D19" s="115">
        <v>391</v>
      </c>
      <c r="E19" s="114">
        <v>275</v>
      </c>
      <c r="F19" s="114">
        <v>288</v>
      </c>
      <c r="G19" s="114">
        <v>301</v>
      </c>
      <c r="H19" s="140">
        <v>309</v>
      </c>
      <c r="I19" s="115">
        <v>82</v>
      </c>
      <c r="J19" s="116">
        <v>26.537216828478964</v>
      </c>
    </row>
    <row r="20" spans="1:15" s="287" customFormat="1" ht="24.95" customHeight="1" x14ac:dyDescent="0.2">
      <c r="A20" s="193" t="s">
        <v>148</v>
      </c>
      <c r="B20" s="199" t="s">
        <v>149</v>
      </c>
      <c r="C20" s="113">
        <v>4.4200731139913589</v>
      </c>
      <c r="D20" s="115">
        <v>133</v>
      </c>
      <c r="E20" s="114">
        <v>131</v>
      </c>
      <c r="F20" s="114">
        <v>142</v>
      </c>
      <c r="G20" s="114">
        <v>135</v>
      </c>
      <c r="H20" s="140">
        <v>173</v>
      </c>
      <c r="I20" s="115">
        <v>-40</v>
      </c>
      <c r="J20" s="116">
        <v>-23.121387283236995</v>
      </c>
      <c r="K20" s="110"/>
      <c r="L20" s="110"/>
      <c r="M20" s="110"/>
      <c r="N20" s="110"/>
      <c r="O20" s="110"/>
    </row>
    <row r="21" spans="1:15" s="110" customFormat="1" ht="24.95" customHeight="1" x14ac:dyDescent="0.2">
      <c r="A21" s="201" t="s">
        <v>150</v>
      </c>
      <c r="B21" s="202" t="s">
        <v>151</v>
      </c>
      <c r="C21" s="113">
        <v>3.4562977733466269</v>
      </c>
      <c r="D21" s="115">
        <v>104</v>
      </c>
      <c r="E21" s="114">
        <v>109</v>
      </c>
      <c r="F21" s="114">
        <v>97</v>
      </c>
      <c r="G21" s="114">
        <v>71</v>
      </c>
      <c r="H21" s="140">
        <v>101</v>
      </c>
      <c r="I21" s="115">
        <v>3</v>
      </c>
      <c r="J21" s="116">
        <v>2.9702970297029703</v>
      </c>
    </row>
    <row r="22" spans="1:15" s="110" customFormat="1" ht="24.95" customHeight="1" x14ac:dyDescent="0.2">
      <c r="A22" s="201" t="s">
        <v>152</v>
      </c>
      <c r="B22" s="199" t="s">
        <v>153</v>
      </c>
      <c r="C22" s="113">
        <v>0.16616816218012628</v>
      </c>
      <c r="D22" s="115">
        <v>5</v>
      </c>
      <c r="E22" s="114">
        <v>9</v>
      </c>
      <c r="F22" s="114">
        <v>9</v>
      </c>
      <c r="G22" s="114">
        <v>7</v>
      </c>
      <c r="H22" s="140">
        <v>7</v>
      </c>
      <c r="I22" s="115">
        <v>-2</v>
      </c>
      <c r="J22" s="116">
        <v>-28.571428571428573</v>
      </c>
    </row>
    <row r="23" spans="1:15" s="110" customFormat="1" ht="24.95" customHeight="1" x14ac:dyDescent="0.2">
      <c r="A23" s="193" t="s">
        <v>154</v>
      </c>
      <c r="B23" s="199" t="s">
        <v>155</v>
      </c>
      <c r="C23" s="113">
        <v>0.86407444333665673</v>
      </c>
      <c r="D23" s="115">
        <v>26</v>
      </c>
      <c r="E23" s="114">
        <v>16</v>
      </c>
      <c r="F23" s="114">
        <v>18</v>
      </c>
      <c r="G23" s="114">
        <v>13</v>
      </c>
      <c r="H23" s="140">
        <v>23</v>
      </c>
      <c r="I23" s="115">
        <v>3</v>
      </c>
      <c r="J23" s="116">
        <v>13.043478260869565</v>
      </c>
    </row>
    <row r="24" spans="1:15" s="110" customFormat="1" ht="24.95" customHeight="1" x14ac:dyDescent="0.2">
      <c r="A24" s="193" t="s">
        <v>156</v>
      </c>
      <c r="B24" s="199" t="s">
        <v>221</v>
      </c>
      <c r="C24" s="113">
        <v>3.3898305084745761</v>
      </c>
      <c r="D24" s="115">
        <v>102</v>
      </c>
      <c r="E24" s="114">
        <v>86</v>
      </c>
      <c r="F24" s="114">
        <v>94</v>
      </c>
      <c r="G24" s="114">
        <v>129</v>
      </c>
      <c r="H24" s="140">
        <v>92</v>
      </c>
      <c r="I24" s="115">
        <v>10</v>
      </c>
      <c r="J24" s="116">
        <v>10.869565217391305</v>
      </c>
    </row>
    <row r="25" spans="1:15" s="110" customFormat="1" ht="24.95" customHeight="1" x14ac:dyDescent="0.2">
      <c r="A25" s="193" t="s">
        <v>222</v>
      </c>
      <c r="B25" s="204" t="s">
        <v>159</v>
      </c>
      <c r="C25" s="113">
        <v>13.659022931206382</v>
      </c>
      <c r="D25" s="115">
        <v>411</v>
      </c>
      <c r="E25" s="114">
        <v>203</v>
      </c>
      <c r="F25" s="114">
        <v>150</v>
      </c>
      <c r="G25" s="114">
        <v>98</v>
      </c>
      <c r="H25" s="140">
        <v>321</v>
      </c>
      <c r="I25" s="115">
        <v>90</v>
      </c>
      <c r="J25" s="116">
        <v>28.037383177570092</v>
      </c>
    </row>
    <row r="26" spans="1:15" s="110" customFormat="1" ht="24.95" customHeight="1" x14ac:dyDescent="0.2">
      <c r="A26" s="201">
        <v>782.78300000000002</v>
      </c>
      <c r="B26" s="203" t="s">
        <v>160</v>
      </c>
      <c r="C26" s="113">
        <v>9.8371552010634762</v>
      </c>
      <c r="D26" s="115">
        <v>296</v>
      </c>
      <c r="E26" s="114">
        <v>286</v>
      </c>
      <c r="F26" s="114">
        <v>327</v>
      </c>
      <c r="G26" s="114">
        <v>260</v>
      </c>
      <c r="H26" s="140">
        <v>256</v>
      </c>
      <c r="I26" s="115">
        <v>40</v>
      </c>
      <c r="J26" s="116">
        <v>15.625</v>
      </c>
    </row>
    <row r="27" spans="1:15" s="110" customFormat="1" ht="24.95" customHeight="1" x14ac:dyDescent="0.2">
      <c r="A27" s="193" t="s">
        <v>161</v>
      </c>
      <c r="B27" s="199" t="s">
        <v>162</v>
      </c>
      <c r="C27" s="113">
        <v>4.5197740112994351</v>
      </c>
      <c r="D27" s="115">
        <v>136</v>
      </c>
      <c r="E27" s="114">
        <v>69</v>
      </c>
      <c r="F27" s="114">
        <v>93</v>
      </c>
      <c r="G27" s="114">
        <v>63</v>
      </c>
      <c r="H27" s="140">
        <v>224</v>
      </c>
      <c r="I27" s="115">
        <v>-88</v>
      </c>
      <c r="J27" s="116">
        <v>-39.285714285714285</v>
      </c>
    </row>
    <row r="28" spans="1:15" s="110" customFormat="1" ht="24.95" customHeight="1" x14ac:dyDescent="0.2">
      <c r="A28" s="193" t="s">
        <v>163</v>
      </c>
      <c r="B28" s="199" t="s">
        <v>164</v>
      </c>
      <c r="C28" s="113">
        <v>3.1571950814223997</v>
      </c>
      <c r="D28" s="115">
        <v>95</v>
      </c>
      <c r="E28" s="114">
        <v>74</v>
      </c>
      <c r="F28" s="114">
        <v>155</v>
      </c>
      <c r="G28" s="114">
        <v>192</v>
      </c>
      <c r="H28" s="140">
        <v>89</v>
      </c>
      <c r="I28" s="115">
        <v>6</v>
      </c>
      <c r="J28" s="116">
        <v>6.7415730337078648</v>
      </c>
    </row>
    <row r="29" spans="1:15" s="110" customFormat="1" ht="24.95" customHeight="1" x14ac:dyDescent="0.2">
      <c r="A29" s="193">
        <v>86</v>
      </c>
      <c r="B29" s="199" t="s">
        <v>165</v>
      </c>
      <c r="C29" s="113">
        <v>7.4775672981056829</v>
      </c>
      <c r="D29" s="115">
        <v>225</v>
      </c>
      <c r="E29" s="114">
        <v>173</v>
      </c>
      <c r="F29" s="114">
        <v>230</v>
      </c>
      <c r="G29" s="114">
        <v>233</v>
      </c>
      <c r="H29" s="140">
        <v>267</v>
      </c>
      <c r="I29" s="115">
        <v>-42</v>
      </c>
      <c r="J29" s="116">
        <v>-15.730337078651685</v>
      </c>
    </row>
    <row r="30" spans="1:15" s="110" customFormat="1" ht="24.95" customHeight="1" x14ac:dyDescent="0.2">
      <c r="A30" s="193">
        <v>87.88</v>
      </c>
      <c r="B30" s="204" t="s">
        <v>166</v>
      </c>
      <c r="C30" s="113">
        <v>8.8069125955466934</v>
      </c>
      <c r="D30" s="115">
        <v>265</v>
      </c>
      <c r="E30" s="114">
        <v>182</v>
      </c>
      <c r="F30" s="114">
        <v>368</v>
      </c>
      <c r="G30" s="114">
        <v>214</v>
      </c>
      <c r="H30" s="140">
        <v>282</v>
      </c>
      <c r="I30" s="115">
        <v>-17</v>
      </c>
      <c r="J30" s="116">
        <v>-6.0283687943262407</v>
      </c>
    </row>
    <row r="31" spans="1:15" s="110" customFormat="1" ht="24.95" customHeight="1" x14ac:dyDescent="0.2">
      <c r="A31" s="193" t="s">
        <v>167</v>
      </c>
      <c r="B31" s="199" t="s">
        <v>168</v>
      </c>
      <c r="C31" s="113">
        <v>3.5892323030907276</v>
      </c>
      <c r="D31" s="115">
        <v>108</v>
      </c>
      <c r="E31" s="114">
        <v>96</v>
      </c>
      <c r="F31" s="114">
        <v>184</v>
      </c>
      <c r="G31" s="114">
        <v>90</v>
      </c>
      <c r="H31" s="140">
        <v>138</v>
      </c>
      <c r="I31" s="115">
        <v>-30</v>
      </c>
      <c r="J31" s="116">
        <v>-21.739130434782609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2.6254569624459951</v>
      </c>
      <c r="D34" s="115">
        <v>79</v>
      </c>
      <c r="E34" s="114">
        <v>111</v>
      </c>
      <c r="F34" s="114">
        <v>104</v>
      </c>
      <c r="G34" s="114">
        <v>117</v>
      </c>
      <c r="H34" s="140">
        <v>96</v>
      </c>
      <c r="I34" s="115">
        <v>-17</v>
      </c>
      <c r="J34" s="116">
        <v>-17.708333333333332</v>
      </c>
    </row>
    <row r="35" spans="1:10" s="110" customFormat="1" ht="24.95" customHeight="1" x14ac:dyDescent="0.2">
      <c r="A35" s="292" t="s">
        <v>171</v>
      </c>
      <c r="B35" s="293" t="s">
        <v>172</v>
      </c>
      <c r="C35" s="113">
        <v>21.036889332003987</v>
      </c>
      <c r="D35" s="115">
        <v>633</v>
      </c>
      <c r="E35" s="114">
        <v>568</v>
      </c>
      <c r="F35" s="114">
        <v>592</v>
      </c>
      <c r="G35" s="114">
        <v>557</v>
      </c>
      <c r="H35" s="140">
        <v>1067</v>
      </c>
      <c r="I35" s="115">
        <v>-434</v>
      </c>
      <c r="J35" s="116">
        <v>-40.674789128397379</v>
      </c>
    </row>
    <row r="36" spans="1:10" s="110" customFormat="1" ht="24.95" customHeight="1" x14ac:dyDescent="0.2">
      <c r="A36" s="294" t="s">
        <v>173</v>
      </c>
      <c r="B36" s="295" t="s">
        <v>174</v>
      </c>
      <c r="C36" s="125">
        <v>76.337653705550011</v>
      </c>
      <c r="D36" s="143">
        <v>2297</v>
      </c>
      <c r="E36" s="144">
        <v>1709</v>
      </c>
      <c r="F36" s="144">
        <v>2155</v>
      </c>
      <c r="G36" s="144">
        <v>1806</v>
      </c>
      <c r="H36" s="145">
        <v>2282</v>
      </c>
      <c r="I36" s="143">
        <v>15</v>
      </c>
      <c r="J36" s="146">
        <v>0.6573181419807187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3009</v>
      </c>
      <c r="F11" s="264">
        <v>2388</v>
      </c>
      <c r="G11" s="264">
        <v>2851</v>
      </c>
      <c r="H11" s="264">
        <v>2480</v>
      </c>
      <c r="I11" s="265">
        <v>3445</v>
      </c>
      <c r="J11" s="263">
        <v>-436</v>
      </c>
      <c r="K11" s="266">
        <v>-12.656023222060957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25.7892987703556</v>
      </c>
      <c r="E13" s="115">
        <v>776</v>
      </c>
      <c r="F13" s="114">
        <v>753</v>
      </c>
      <c r="G13" s="114">
        <v>767</v>
      </c>
      <c r="H13" s="114">
        <v>566</v>
      </c>
      <c r="I13" s="140">
        <v>883</v>
      </c>
      <c r="J13" s="115">
        <v>-107</v>
      </c>
      <c r="K13" s="116">
        <v>-12.117780294450736</v>
      </c>
    </row>
    <row r="14" spans="1:17" ht="15.95" customHeight="1" x14ac:dyDescent="0.2">
      <c r="A14" s="306" t="s">
        <v>230</v>
      </c>
      <c r="B14" s="307"/>
      <c r="C14" s="308"/>
      <c r="D14" s="113">
        <v>61.216350947158524</v>
      </c>
      <c r="E14" s="115">
        <v>1842</v>
      </c>
      <c r="F14" s="114">
        <v>1323</v>
      </c>
      <c r="G14" s="114">
        <v>1688</v>
      </c>
      <c r="H14" s="114">
        <v>1549</v>
      </c>
      <c r="I14" s="140">
        <v>2069</v>
      </c>
      <c r="J14" s="115">
        <v>-227</v>
      </c>
      <c r="K14" s="116">
        <v>-10.971483808603191</v>
      </c>
    </row>
    <row r="15" spans="1:17" ht="15.95" customHeight="1" x14ac:dyDescent="0.2">
      <c r="A15" s="306" t="s">
        <v>231</v>
      </c>
      <c r="B15" s="307"/>
      <c r="C15" s="308"/>
      <c r="D15" s="113">
        <v>5.6164838816882687</v>
      </c>
      <c r="E15" s="115">
        <v>169</v>
      </c>
      <c r="F15" s="114">
        <v>131</v>
      </c>
      <c r="G15" s="114">
        <v>144</v>
      </c>
      <c r="H15" s="114">
        <v>154</v>
      </c>
      <c r="I15" s="140">
        <v>261</v>
      </c>
      <c r="J15" s="115">
        <v>-92</v>
      </c>
      <c r="K15" s="116">
        <v>-35.249042145593869</v>
      </c>
    </row>
    <row r="16" spans="1:17" ht="15.95" customHeight="1" x14ac:dyDescent="0.2">
      <c r="A16" s="306" t="s">
        <v>232</v>
      </c>
      <c r="B16" s="307"/>
      <c r="C16" s="308"/>
      <c r="D16" s="113">
        <v>6.8793619142572284</v>
      </c>
      <c r="E16" s="115">
        <v>207</v>
      </c>
      <c r="F16" s="114">
        <v>165</v>
      </c>
      <c r="G16" s="114">
        <v>235</v>
      </c>
      <c r="H16" s="114">
        <v>200</v>
      </c>
      <c r="I16" s="140">
        <v>221</v>
      </c>
      <c r="J16" s="115">
        <v>-14</v>
      </c>
      <c r="K16" s="116">
        <v>-6.3348416289592757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1.7613825191093386</v>
      </c>
      <c r="E18" s="115">
        <v>53</v>
      </c>
      <c r="F18" s="114">
        <v>94</v>
      </c>
      <c r="G18" s="114">
        <v>87</v>
      </c>
      <c r="H18" s="114">
        <v>57</v>
      </c>
      <c r="I18" s="140">
        <v>67</v>
      </c>
      <c r="J18" s="115">
        <v>-14</v>
      </c>
      <c r="K18" s="116">
        <v>-20.895522388059703</v>
      </c>
    </row>
    <row r="19" spans="1:11" ht="14.1" customHeight="1" x14ac:dyDescent="0.2">
      <c r="A19" s="306" t="s">
        <v>235</v>
      </c>
      <c r="B19" s="307" t="s">
        <v>236</v>
      </c>
      <c r="C19" s="308"/>
      <c r="D19" s="113">
        <v>1.3958125623130608</v>
      </c>
      <c r="E19" s="115">
        <v>42</v>
      </c>
      <c r="F19" s="114">
        <v>72</v>
      </c>
      <c r="G19" s="114">
        <v>67</v>
      </c>
      <c r="H19" s="114">
        <v>36</v>
      </c>
      <c r="I19" s="140">
        <v>39</v>
      </c>
      <c r="J19" s="115">
        <v>3</v>
      </c>
      <c r="K19" s="116">
        <v>7.6923076923076925</v>
      </c>
    </row>
    <row r="20" spans="1:11" ht="14.1" customHeight="1" x14ac:dyDescent="0.2">
      <c r="A20" s="306">
        <v>12</v>
      </c>
      <c r="B20" s="307" t="s">
        <v>237</v>
      </c>
      <c r="C20" s="308"/>
      <c r="D20" s="113">
        <v>2.5589896975739448</v>
      </c>
      <c r="E20" s="115">
        <v>77</v>
      </c>
      <c r="F20" s="114">
        <v>78</v>
      </c>
      <c r="G20" s="114">
        <v>42</v>
      </c>
      <c r="H20" s="114">
        <v>45</v>
      </c>
      <c r="I20" s="140">
        <v>93</v>
      </c>
      <c r="J20" s="115">
        <v>-16</v>
      </c>
      <c r="K20" s="116">
        <v>-17.204301075268816</v>
      </c>
    </row>
    <row r="21" spans="1:11" ht="14.1" customHeight="1" x14ac:dyDescent="0.2">
      <c r="A21" s="306">
        <v>21</v>
      </c>
      <c r="B21" s="307" t="s">
        <v>238</v>
      </c>
      <c r="C21" s="308"/>
      <c r="D21" s="113">
        <v>0.49850448654037888</v>
      </c>
      <c r="E21" s="115">
        <v>15</v>
      </c>
      <c r="F21" s="114">
        <v>24</v>
      </c>
      <c r="G21" s="114">
        <v>18</v>
      </c>
      <c r="H21" s="114">
        <v>19</v>
      </c>
      <c r="I21" s="140">
        <v>127</v>
      </c>
      <c r="J21" s="115">
        <v>-112</v>
      </c>
      <c r="K21" s="116">
        <v>-88.188976377952756</v>
      </c>
    </row>
    <row r="22" spans="1:11" ht="14.1" customHeight="1" x14ac:dyDescent="0.2">
      <c r="A22" s="306">
        <v>22</v>
      </c>
      <c r="B22" s="307" t="s">
        <v>239</v>
      </c>
      <c r="C22" s="308"/>
      <c r="D22" s="113">
        <v>1.3293452974410103</v>
      </c>
      <c r="E22" s="115">
        <v>40</v>
      </c>
      <c r="F22" s="114">
        <v>44</v>
      </c>
      <c r="G22" s="114">
        <v>60</v>
      </c>
      <c r="H22" s="114">
        <v>41</v>
      </c>
      <c r="I22" s="140">
        <v>61</v>
      </c>
      <c r="J22" s="115">
        <v>-21</v>
      </c>
      <c r="K22" s="116">
        <v>-34.42622950819672</v>
      </c>
    </row>
    <row r="23" spans="1:11" ht="14.1" customHeight="1" x14ac:dyDescent="0.2">
      <c r="A23" s="306">
        <v>23</v>
      </c>
      <c r="B23" s="307" t="s">
        <v>240</v>
      </c>
      <c r="C23" s="308"/>
      <c r="D23" s="113">
        <v>0.53173811897640411</v>
      </c>
      <c r="E23" s="115">
        <v>16</v>
      </c>
      <c r="F23" s="114">
        <v>10</v>
      </c>
      <c r="G23" s="114">
        <v>7</v>
      </c>
      <c r="H23" s="114">
        <v>11</v>
      </c>
      <c r="I23" s="140">
        <v>17</v>
      </c>
      <c r="J23" s="115">
        <v>-1</v>
      </c>
      <c r="K23" s="116">
        <v>-5.882352941176471</v>
      </c>
    </row>
    <row r="24" spans="1:11" ht="14.1" customHeight="1" x14ac:dyDescent="0.2">
      <c r="A24" s="306">
        <v>24</v>
      </c>
      <c r="B24" s="307" t="s">
        <v>241</v>
      </c>
      <c r="C24" s="308"/>
      <c r="D24" s="113">
        <v>5.3838484546360919</v>
      </c>
      <c r="E24" s="115">
        <v>162</v>
      </c>
      <c r="F24" s="114">
        <v>138</v>
      </c>
      <c r="G24" s="114">
        <v>161</v>
      </c>
      <c r="H24" s="114">
        <v>150</v>
      </c>
      <c r="I24" s="140">
        <v>146</v>
      </c>
      <c r="J24" s="115">
        <v>16</v>
      </c>
      <c r="K24" s="116">
        <v>10.95890410958904</v>
      </c>
    </row>
    <row r="25" spans="1:11" ht="14.1" customHeight="1" x14ac:dyDescent="0.2">
      <c r="A25" s="306">
        <v>25</v>
      </c>
      <c r="B25" s="307" t="s">
        <v>242</v>
      </c>
      <c r="C25" s="308"/>
      <c r="D25" s="113">
        <v>3.5892323030907276</v>
      </c>
      <c r="E25" s="115">
        <v>108</v>
      </c>
      <c r="F25" s="114">
        <v>77</v>
      </c>
      <c r="G25" s="114">
        <v>95</v>
      </c>
      <c r="H25" s="114">
        <v>77</v>
      </c>
      <c r="I25" s="140">
        <v>229</v>
      </c>
      <c r="J25" s="115">
        <v>-121</v>
      </c>
      <c r="K25" s="116">
        <v>-52.838427947598255</v>
      </c>
    </row>
    <row r="26" spans="1:11" ht="14.1" customHeight="1" x14ac:dyDescent="0.2">
      <c r="A26" s="306">
        <v>26</v>
      </c>
      <c r="B26" s="307" t="s">
        <v>243</v>
      </c>
      <c r="C26" s="308"/>
      <c r="D26" s="113">
        <v>2.8248587570621471</v>
      </c>
      <c r="E26" s="115">
        <v>85</v>
      </c>
      <c r="F26" s="114">
        <v>65</v>
      </c>
      <c r="G26" s="114">
        <v>83</v>
      </c>
      <c r="H26" s="114">
        <v>62</v>
      </c>
      <c r="I26" s="140">
        <v>109</v>
      </c>
      <c r="J26" s="115">
        <v>-24</v>
      </c>
      <c r="K26" s="116">
        <v>-22.01834862385321</v>
      </c>
    </row>
    <row r="27" spans="1:11" ht="14.1" customHeight="1" x14ac:dyDescent="0.2">
      <c r="A27" s="306">
        <v>27</v>
      </c>
      <c r="B27" s="307" t="s">
        <v>244</v>
      </c>
      <c r="C27" s="308"/>
      <c r="D27" s="113">
        <v>1.0634762379528082</v>
      </c>
      <c r="E27" s="115">
        <v>32</v>
      </c>
      <c r="F27" s="114">
        <v>22</v>
      </c>
      <c r="G27" s="114">
        <v>26</v>
      </c>
      <c r="H27" s="114">
        <v>37</v>
      </c>
      <c r="I27" s="140">
        <v>124</v>
      </c>
      <c r="J27" s="115">
        <v>-92</v>
      </c>
      <c r="K27" s="116">
        <v>-74.193548387096769</v>
      </c>
    </row>
    <row r="28" spans="1:11" ht="14.1" customHeight="1" x14ac:dyDescent="0.2">
      <c r="A28" s="306">
        <v>28</v>
      </c>
      <c r="B28" s="307" t="s">
        <v>245</v>
      </c>
      <c r="C28" s="308"/>
      <c r="D28" s="113">
        <v>1.5287470920571617</v>
      </c>
      <c r="E28" s="115">
        <v>46</v>
      </c>
      <c r="F28" s="114">
        <v>19</v>
      </c>
      <c r="G28" s="114">
        <v>18</v>
      </c>
      <c r="H28" s="114">
        <v>17</v>
      </c>
      <c r="I28" s="140">
        <v>27</v>
      </c>
      <c r="J28" s="115">
        <v>19</v>
      </c>
      <c r="K28" s="116">
        <v>70.370370370370367</v>
      </c>
    </row>
    <row r="29" spans="1:11" ht="14.1" customHeight="1" x14ac:dyDescent="0.2">
      <c r="A29" s="306">
        <v>29</v>
      </c>
      <c r="B29" s="307" t="s">
        <v>246</v>
      </c>
      <c r="C29" s="308"/>
      <c r="D29" s="113">
        <v>2.8913260219341974</v>
      </c>
      <c r="E29" s="115">
        <v>87</v>
      </c>
      <c r="F29" s="114">
        <v>104</v>
      </c>
      <c r="G29" s="114">
        <v>77</v>
      </c>
      <c r="H29" s="114">
        <v>65</v>
      </c>
      <c r="I29" s="140">
        <v>121</v>
      </c>
      <c r="J29" s="115">
        <v>-34</v>
      </c>
      <c r="K29" s="116">
        <v>-28.099173553719009</v>
      </c>
    </row>
    <row r="30" spans="1:11" ht="14.1" customHeight="1" x14ac:dyDescent="0.2">
      <c r="A30" s="306" t="s">
        <v>247</v>
      </c>
      <c r="B30" s="307" t="s">
        <v>248</v>
      </c>
      <c r="C30" s="308"/>
      <c r="D30" s="113" t="s">
        <v>513</v>
      </c>
      <c r="E30" s="115" t="s">
        <v>513</v>
      </c>
      <c r="F30" s="114">
        <v>47</v>
      </c>
      <c r="G30" s="114">
        <v>31</v>
      </c>
      <c r="H30" s="114">
        <v>19</v>
      </c>
      <c r="I30" s="140">
        <v>50</v>
      </c>
      <c r="J30" s="115" t="s">
        <v>513</v>
      </c>
      <c r="K30" s="116" t="s">
        <v>513</v>
      </c>
    </row>
    <row r="31" spans="1:11" ht="14.1" customHeight="1" x14ac:dyDescent="0.2">
      <c r="A31" s="306" t="s">
        <v>249</v>
      </c>
      <c r="B31" s="307" t="s">
        <v>250</v>
      </c>
      <c r="C31" s="308"/>
      <c r="D31" s="113">
        <v>1.4622798271851114</v>
      </c>
      <c r="E31" s="115">
        <v>44</v>
      </c>
      <c r="F31" s="114">
        <v>57</v>
      </c>
      <c r="G31" s="114">
        <v>46</v>
      </c>
      <c r="H31" s="114">
        <v>46</v>
      </c>
      <c r="I31" s="140">
        <v>71</v>
      </c>
      <c r="J31" s="115">
        <v>-27</v>
      </c>
      <c r="K31" s="116">
        <v>-38.028169014084504</v>
      </c>
    </row>
    <row r="32" spans="1:11" ht="14.1" customHeight="1" x14ac:dyDescent="0.2">
      <c r="A32" s="306">
        <v>31</v>
      </c>
      <c r="B32" s="307" t="s">
        <v>251</v>
      </c>
      <c r="C32" s="308"/>
      <c r="D32" s="113">
        <v>0.19940179461615154</v>
      </c>
      <c r="E32" s="115">
        <v>6</v>
      </c>
      <c r="F32" s="114">
        <v>8</v>
      </c>
      <c r="G32" s="114">
        <v>10</v>
      </c>
      <c r="H32" s="114">
        <v>13</v>
      </c>
      <c r="I32" s="140">
        <v>14</v>
      </c>
      <c r="J32" s="115">
        <v>-8</v>
      </c>
      <c r="K32" s="116">
        <v>-57.142857142857146</v>
      </c>
    </row>
    <row r="33" spans="1:11" ht="14.1" customHeight="1" x14ac:dyDescent="0.2">
      <c r="A33" s="306">
        <v>32</v>
      </c>
      <c r="B33" s="307" t="s">
        <v>252</v>
      </c>
      <c r="C33" s="308"/>
      <c r="D33" s="113">
        <v>2.1934197407776672</v>
      </c>
      <c r="E33" s="115">
        <v>66</v>
      </c>
      <c r="F33" s="114">
        <v>87</v>
      </c>
      <c r="G33" s="114">
        <v>62</v>
      </c>
      <c r="H33" s="114">
        <v>68</v>
      </c>
      <c r="I33" s="140">
        <v>80</v>
      </c>
      <c r="J33" s="115">
        <v>-14</v>
      </c>
      <c r="K33" s="116">
        <v>-17.5</v>
      </c>
    </row>
    <row r="34" spans="1:11" ht="14.1" customHeight="1" x14ac:dyDescent="0.2">
      <c r="A34" s="306">
        <v>33</v>
      </c>
      <c r="B34" s="307" t="s">
        <v>253</v>
      </c>
      <c r="C34" s="308"/>
      <c r="D34" s="113">
        <v>1.2961116650049851</v>
      </c>
      <c r="E34" s="115">
        <v>39</v>
      </c>
      <c r="F34" s="114">
        <v>55</v>
      </c>
      <c r="G34" s="114">
        <v>38</v>
      </c>
      <c r="H34" s="114">
        <v>42</v>
      </c>
      <c r="I34" s="140">
        <v>67</v>
      </c>
      <c r="J34" s="115">
        <v>-28</v>
      </c>
      <c r="K34" s="116">
        <v>-41.791044776119406</v>
      </c>
    </row>
    <row r="35" spans="1:11" ht="14.1" customHeight="1" x14ac:dyDescent="0.2">
      <c r="A35" s="306">
        <v>34</v>
      </c>
      <c r="B35" s="307" t="s">
        <v>254</v>
      </c>
      <c r="C35" s="308"/>
      <c r="D35" s="113">
        <v>4.2871385842472582</v>
      </c>
      <c r="E35" s="115">
        <v>129</v>
      </c>
      <c r="F35" s="114">
        <v>97</v>
      </c>
      <c r="G35" s="114">
        <v>133</v>
      </c>
      <c r="H35" s="114">
        <v>95</v>
      </c>
      <c r="I35" s="140">
        <v>126</v>
      </c>
      <c r="J35" s="115">
        <v>3</v>
      </c>
      <c r="K35" s="116">
        <v>2.3809523809523809</v>
      </c>
    </row>
    <row r="36" spans="1:11" ht="14.1" customHeight="1" x14ac:dyDescent="0.2">
      <c r="A36" s="306">
        <v>41</v>
      </c>
      <c r="B36" s="307" t="s">
        <v>255</v>
      </c>
      <c r="C36" s="308"/>
      <c r="D36" s="113">
        <v>0.2326354270521768</v>
      </c>
      <c r="E36" s="115">
        <v>7</v>
      </c>
      <c r="F36" s="114">
        <v>10</v>
      </c>
      <c r="G36" s="114">
        <v>5</v>
      </c>
      <c r="H36" s="114">
        <v>8</v>
      </c>
      <c r="I36" s="140">
        <v>13</v>
      </c>
      <c r="J36" s="115">
        <v>-6</v>
      </c>
      <c r="K36" s="116">
        <v>-46.153846153846153</v>
      </c>
    </row>
    <row r="37" spans="1:11" ht="14.1" customHeight="1" x14ac:dyDescent="0.2">
      <c r="A37" s="306">
        <v>42</v>
      </c>
      <c r="B37" s="307" t="s">
        <v>256</v>
      </c>
      <c r="C37" s="308"/>
      <c r="D37" s="113">
        <v>0.13293452974410103</v>
      </c>
      <c r="E37" s="115">
        <v>4</v>
      </c>
      <c r="F37" s="114">
        <v>3</v>
      </c>
      <c r="G37" s="114">
        <v>3</v>
      </c>
      <c r="H37" s="114" t="s">
        <v>513</v>
      </c>
      <c r="I37" s="140" t="s">
        <v>513</v>
      </c>
      <c r="J37" s="115" t="s">
        <v>513</v>
      </c>
      <c r="K37" s="116" t="s">
        <v>513</v>
      </c>
    </row>
    <row r="38" spans="1:11" ht="14.1" customHeight="1" x14ac:dyDescent="0.2">
      <c r="A38" s="306">
        <v>43</v>
      </c>
      <c r="B38" s="307" t="s">
        <v>257</v>
      </c>
      <c r="C38" s="308"/>
      <c r="D38" s="113">
        <v>0.16616816218012628</v>
      </c>
      <c r="E38" s="115">
        <v>5</v>
      </c>
      <c r="F38" s="114">
        <v>7</v>
      </c>
      <c r="G38" s="114">
        <v>10</v>
      </c>
      <c r="H38" s="114">
        <v>9</v>
      </c>
      <c r="I38" s="140">
        <v>9</v>
      </c>
      <c r="J38" s="115">
        <v>-4</v>
      </c>
      <c r="K38" s="116">
        <v>-44.444444444444443</v>
      </c>
    </row>
    <row r="39" spans="1:11" ht="14.1" customHeight="1" x14ac:dyDescent="0.2">
      <c r="A39" s="306">
        <v>51</v>
      </c>
      <c r="B39" s="307" t="s">
        <v>258</v>
      </c>
      <c r="C39" s="308"/>
      <c r="D39" s="113">
        <v>12.030574941841143</v>
      </c>
      <c r="E39" s="115">
        <v>362</v>
      </c>
      <c r="F39" s="114">
        <v>302</v>
      </c>
      <c r="G39" s="114">
        <v>290</v>
      </c>
      <c r="H39" s="114">
        <v>193</v>
      </c>
      <c r="I39" s="140">
        <v>446</v>
      </c>
      <c r="J39" s="115">
        <v>-84</v>
      </c>
      <c r="K39" s="116">
        <v>-18.834080717488789</v>
      </c>
    </row>
    <row r="40" spans="1:11" ht="14.1" customHeight="1" x14ac:dyDescent="0.2">
      <c r="A40" s="306" t="s">
        <v>259</v>
      </c>
      <c r="B40" s="307" t="s">
        <v>260</v>
      </c>
      <c r="C40" s="308"/>
      <c r="D40" s="113">
        <v>11.63177135260884</v>
      </c>
      <c r="E40" s="115">
        <v>350</v>
      </c>
      <c r="F40" s="114">
        <v>294</v>
      </c>
      <c r="G40" s="114">
        <v>281</v>
      </c>
      <c r="H40" s="114">
        <v>188</v>
      </c>
      <c r="I40" s="140">
        <v>432</v>
      </c>
      <c r="J40" s="115">
        <v>-82</v>
      </c>
      <c r="K40" s="116">
        <v>-18.981481481481481</v>
      </c>
    </row>
    <row r="41" spans="1:11" ht="14.1" customHeight="1" x14ac:dyDescent="0.2">
      <c r="A41" s="306"/>
      <c r="B41" s="307" t="s">
        <v>261</v>
      </c>
      <c r="C41" s="308"/>
      <c r="D41" s="113">
        <v>10.501827849783981</v>
      </c>
      <c r="E41" s="115">
        <v>316</v>
      </c>
      <c r="F41" s="114">
        <v>261</v>
      </c>
      <c r="G41" s="114">
        <v>242</v>
      </c>
      <c r="H41" s="114">
        <v>151</v>
      </c>
      <c r="I41" s="140">
        <v>380</v>
      </c>
      <c r="J41" s="115">
        <v>-64</v>
      </c>
      <c r="K41" s="116">
        <v>-16.842105263157894</v>
      </c>
    </row>
    <row r="42" spans="1:11" ht="14.1" customHeight="1" x14ac:dyDescent="0.2">
      <c r="A42" s="306">
        <v>52</v>
      </c>
      <c r="B42" s="307" t="s">
        <v>262</v>
      </c>
      <c r="C42" s="308"/>
      <c r="D42" s="113">
        <v>4.9185776005317381</v>
      </c>
      <c r="E42" s="115">
        <v>148</v>
      </c>
      <c r="F42" s="114">
        <v>148</v>
      </c>
      <c r="G42" s="114">
        <v>142</v>
      </c>
      <c r="H42" s="114">
        <v>143</v>
      </c>
      <c r="I42" s="140">
        <v>168</v>
      </c>
      <c r="J42" s="115">
        <v>-20</v>
      </c>
      <c r="K42" s="116">
        <v>-11.904761904761905</v>
      </c>
    </row>
    <row r="43" spans="1:11" ht="14.1" customHeight="1" x14ac:dyDescent="0.2">
      <c r="A43" s="306" t="s">
        <v>263</v>
      </c>
      <c r="B43" s="307" t="s">
        <v>264</v>
      </c>
      <c r="C43" s="308"/>
      <c r="D43" s="113">
        <v>4.1209704220671322</v>
      </c>
      <c r="E43" s="115">
        <v>124</v>
      </c>
      <c r="F43" s="114">
        <v>128</v>
      </c>
      <c r="G43" s="114">
        <v>122</v>
      </c>
      <c r="H43" s="114">
        <v>116</v>
      </c>
      <c r="I43" s="140">
        <v>147</v>
      </c>
      <c r="J43" s="115">
        <v>-23</v>
      </c>
      <c r="K43" s="116">
        <v>-15.646258503401361</v>
      </c>
    </row>
    <row r="44" spans="1:11" ht="14.1" customHeight="1" x14ac:dyDescent="0.2">
      <c r="A44" s="306">
        <v>53</v>
      </c>
      <c r="B44" s="307" t="s">
        <v>265</v>
      </c>
      <c r="C44" s="308"/>
      <c r="D44" s="113">
        <v>0.49850448654037888</v>
      </c>
      <c r="E44" s="115">
        <v>15</v>
      </c>
      <c r="F44" s="114">
        <v>11</v>
      </c>
      <c r="G44" s="114">
        <v>23</v>
      </c>
      <c r="H44" s="114">
        <v>11</v>
      </c>
      <c r="I44" s="140">
        <v>8</v>
      </c>
      <c r="J44" s="115">
        <v>7</v>
      </c>
      <c r="K44" s="116">
        <v>87.5</v>
      </c>
    </row>
    <row r="45" spans="1:11" ht="14.1" customHeight="1" x14ac:dyDescent="0.2">
      <c r="A45" s="306" t="s">
        <v>266</v>
      </c>
      <c r="B45" s="307" t="s">
        <v>267</v>
      </c>
      <c r="C45" s="308"/>
      <c r="D45" s="113">
        <v>0.43203722166832836</v>
      </c>
      <c r="E45" s="115">
        <v>13</v>
      </c>
      <c r="F45" s="114">
        <v>9</v>
      </c>
      <c r="G45" s="114">
        <v>23</v>
      </c>
      <c r="H45" s="114">
        <v>8</v>
      </c>
      <c r="I45" s="140">
        <v>8</v>
      </c>
      <c r="J45" s="115">
        <v>5</v>
      </c>
      <c r="K45" s="116">
        <v>62.5</v>
      </c>
    </row>
    <row r="46" spans="1:11" ht="14.1" customHeight="1" x14ac:dyDescent="0.2">
      <c r="A46" s="306">
        <v>54</v>
      </c>
      <c r="B46" s="307" t="s">
        <v>268</v>
      </c>
      <c r="C46" s="308"/>
      <c r="D46" s="113">
        <v>7.3446327683615822</v>
      </c>
      <c r="E46" s="115">
        <v>221</v>
      </c>
      <c r="F46" s="114">
        <v>52</v>
      </c>
      <c r="G46" s="114">
        <v>66</v>
      </c>
      <c r="H46" s="114">
        <v>88</v>
      </c>
      <c r="I46" s="140">
        <v>115</v>
      </c>
      <c r="J46" s="115">
        <v>106</v>
      </c>
      <c r="K46" s="116">
        <v>92.173913043478265</v>
      </c>
    </row>
    <row r="47" spans="1:11" ht="14.1" customHeight="1" x14ac:dyDescent="0.2">
      <c r="A47" s="306">
        <v>61</v>
      </c>
      <c r="B47" s="307" t="s">
        <v>269</v>
      </c>
      <c r="C47" s="308"/>
      <c r="D47" s="113">
        <v>1.7946161515453638</v>
      </c>
      <c r="E47" s="115">
        <v>54</v>
      </c>
      <c r="F47" s="114">
        <v>21</v>
      </c>
      <c r="G47" s="114">
        <v>33</v>
      </c>
      <c r="H47" s="114">
        <v>24</v>
      </c>
      <c r="I47" s="140">
        <v>26</v>
      </c>
      <c r="J47" s="115">
        <v>28</v>
      </c>
      <c r="K47" s="116">
        <v>107.69230769230769</v>
      </c>
    </row>
    <row r="48" spans="1:11" ht="14.1" customHeight="1" x14ac:dyDescent="0.2">
      <c r="A48" s="306">
        <v>62</v>
      </c>
      <c r="B48" s="307" t="s">
        <v>270</v>
      </c>
      <c r="C48" s="308"/>
      <c r="D48" s="113">
        <v>8.2419408441342643</v>
      </c>
      <c r="E48" s="115">
        <v>248</v>
      </c>
      <c r="F48" s="114">
        <v>157</v>
      </c>
      <c r="G48" s="114">
        <v>209</v>
      </c>
      <c r="H48" s="114">
        <v>258</v>
      </c>
      <c r="I48" s="140">
        <v>192</v>
      </c>
      <c r="J48" s="115">
        <v>56</v>
      </c>
      <c r="K48" s="116">
        <v>29.166666666666668</v>
      </c>
    </row>
    <row r="49" spans="1:11" ht="14.1" customHeight="1" x14ac:dyDescent="0.2">
      <c r="A49" s="306">
        <v>63</v>
      </c>
      <c r="B49" s="307" t="s">
        <v>271</v>
      </c>
      <c r="C49" s="308"/>
      <c r="D49" s="113">
        <v>2.5589896975739448</v>
      </c>
      <c r="E49" s="115">
        <v>77</v>
      </c>
      <c r="F49" s="114">
        <v>65</v>
      </c>
      <c r="G49" s="114">
        <v>71</v>
      </c>
      <c r="H49" s="114">
        <v>45</v>
      </c>
      <c r="I49" s="140">
        <v>68</v>
      </c>
      <c r="J49" s="115">
        <v>9</v>
      </c>
      <c r="K49" s="116">
        <v>13.235294117647058</v>
      </c>
    </row>
    <row r="50" spans="1:11" ht="14.1" customHeight="1" x14ac:dyDescent="0.2">
      <c r="A50" s="306" t="s">
        <v>272</v>
      </c>
      <c r="B50" s="307" t="s">
        <v>273</v>
      </c>
      <c r="C50" s="308"/>
      <c r="D50" s="113">
        <v>0.59820538384845467</v>
      </c>
      <c r="E50" s="115">
        <v>18</v>
      </c>
      <c r="F50" s="114">
        <v>9</v>
      </c>
      <c r="G50" s="114">
        <v>17</v>
      </c>
      <c r="H50" s="114">
        <v>9</v>
      </c>
      <c r="I50" s="140">
        <v>15</v>
      </c>
      <c r="J50" s="115">
        <v>3</v>
      </c>
      <c r="K50" s="116">
        <v>20</v>
      </c>
    </row>
    <row r="51" spans="1:11" ht="14.1" customHeight="1" x14ac:dyDescent="0.2">
      <c r="A51" s="306" t="s">
        <v>274</v>
      </c>
      <c r="B51" s="307" t="s">
        <v>275</v>
      </c>
      <c r="C51" s="308"/>
      <c r="D51" s="113">
        <v>1.5952143569292123</v>
      </c>
      <c r="E51" s="115">
        <v>48</v>
      </c>
      <c r="F51" s="114">
        <v>52</v>
      </c>
      <c r="G51" s="114">
        <v>42</v>
      </c>
      <c r="H51" s="114">
        <v>31</v>
      </c>
      <c r="I51" s="140">
        <v>46</v>
      </c>
      <c r="J51" s="115">
        <v>2</v>
      </c>
      <c r="K51" s="116">
        <v>4.3478260869565215</v>
      </c>
    </row>
    <row r="52" spans="1:11" ht="14.1" customHeight="1" x14ac:dyDescent="0.2">
      <c r="A52" s="306">
        <v>71</v>
      </c>
      <c r="B52" s="307" t="s">
        <v>276</v>
      </c>
      <c r="C52" s="308"/>
      <c r="D52" s="113">
        <v>6.5137919574609509</v>
      </c>
      <c r="E52" s="115">
        <v>196</v>
      </c>
      <c r="F52" s="114">
        <v>139</v>
      </c>
      <c r="G52" s="114">
        <v>146</v>
      </c>
      <c r="H52" s="114">
        <v>168</v>
      </c>
      <c r="I52" s="140">
        <v>177</v>
      </c>
      <c r="J52" s="115">
        <v>19</v>
      </c>
      <c r="K52" s="116">
        <v>10.734463276836157</v>
      </c>
    </row>
    <row r="53" spans="1:11" ht="14.1" customHeight="1" x14ac:dyDescent="0.2">
      <c r="A53" s="306" t="s">
        <v>277</v>
      </c>
      <c r="B53" s="307" t="s">
        <v>278</v>
      </c>
      <c r="C53" s="308"/>
      <c r="D53" s="113">
        <v>1.9275506812894649</v>
      </c>
      <c r="E53" s="115">
        <v>58</v>
      </c>
      <c r="F53" s="114">
        <v>41</v>
      </c>
      <c r="G53" s="114">
        <v>41</v>
      </c>
      <c r="H53" s="114">
        <v>57</v>
      </c>
      <c r="I53" s="140">
        <v>51</v>
      </c>
      <c r="J53" s="115">
        <v>7</v>
      </c>
      <c r="K53" s="116">
        <v>13.725490196078431</v>
      </c>
    </row>
    <row r="54" spans="1:11" ht="14.1" customHeight="1" x14ac:dyDescent="0.2">
      <c r="A54" s="306" t="s">
        <v>279</v>
      </c>
      <c r="B54" s="307" t="s">
        <v>280</v>
      </c>
      <c r="C54" s="308"/>
      <c r="D54" s="113">
        <v>3.8551013625789299</v>
      </c>
      <c r="E54" s="115">
        <v>116</v>
      </c>
      <c r="F54" s="114">
        <v>81</v>
      </c>
      <c r="G54" s="114">
        <v>96</v>
      </c>
      <c r="H54" s="114">
        <v>94</v>
      </c>
      <c r="I54" s="140">
        <v>114</v>
      </c>
      <c r="J54" s="115">
        <v>2</v>
      </c>
      <c r="K54" s="116">
        <v>1.7543859649122806</v>
      </c>
    </row>
    <row r="55" spans="1:11" ht="14.1" customHeight="1" x14ac:dyDescent="0.2">
      <c r="A55" s="306">
        <v>72</v>
      </c>
      <c r="B55" s="307" t="s">
        <v>281</v>
      </c>
      <c r="C55" s="308"/>
      <c r="D55" s="113">
        <v>1.2628780325689597</v>
      </c>
      <c r="E55" s="115">
        <v>38</v>
      </c>
      <c r="F55" s="114">
        <v>35</v>
      </c>
      <c r="G55" s="114">
        <v>35</v>
      </c>
      <c r="H55" s="114">
        <v>54</v>
      </c>
      <c r="I55" s="140">
        <v>39</v>
      </c>
      <c r="J55" s="115">
        <v>-1</v>
      </c>
      <c r="K55" s="116">
        <v>-2.5641025641025643</v>
      </c>
    </row>
    <row r="56" spans="1:11" ht="14.1" customHeight="1" x14ac:dyDescent="0.2">
      <c r="A56" s="306" t="s">
        <v>282</v>
      </c>
      <c r="B56" s="307" t="s">
        <v>283</v>
      </c>
      <c r="C56" s="308"/>
      <c r="D56" s="113">
        <v>0.56497175141242939</v>
      </c>
      <c r="E56" s="115">
        <v>17</v>
      </c>
      <c r="F56" s="114">
        <v>14</v>
      </c>
      <c r="G56" s="114">
        <v>13</v>
      </c>
      <c r="H56" s="114">
        <v>8</v>
      </c>
      <c r="I56" s="140">
        <v>16</v>
      </c>
      <c r="J56" s="115">
        <v>1</v>
      </c>
      <c r="K56" s="116">
        <v>6.25</v>
      </c>
    </row>
    <row r="57" spans="1:11" ht="14.1" customHeight="1" x14ac:dyDescent="0.2">
      <c r="A57" s="306" t="s">
        <v>284</v>
      </c>
      <c r="B57" s="307" t="s">
        <v>285</v>
      </c>
      <c r="C57" s="308"/>
      <c r="D57" s="113">
        <v>0.43203722166832836</v>
      </c>
      <c r="E57" s="115">
        <v>13</v>
      </c>
      <c r="F57" s="114">
        <v>16</v>
      </c>
      <c r="G57" s="114">
        <v>16</v>
      </c>
      <c r="H57" s="114">
        <v>25</v>
      </c>
      <c r="I57" s="140">
        <v>16</v>
      </c>
      <c r="J57" s="115">
        <v>-3</v>
      </c>
      <c r="K57" s="116">
        <v>-18.75</v>
      </c>
    </row>
    <row r="58" spans="1:11" ht="14.1" customHeight="1" x14ac:dyDescent="0.2">
      <c r="A58" s="306">
        <v>73</v>
      </c>
      <c r="B58" s="307" t="s">
        <v>286</v>
      </c>
      <c r="C58" s="308"/>
      <c r="D58" s="113">
        <v>1.2961116650049851</v>
      </c>
      <c r="E58" s="115">
        <v>39</v>
      </c>
      <c r="F58" s="114">
        <v>23</v>
      </c>
      <c r="G58" s="114">
        <v>36</v>
      </c>
      <c r="H58" s="114">
        <v>36</v>
      </c>
      <c r="I58" s="140">
        <v>66</v>
      </c>
      <c r="J58" s="115">
        <v>-27</v>
      </c>
      <c r="K58" s="116">
        <v>-40.909090909090907</v>
      </c>
    </row>
    <row r="59" spans="1:11" ht="14.1" customHeight="1" x14ac:dyDescent="0.2">
      <c r="A59" s="306" t="s">
        <v>287</v>
      </c>
      <c r="B59" s="307" t="s">
        <v>288</v>
      </c>
      <c r="C59" s="308"/>
      <c r="D59" s="113">
        <v>0.86407444333665673</v>
      </c>
      <c r="E59" s="115">
        <v>26</v>
      </c>
      <c r="F59" s="114">
        <v>14</v>
      </c>
      <c r="G59" s="114">
        <v>22</v>
      </c>
      <c r="H59" s="114">
        <v>22</v>
      </c>
      <c r="I59" s="140">
        <v>48</v>
      </c>
      <c r="J59" s="115">
        <v>-22</v>
      </c>
      <c r="K59" s="116">
        <v>-45.833333333333336</v>
      </c>
    </row>
    <row r="60" spans="1:11" ht="14.1" customHeight="1" x14ac:dyDescent="0.2">
      <c r="A60" s="306">
        <v>81</v>
      </c>
      <c r="B60" s="307" t="s">
        <v>289</v>
      </c>
      <c r="C60" s="308"/>
      <c r="D60" s="113">
        <v>7.976071784646062</v>
      </c>
      <c r="E60" s="115">
        <v>240</v>
      </c>
      <c r="F60" s="114">
        <v>192</v>
      </c>
      <c r="G60" s="114">
        <v>234</v>
      </c>
      <c r="H60" s="114">
        <v>234</v>
      </c>
      <c r="I60" s="140">
        <v>259</v>
      </c>
      <c r="J60" s="115">
        <v>-19</v>
      </c>
      <c r="K60" s="116">
        <v>-7.3359073359073363</v>
      </c>
    </row>
    <row r="61" spans="1:11" ht="14.1" customHeight="1" x14ac:dyDescent="0.2">
      <c r="A61" s="306" t="s">
        <v>290</v>
      </c>
      <c r="B61" s="307" t="s">
        <v>291</v>
      </c>
      <c r="C61" s="308"/>
      <c r="D61" s="113">
        <v>1.3293452974410103</v>
      </c>
      <c r="E61" s="115">
        <v>40</v>
      </c>
      <c r="F61" s="114">
        <v>26</v>
      </c>
      <c r="G61" s="114">
        <v>41</v>
      </c>
      <c r="H61" s="114">
        <v>54</v>
      </c>
      <c r="I61" s="140">
        <v>50</v>
      </c>
      <c r="J61" s="115">
        <v>-10</v>
      </c>
      <c r="K61" s="116">
        <v>-20</v>
      </c>
    </row>
    <row r="62" spans="1:11" ht="14.1" customHeight="1" x14ac:dyDescent="0.2">
      <c r="A62" s="306" t="s">
        <v>292</v>
      </c>
      <c r="B62" s="307" t="s">
        <v>293</v>
      </c>
      <c r="C62" s="308"/>
      <c r="D62" s="113">
        <v>3.1904287138584246</v>
      </c>
      <c r="E62" s="115">
        <v>96</v>
      </c>
      <c r="F62" s="114">
        <v>67</v>
      </c>
      <c r="G62" s="114">
        <v>102</v>
      </c>
      <c r="H62" s="114">
        <v>80</v>
      </c>
      <c r="I62" s="140">
        <v>83</v>
      </c>
      <c r="J62" s="115">
        <v>13</v>
      </c>
      <c r="K62" s="116">
        <v>15.662650602409638</v>
      </c>
    </row>
    <row r="63" spans="1:11" ht="14.1" customHeight="1" x14ac:dyDescent="0.2">
      <c r="A63" s="306"/>
      <c r="B63" s="307" t="s">
        <v>294</v>
      </c>
      <c r="C63" s="308"/>
      <c r="D63" s="113">
        <v>2.6919242273180459</v>
      </c>
      <c r="E63" s="115">
        <v>81</v>
      </c>
      <c r="F63" s="114">
        <v>60</v>
      </c>
      <c r="G63" s="114">
        <v>92</v>
      </c>
      <c r="H63" s="114">
        <v>68</v>
      </c>
      <c r="I63" s="140">
        <v>71</v>
      </c>
      <c r="J63" s="115">
        <v>10</v>
      </c>
      <c r="K63" s="116">
        <v>14.084507042253522</v>
      </c>
    </row>
    <row r="64" spans="1:11" ht="14.1" customHeight="1" x14ac:dyDescent="0.2">
      <c r="A64" s="306" t="s">
        <v>295</v>
      </c>
      <c r="B64" s="307" t="s">
        <v>296</v>
      </c>
      <c r="C64" s="308"/>
      <c r="D64" s="113">
        <v>1.5952143569292123</v>
      </c>
      <c r="E64" s="115">
        <v>48</v>
      </c>
      <c r="F64" s="114">
        <v>59</v>
      </c>
      <c r="G64" s="114">
        <v>43</v>
      </c>
      <c r="H64" s="114">
        <v>56</v>
      </c>
      <c r="I64" s="140">
        <v>56</v>
      </c>
      <c r="J64" s="115">
        <v>-8</v>
      </c>
      <c r="K64" s="116">
        <v>-14.285714285714286</v>
      </c>
    </row>
    <row r="65" spans="1:11" ht="14.1" customHeight="1" x14ac:dyDescent="0.2">
      <c r="A65" s="306" t="s">
        <v>297</v>
      </c>
      <c r="B65" s="307" t="s">
        <v>298</v>
      </c>
      <c r="C65" s="308"/>
      <c r="D65" s="113">
        <v>1.0967098703888336</v>
      </c>
      <c r="E65" s="115">
        <v>33</v>
      </c>
      <c r="F65" s="114">
        <v>17</v>
      </c>
      <c r="G65" s="114">
        <v>23</v>
      </c>
      <c r="H65" s="114">
        <v>22</v>
      </c>
      <c r="I65" s="140">
        <v>40</v>
      </c>
      <c r="J65" s="115">
        <v>-7</v>
      </c>
      <c r="K65" s="116">
        <v>-17.5</v>
      </c>
    </row>
    <row r="66" spans="1:11" ht="14.1" customHeight="1" x14ac:dyDescent="0.2">
      <c r="A66" s="306">
        <v>82</v>
      </c>
      <c r="B66" s="307" t="s">
        <v>299</v>
      </c>
      <c r="C66" s="308"/>
      <c r="D66" s="113">
        <v>4.6859421734795612</v>
      </c>
      <c r="E66" s="115">
        <v>141</v>
      </c>
      <c r="F66" s="114">
        <v>105</v>
      </c>
      <c r="G66" s="114">
        <v>157</v>
      </c>
      <c r="H66" s="114">
        <v>101</v>
      </c>
      <c r="I66" s="140">
        <v>151</v>
      </c>
      <c r="J66" s="115">
        <v>-10</v>
      </c>
      <c r="K66" s="116">
        <v>-6.6225165562913908</v>
      </c>
    </row>
    <row r="67" spans="1:11" ht="14.1" customHeight="1" x14ac:dyDescent="0.2">
      <c r="A67" s="306" t="s">
        <v>300</v>
      </c>
      <c r="B67" s="307" t="s">
        <v>301</v>
      </c>
      <c r="C67" s="308"/>
      <c r="D67" s="113">
        <v>3.7221668328348287</v>
      </c>
      <c r="E67" s="115">
        <v>112</v>
      </c>
      <c r="F67" s="114">
        <v>79</v>
      </c>
      <c r="G67" s="114">
        <v>134</v>
      </c>
      <c r="H67" s="114">
        <v>75</v>
      </c>
      <c r="I67" s="140">
        <v>128</v>
      </c>
      <c r="J67" s="115">
        <v>-16</v>
      </c>
      <c r="K67" s="116">
        <v>-12.5</v>
      </c>
    </row>
    <row r="68" spans="1:11" ht="14.1" customHeight="1" x14ac:dyDescent="0.2">
      <c r="A68" s="306" t="s">
        <v>302</v>
      </c>
      <c r="B68" s="307" t="s">
        <v>303</v>
      </c>
      <c r="C68" s="308"/>
      <c r="D68" s="113">
        <v>0.76437354602858087</v>
      </c>
      <c r="E68" s="115">
        <v>23</v>
      </c>
      <c r="F68" s="114">
        <v>17</v>
      </c>
      <c r="G68" s="114">
        <v>20</v>
      </c>
      <c r="H68" s="114">
        <v>16</v>
      </c>
      <c r="I68" s="140">
        <v>14</v>
      </c>
      <c r="J68" s="115">
        <v>9</v>
      </c>
      <c r="K68" s="116">
        <v>64.285714285714292</v>
      </c>
    </row>
    <row r="69" spans="1:11" ht="14.1" customHeight="1" x14ac:dyDescent="0.2">
      <c r="A69" s="306">
        <v>83</v>
      </c>
      <c r="B69" s="307" t="s">
        <v>304</v>
      </c>
      <c r="C69" s="308"/>
      <c r="D69" s="113">
        <v>5.7494184114323694</v>
      </c>
      <c r="E69" s="115">
        <v>173</v>
      </c>
      <c r="F69" s="114">
        <v>122</v>
      </c>
      <c r="G69" s="114">
        <v>328</v>
      </c>
      <c r="H69" s="114">
        <v>253</v>
      </c>
      <c r="I69" s="140">
        <v>216</v>
      </c>
      <c r="J69" s="115">
        <v>-43</v>
      </c>
      <c r="K69" s="116">
        <v>-19.907407407407408</v>
      </c>
    </row>
    <row r="70" spans="1:11" ht="14.1" customHeight="1" x14ac:dyDescent="0.2">
      <c r="A70" s="306" t="s">
        <v>305</v>
      </c>
      <c r="B70" s="307" t="s">
        <v>306</v>
      </c>
      <c r="C70" s="308"/>
      <c r="D70" s="113">
        <v>4.8853439680957127</v>
      </c>
      <c r="E70" s="115">
        <v>147</v>
      </c>
      <c r="F70" s="114">
        <v>95</v>
      </c>
      <c r="G70" s="114">
        <v>296</v>
      </c>
      <c r="H70" s="114">
        <v>220</v>
      </c>
      <c r="I70" s="140">
        <v>171</v>
      </c>
      <c r="J70" s="115">
        <v>-24</v>
      </c>
      <c r="K70" s="116">
        <v>-14.035087719298245</v>
      </c>
    </row>
    <row r="71" spans="1:11" ht="14.1" customHeight="1" x14ac:dyDescent="0.2">
      <c r="A71" s="306"/>
      <c r="B71" s="307" t="s">
        <v>307</v>
      </c>
      <c r="C71" s="308"/>
      <c r="D71" s="113">
        <v>3.0907278165503489</v>
      </c>
      <c r="E71" s="115">
        <v>93</v>
      </c>
      <c r="F71" s="114">
        <v>53</v>
      </c>
      <c r="G71" s="114">
        <v>237</v>
      </c>
      <c r="H71" s="114">
        <v>147</v>
      </c>
      <c r="I71" s="140">
        <v>126</v>
      </c>
      <c r="J71" s="115">
        <v>-33</v>
      </c>
      <c r="K71" s="116">
        <v>-26.19047619047619</v>
      </c>
    </row>
    <row r="72" spans="1:11" ht="14.1" customHeight="1" x14ac:dyDescent="0.2">
      <c r="A72" s="306">
        <v>84</v>
      </c>
      <c r="B72" s="307" t="s">
        <v>308</v>
      </c>
      <c r="C72" s="308"/>
      <c r="D72" s="113">
        <v>1.3293452974410103</v>
      </c>
      <c r="E72" s="115">
        <v>40</v>
      </c>
      <c r="F72" s="114">
        <v>32</v>
      </c>
      <c r="G72" s="114">
        <v>89</v>
      </c>
      <c r="H72" s="114">
        <v>17</v>
      </c>
      <c r="I72" s="140">
        <v>39</v>
      </c>
      <c r="J72" s="115">
        <v>1</v>
      </c>
      <c r="K72" s="116">
        <v>2.5641025641025643</v>
      </c>
    </row>
    <row r="73" spans="1:11" ht="14.1" customHeight="1" x14ac:dyDescent="0.2">
      <c r="A73" s="306" t="s">
        <v>309</v>
      </c>
      <c r="B73" s="307" t="s">
        <v>310</v>
      </c>
      <c r="C73" s="308"/>
      <c r="D73" s="113">
        <v>0.63143901628447985</v>
      </c>
      <c r="E73" s="115">
        <v>19</v>
      </c>
      <c r="F73" s="114">
        <v>16</v>
      </c>
      <c r="G73" s="114">
        <v>51</v>
      </c>
      <c r="H73" s="114">
        <v>8</v>
      </c>
      <c r="I73" s="140">
        <v>23</v>
      </c>
      <c r="J73" s="115">
        <v>-4</v>
      </c>
      <c r="K73" s="116">
        <v>-17.391304347826086</v>
      </c>
    </row>
    <row r="74" spans="1:11" ht="14.1" customHeight="1" x14ac:dyDescent="0.2">
      <c r="A74" s="306" t="s">
        <v>311</v>
      </c>
      <c r="B74" s="307" t="s">
        <v>312</v>
      </c>
      <c r="C74" s="308"/>
      <c r="D74" s="113">
        <v>0.26586905948820205</v>
      </c>
      <c r="E74" s="115">
        <v>8</v>
      </c>
      <c r="F74" s="114">
        <v>6</v>
      </c>
      <c r="G74" s="114">
        <v>15</v>
      </c>
      <c r="H74" s="114">
        <v>4</v>
      </c>
      <c r="I74" s="140">
        <v>3</v>
      </c>
      <c r="J74" s="115">
        <v>5</v>
      </c>
      <c r="K74" s="116">
        <v>166.66666666666666</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0.36556995679627785</v>
      </c>
      <c r="E76" s="115">
        <v>11</v>
      </c>
      <c r="F76" s="114">
        <v>6</v>
      </c>
      <c r="G76" s="114">
        <v>14</v>
      </c>
      <c r="H76" s="114">
        <v>8</v>
      </c>
      <c r="I76" s="140">
        <v>9</v>
      </c>
      <c r="J76" s="115">
        <v>2</v>
      </c>
      <c r="K76" s="116">
        <v>22.222222222222221</v>
      </c>
    </row>
    <row r="77" spans="1:11" ht="14.1" customHeight="1" x14ac:dyDescent="0.2">
      <c r="A77" s="306">
        <v>92</v>
      </c>
      <c r="B77" s="307" t="s">
        <v>316</v>
      </c>
      <c r="C77" s="308"/>
      <c r="D77" s="113">
        <v>0.29910269192422734</v>
      </c>
      <c r="E77" s="115">
        <v>9</v>
      </c>
      <c r="F77" s="114">
        <v>6</v>
      </c>
      <c r="G77" s="114">
        <v>16</v>
      </c>
      <c r="H77" s="114">
        <v>9</v>
      </c>
      <c r="I77" s="140">
        <v>12</v>
      </c>
      <c r="J77" s="115">
        <v>-3</v>
      </c>
      <c r="K77" s="116">
        <v>-25</v>
      </c>
    </row>
    <row r="78" spans="1:11" ht="14.1" customHeight="1" x14ac:dyDescent="0.2">
      <c r="A78" s="306">
        <v>93</v>
      </c>
      <c r="B78" s="307" t="s">
        <v>317</v>
      </c>
      <c r="C78" s="308"/>
      <c r="D78" s="113" t="s">
        <v>513</v>
      </c>
      <c r="E78" s="115" t="s">
        <v>513</v>
      </c>
      <c r="F78" s="114">
        <v>4</v>
      </c>
      <c r="G78" s="114">
        <v>0</v>
      </c>
      <c r="H78" s="114" t="s">
        <v>513</v>
      </c>
      <c r="I78" s="140" t="s">
        <v>513</v>
      </c>
      <c r="J78" s="115" t="s">
        <v>513</v>
      </c>
      <c r="K78" s="116" t="s">
        <v>513</v>
      </c>
    </row>
    <row r="79" spans="1:11" ht="14.1" customHeight="1" x14ac:dyDescent="0.2">
      <c r="A79" s="306">
        <v>94</v>
      </c>
      <c r="B79" s="307" t="s">
        <v>318</v>
      </c>
      <c r="C79" s="308"/>
      <c r="D79" s="113" t="s">
        <v>513</v>
      </c>
      <c r="E79" s="115" t="s">
        <v>513</v>
      </c>
      <c r="F79" s="114">
        <v>10</v>
      </c>
      <c r="G79" s="114">
        <v>10</v>
      </c>
      <c r="H79" s="114">
        <v>5</v>
      </c>
      <c r="I79" s="140">
        <v>9</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0.49850448654037888</v>
      </c>
      <c r="E81" s="143">
        <v>15</v>
      </c>
      <c r="F81" s="144">
        <v>16</v>
      </c>
      <c r="G81" s="144">
        <v>17</v>
      </c>
      <c r="H81" s="144">
        <v>11</v>
      </c>
      <c r="I81" s="145">
        <v>11</v>
      </c>
      <c r="J81" s="143">
        <v>4</v>
      </c>
      <c r="K81" s="146">
        <v>36.363636363636367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31110</v>
      </c>
      <c r="C10" s="114">
        <v>14925</v>
      </c>
      <c r="D10" s="114">
        <v>16185</v>
      </c>
      <c r="E10" s="114">
        <v>23401</v>
      </c>
      <c r="F10" s="114">
        <v>7207</v>
      </c>
      <c r="G10" s="114">
        <v>3478</v>
      </c>
      <c r="H10" s="114">
        <v>9609</v>
      </c>
      <c r="I10" s="115">
        <v>4854</v>
      </c>
      <c r="J10" s="114">
        <v>3812</v>
      </c>
      <c r="K10" s="114">
        <v>1042</v>
      </c>
      <c r="L10" s="423">
        <v>2487</v>
      </c>
      <c r="M10" s="424">
        <v>2823</v>
      </c>
    </row>
    <row r="11" spans="1:13" ht="11.1" customHeight="1" x14ac:dyDescent="0.2">
      <c r="A11" s="422" t="s">
        <v>387</v>
      </c>
      <c r="B11" s="115">
        <v>31873</v>
      </c>
      <c r="C11" s="114">
        <v>15602</v>
      </c>
      <c r="D11" s="114">
        <v>16271</v>
      </c>
      <c r="E11" s="114">
        <v>24146</v>
      </c>
      <c r="F11" s="114">
        <v>7228</v>
      </c>
      <c r="G11" s="114">
        <v>3415</v>
      </c>
      <c r="H11" s="114">
        <v>9961</v>
      </c>
      <c r="I11" s="115">
        <v>4879</v>
      </c>
      <c r="J11" s="114">
        <v>3788</v>
      </c>
      <c r="K11" s="114">
        <v>1091</v>
      </c>
      <c r="L11" s="423">
        <v>2738</v>
      </c>
      <c r="M11" s="424">
        <v>1998</v>
      </c>
    </row>
    <row r="12" spans="1:13" ht="11.1" customHeight="1" x14ac:dyDescent="0.2">
      <c r="A12" s="422" t="s">
        <v>388</v>
      </c>
      <c r="B12" s="115">
        <v>33115</v>
      </c>
      <c r="C12" s="114">
        <v>16065</v>
      </c>
      <c r="D12" s="114">
        <v>17050</v>
      </c>
      <c r="E12" s="114">
        <v>25195</v>
      </c>
      <c r="F12" s="114">
        <v>7403</v>
      </c>
      <c r="G12" s="114">
        <v>3843</v>
      </c>
      <c r="H12" s="114">
        <v>10322</v>
      </c>
      <c r="I12" s="115">
        <v>4759</v>
      </c>
      <c r="J12" s="114">
        <v>3610</v>
      </c>
      <c r="K12" s="114">
        <v>1149</v>
      </c>
      <c r="L12" s="423">
        <v>3625</v>
      </c>
      <c r="M12" s="424">
        <v>2438</v>
      </c>
    </row>
    <row r="13" spans="1:13" s="110" customFormat="1" ht="11.1" customHeight="1" x14ac:dyDescent="0.2">
      <c r="A13" s="422" t="s">
        <v>389</v>
      </c>
      <c r="B13" s="115">
        <v>32097</v>
      </c>
      <c r="C13" s="114">
        <v>15385</v>
      </c>
      <c r="D13" s="114">
        <v>16712</v>
      </c>
      <c r="E13" s="114">
        <v>24174</v>
      </c>
      <c r="F13" s="114">
        <v>7397</v>
      </c>
      <c r="G13" s="114">
        <v>3587</v>
      </c>
      <c r="H13" s="114">
        <v>10153</v>
      </c>
      <c r="I13" s="115">
        <v>4867</v>
      </c>
      <c r="J13" s="114">
        <v>3745</v>
      </c>
      <c r="K13" s="114">
        <v>1122</v>
      </c>
      <c r="L13" s="423">
        <v>1882</v>
      </c>
      <c r="M13" s="424">
        <v>2917</v>
      </c>
    </row>
    <row r="14" spans="1:13" ht="15" customHeight="1" x14ac:dyDescent="0.2">
      <c r="A14" s="422" t="s">
        <v>390</v>
      </c>
      <c r="B14" s="115">
        <v>31947</v>
      </c>
      <c r="C14" s="114">
        <v>15486</v>
      </c>
      <c r="D14" s="114">
        <v>16461</v>
      </c>
      <c r="E14" s="114">
        <v>23152</v>
      </c>
      <c r="F14" s="114">
        <v>8325</v>
      </c>
      <c r="G14" s="114">
        <v>3443</v>
      </c>
      <c r="H14" s="114">
        <v>10113</v>
      </c>
      <c r="I14" s="115">
        <v>4784</v>
      </c>
      <c r="J14" s="114">
        <v>3697</v>
      </c>
      <c r="K14" s="114">
        <v>1087</v>
      </c>
      <c r="L14" s="423">
        <v>2992</v>
      </c>
      <c r="M14" s="424">
        <v>3137</v>
      </c>
    </row>
    <row r="15" spans="1:13" ht="11.1" customHeight="1" x14ac:dyDescent="0.2">
      <c r="A15" s="422" t="s">
        <v>387</v>
      </c>
      <c r="B15" s="115">
        <v>32600</v>
      </c>
      <c r="C15" s="114">
        <v>15975</v>
      </c>
      <c r="D15" s="114">
        <v>16625</v>
      </c>
      <c r="E15" s="114">
        <v>23606</v>
      </c>
      <c r="F15" s="114">
        <v>8572</v>
      </c>
      <c r="G15" s="114">
        <v>3319</v>
      </c>
      <c r="H15" s="114">
        <v>10462</v>
      </c>
      <c r="I15" s="115">
        <v>4825</v>
      </c>
      <c r="J15" s="114">
        <v>3689</v>
      </c>
      <c r="K15" s="114">
        <v>1136</v>
      </c>
      <c r="L15" s="423">
        <v>2668</v>
      </c>
      <c r="M15" s="424">
        <v>2017</v>
      </c>
    </row>
    <row r="16" spans="1:13" ht="11.1" customHeight="1" x14ac:dyDescent="0.2">
      <c r="A16" s="422" t="s">
        <v>388</v>
      </c>
      <c r="B16" s="115">
        <v>33789</v>
      </c>
      <c r="C16" s="114">
        <v>16447</v>
      </c>
      <c r="D16" s="114">
        <v>17342</v>
      </c>
      <c r="E16" s="114">
        <v>24762</v>
      </c>
      <c r="F16" s="114">
        <v>8997</v>
      </c>
      <c r="G16" s="114">
        <v>3753</v>
      </c>
      <c r="H16" s="114">
        <v>10881</v>
      </c>
      <c r="I16" s="115">
        <v>4878</v>
      </c>
      <c r="J16" s="114">
        <v>3696</v>
      </c>
      <c r="K16" s="114">
        <v>1182</v>
      </c>
      <c r="L16" s="423">
        <v>3640</v>
      </c>
      <c r="M16" s="424">
        <v>2529</v>
      </c>
    </row>
    <row r="17" spans="1:13" s="110" customFormat="1" ht="11.1" customHeight="1" x14ac:dyDescent="0.2">
      <c r="A17" s="422" t="s">
        <v>389</v>
      </c>
      <c r="B17" s="115">
        <v>32937</v>
      </c>
      <c r="C17" s="114">
        <v>15813</v>
      </c>
      <c r="D17" s="114">
        <v>17124</v>
      </c>
      <c r="E17" s="114">
        <v>23936</v>
      </c>
      <c r="F17" s="114">
        <v>8980</v>
      </c>
      <c r="G17" s="114">
        <v>3484</v>
      </c>
      <c r="H17" s="114">
        <v>10699</v>
      </c>
      <c r="I17" s="115">
        <v>4929</v>
      </c>
      <c r="J17" s="114">
        <v>3742</v>
      </c>
      <c r="K17" s="114">
        <v>1187</v>
      </c>
      <c r="L17" s="423">
        <v>1734</v>
      </c>
      <c r="M17" s="424">
        <v>2649</v>
      </c>
    </row>
    <row r="18" spans="1:13" ht="15" customHeight="1" x14ac:dyDescent="0.2">
      <c r="A18" s="422" t="s">
        <v>391</v>
      </c>
      <c r="B18" s="115">
        <v>32889</v>
      </c>
      <c r="C18" s="114">
        <v>15871</v>
      </c>
      <c r="D18" s="114">
        <v>17018</v>
      </c>
      <c r="E18" s="114">
        <v>23617</v>
      </c>
      <c r="F18" s="114">
        <v>9232</v>
      </c>
      <c r="G18" s="114">
        <v>3328</v>
      </c>
      <c r="H18" s="114">
        <v>10764</v>
      </c>
      <c r="I18" s="115">
        <v>4801</v>
      </c>
      <c r="J18" s="114">
        <v>3621</v>
      </c>
      <c r="K18" s="114">
        <v>1180</v>
      </c>
      <c r="L18" s="423">
        <v>2968</v>
      </c>
      <c r="M18" s="424">
        <v>3026</v>
      </c>
    </row>
    <row r="19" spans="1:13" ht="11.1" customHeight="1" x14ac:dyDescent="0.2">
      <c r="A19" s="422" t="s">
        <v>387</v>
      </c>
      <c r="B19" s="115">
        <v>33141</v>
      </c>
      <c r="C19" s="114">
        <v>16125</v>
      </c>
      <c r="D19" s="114">
        <v>17016</v>
      </c>
      <c r="E19" s="114">
        <v>23813</v>
      </c>
      <c r="F19" s="114">
        <v>9289</v>
      </c>
      <c r="G19" s="114">
        <v>3145</v>
      </c>
      <c r="H19" s="114">
        <v>10983</v>
      </c>
      <c r="I19" s="115">
        <v>4924</v>
      </c>
      <c r="J19" s="114">
        <v>3684</v>
      </c>
      <c r="K19" s="114">
        <v>1240</v>
      </c>
      <c r="L19" s="423">
        <v>2144</v>
      </c>
      <c r="M19" s="424">
        <v>1866</v>
      </c>
    </row>
    <row r="20" spans="1:13" ht="11.1" customHeight="1" x14ac:dyDescent="0.2">
      <c r="A20" s="422" t="s">
        <v>388</v>
      </c>
      <c r="B20" s="115">
        <v>34089</v>
      </c>
      <c r="C20" s="114">
        <v>16506</v>
      </c>
      <c r="D20" s="114">
        <v>17583</v>
      </c>
      <c r="E20" s="114">
        <v>24601</v>
      </c>
      <c r="F20" s="114">
        <v>9463</v>
      </c>
      <c r="G20" s="114">
        <v>3410</v>
      </c>
      <c r="H20" s="114">
        <v>11371</v>
      </c>
      <c r="I20" s="115">
        <v>4926</v>
      </c>
      <c r="J20" s="114">
        <v>3636</v>
      </c>
      <c r="K20" s="114">
        <v>1290</v>
      </c>
      <c r="L20" s="423">
        <v>3292</v>
      </c>
      <c r="M20" s="424">
        <v>2412</v>
      </c>
    </row>
    <row r="21" spans="1:13" s="110" customFormat="1" ht="11.1" customHeight="1" x14ac:dyDescent="0.2">
      <c r="A21" s="422" t="s">
        <v>389</v>
      </c>
      <c r="B21" s="115">
        <v>33396</v>
      </c>
      <c r="C21" s="114">
        <v>15954</v>
      </c>
      <c r="D21" s="114">
        <v>17442</v>
      </c>
      <c r="E21" s="114">
        <v>24003</v>
      </c>
      <c r="F21" s="114">
        <v>9384</v>
      </c>
      <c r="G21" s="114">
        <v>3238</v>
      </c>
      <c r="H21" s="114">
        <v>11220</v>
      </c>
      <c r="I21" s="115">
        <v>4978</v>
      </c>
      <c r="J21" s="114">
        <v>3683</v>
      </c>
      <c r="K21" s="114">
        <v>1295</v>
      </c>
      <c r="L21" s="423">
        <v>1628</v>
      </c>
      <c r="M21" s="424">
        <v>2392</v>
      </c>
    </row>
    <row r="22" spans="1:13" ht="15" customHeight="1" x14ac:dyDescent="0.2">
      <c r="A22" s="422" t="s">
        <v>392</v>
      </c>
      <c r="B22" s="115">
        <v>33067</v>
      </c>
      <c r="C22" s="114">
        <v>15841</v>
      </c>
      <c r="D22" s="114">
        <v>17226</v>
      </c>
      <c r="E22" s="114">
        <v>23718</v>
      </c>
      <c r="F22" s="114">
        <v>9305</v>
      </c>
      <c r="G22" s="114">
        <v>3058</v>
      </c>
      <c r="H22" s="114">
        <v>11152</v>
      </c>
      <c r="I22" s="115">
        <v>4934</v>
      </c>
      <c r="J22" s="114">
        <v>3685</v>
      </c>
      <c r="K22" s="114">
        <v>1249</v>
      </c>
      <c r="L22" s="423">
        <v>2529</v>
      </c>
      <c r="M22" s="424">
        <v>2919</v>
      </c>
    </row>
    <row r="23" spans="1:13" ht="11.1" customHeight="1" x14ac:dyDescent="0.2">
      <c r="A23" s="422" t="s">
        <v>387</v>
      </c>
      <c r="B23" s="115">
        <v>33860</v>
      </c>
      <c r="C23" s="114">
        <v>16479</v>
      </c>
      <c r="D23" s="114">
        <v>17381</v>
      </c>
      <c r="E23" s="114">
        <v>24344</v>
      </c>
      <c r="F23" s="114">
        <v>9456</v>
      </c>
      <c r="G23" s="114">
        <v>2938</v>
      </c>
      <c r="H23" s="114">
        <v>11597</v>
      </c>
      <c r="I23" s="115">
        <v>5066</v>
      </c>
      <c r="J23" s="114">
        <v>3753</v>
      </c>
      <c r="K23" s="114">
        <v>1313</v>
      </c>
      <c r="L23" s="423">
        <v>2440</v>
      </c>
      <c r="M23" s="424">
        <v>1685</v>
      </c>
    </row>
    <row r="24" spans="1:13" ht="11.1" customHeight="1" x14ac:dyDescent="0.2">
      <c r="A24" s="422" t="s">
        <v>388</v>
      </c>
      <c r="B24" s="115">
        <v>34906</v>
      </c>
      <c r="C24" s="114">
        <v>16927</v>
      </c>
      <c r="D24" s="114">
        <v>17979</v>
      </c>
      <c r="E24" s="114">
        <v>24851</v>
      </c>
      <c r="F24" s="114">
        <v>9590</v>
      </c>
      <c r="G24" s="114">
        <v>3211</v>
      </c>
      <c r="H24" s="114">
        <v>12021</v>
      </c>
      <c r="I24" s="115">
        <v>5176</v>
      </c>
      <c r="J24" s="114">
        <v>3797</v>
      </c>
      <c r="K24" s="114">
        <v>1379</v>
      </c>
      <c r="L24" s="423">
        <v>3352</v>
      </c>
      <c r="M24" s="424">
        <v>2448</v>
      </c>
    </row>
    <row r="25" spans="1:13" s="110" customFormat="1" ht="11.1" customHeight="1" x14ac:dyDescent="0.2">
      <c r="A25" s="422" t="s">
        <v>389</v>
      </c>
      <c r="B25" s="115">
        <v>34161</v>
      </c>
      <c r="C25" s="114">
        <v>16389</v>
      </c>
      <c r="D25" s="114">
        <v>17772</v>
      </c>
      <c r="E25" s="114">
        <v>24074</v>
      </c>
      <c r="F25" s="114">
        <v>9609</v>
      </c>
      <c r="G25" s="114">
        <v>2993</v>
      </c>
      <c r="H25" s="114">
        <v>11878</v>
      </c>
      <c r="I25" s="115">
        <v>5098</v>
      </c>
      <c r="J25" s="114">
        <v>3743</v>
      </c>
      <c r="K25" s="114">
        <v>1355</v>
      </c>
      <c r="L25" s="423">
        <v>1698</v>
      </c>
      <c r="M25" s="424">
        <v>2433</v>
      </c>
    </row>
    <row r="26" spans="1:13" ht="15" customHeight="1" x14ac:dyDescent="0.2">
      <c r="A26" s="422" t="s">
        <v>393</v>
      </c>
      <c r="B26" s="115">
        <v>34093</v>
      </c>
      <c r="C26" s="114">
        <v>16483</v>
      </c>
      <c r="D26" s="114">
        <v>17610</v>
      </c>
      <c r="E26" s="114">
        <v>23964</v>
      </c>
      <c r="F26" s="114">
        <v>9664</v>
      </c>
      <c r="G26" s="114">
        <v>2824</v>
      </c>
      <c r="H26" s="114">
        <v>11935</v>
      </c>
      <c r="I26" s="115">
        <v>5062</v>
      </c>
      <c r="J26" s="114">
        <v>3729</v>
      </c>
      <c r="K26" s="114">
        <v>1333</v>
      </c>
      <c r="L26" s="423">
        <v>2611</v>
      </c>
      <c r="M26" s="424">
        <v>2487</v>
      </c>
    </row>
    <row r="27" spans="1:13" ht="11.1" customHeight="1" x14ac:dyDescent="0.2">
      <c r="A27" s="422" t="s">
        <v>387</v>
      </c>
      <c r="B27" s="115">
        <v>34650</v>
      </c>
      <c r="C27" s="114">
        <v>16945</v>
      </c>
      <c r="D27" s="114">
        <v>17705</v>
      </c>
      <c r="E27" s="114">
        <v>24420</v>
      </c>
      <c r="F27" s="114">
        <v>9763</v>
      </c>
      <c r="G27" s="114">
        <v>2699</v>
      </c>
      <c r="H27" s="114">
        <v>12314</v>
      </c>
      <c r="I27" s="115">
        <v>5124</v>
      </c>
      <c r="J27" s="114">
        <v>3714</v>
      </c>
      <c r="K27" s="114">
        <v>1410</v>
      </c>
      <c r="L27" s="423">
        <v>2498</v>
      </c>
      <c r="M27" s="424">
        <v>1939</v>
      </c>
    </row>
    <row r="28" spans="1:13" ht="11.1" customHeight="1" x14ac:dyDescent="0.2">
      <c r="A28" s="422" t="s">
        <v>388</v>
      </c>
      <c r="B28" s="115">
        <v>35299</v>
      </c>
      <c r="C28" s="114">
        <v>17209</v>
      </c>
      <c r="D28" s="114">
        <v>18090</v>
      </c>
      <c r="E28" s="114">
        <v>25347</v>
      </c>
      <c r="F28" s="114">
        <v>9876</v>
      </c>
      <c r="G28" s="114">
        <v>2946</v>
      </c>
      <c r="H28" s="114">
        <v>12533</v>
      </c>
      <c r="I28" s="115">
        <v>5088</v>
      </c>
      <c r="J28" s="114">
        <v>3648</v>
      </c>
      <c r="K28" s="114">
        <v>1440</v>
      </c>
      <c r="L28" s="423">
        <v>3440</v>
      </c>
      <c r="M28" s="424">
        <v>2807</v>
      </c>
    </row>
    <row r="29" spans="1:13" s="110" customFormat="1" ht="11.1" customHeight="1" x14ac:dyDescent="0.2">
      <c r="A29" s="422" t="s">
        <v>389</v>
      </c>
      <c r="B29" s="115">
        <v>34326</v>
      </c>
      <c r="C29" s="114">
        <v>16508</v>
      </c>
      <c r="D29" s="114">
        <v>17818</v>
      </c>
      <c r="E29" s="114">
        <v>24474</v>
      </c>
      <c r="F29" s="114">
        <v>9813</v>
      </c>
      <c r="G29" s="114">
        <v>2752</v>
      </c>
      <c r="H29" s="114">
        <v>12260</v>
      </c>
      <c r="I29" s="115">
        <v>5116</v>
      </c>
      <c r="J29" s="114">
        <v>3711</v>
      </c>
      <c r="K29" s="114">
        <v>1405</v>
      </c>
      <c r="L29" s="423">
        <v>1615</v>
      </c>
      <c r="M29" s="424">
        <v>2592</v>
      </c>
    </row>
    <row r="30" spans="1:13" ht="15" customHeight="1" x14ac:dyDescent="0.2">
      <c r="A30" s="422" t="s">
        <v>394</v>
      </c>
      <c r="B30" s="115">
        <v>34251</v>
      </c>
      <c r="C30" s="114">
        <v>16516</v>
      </c>
      <c r="D30" s="114">
        <v>17735</v>
      </c>
      <c r="E30" s="114">
        <v>24235</v>
      </c>
      <c r="F30" s="114">
        <v>9985</v>
      </c>
      <c r="G30" s="114">
        <v>2634</v>
      </c>
      <c r="H30" s="114">
        <v>12264</v>
      </c>
      <c r="I30" s="115">
        <v>4791</v>
      </c>
      <c r="J30" s="114">
        <v>3430</v>
      </c>
      <c r="K30" s="114">
        <v>1361</v>
      </c>
      <c r="L30" s="423">
        <v>2856</v>
      </c>
      <c r="M30" s="424">
        <v>2913</v>
      </c>
    </row>
    <row r="31" spans="1:13" ht="11.1" customHeight="1" x14ac:dyDescent="0.2">
      <c r="A31" s="422" t="s">
        <v>387</v>
      </c>
      <c r="B31" s="115">
        <v>34780</v>
      </c>
      <c r="C31" s="114">
        <v>16894</v>
      </c>
      <c r="D31" s="114">
        <v>17886</v>
      </c>
      <c r="E31" s="114">
        <v>24628</v>
      </c>
      <c r="F31" s="114">
        <v>10128</v>
      </c>
      <c r="G31" s="114">
        <v>2530</v>
      </c>
      <c r="H31" s="114">
        <v>12623</v>
      </c>
      <c r="I31" s="115">
        <v>5007</v>
      </c>
      <c r="J31" s="114">
        <v>3566</v>
      </c>
      <c r="K31" s="114">
        <v>1441</v>
      </c>
      <c r="L31" s="423">
        <v>2569</v>
      </c>
      <c r="M31" s="424">
        <v>2064</v>
      </c>
    </row>
    <row r="32" spans="1:13" ht="11.1" customHeight="1" x14ac:dyDescent="0.2">
      <c r="A32" s="422" t="s">
        <v>388</v>
      </c>
      <c r="B32" s="115">
        <v>35521</v>
      </c>
      <c r="C32" s="114">
        <v>17230</v>
      </c>
      <c r="D32" s="114">
        <v>18291</v>
      </c>
      <c r="E32" s="114">
        <v>25165</v>
      </c>
      <c r="F32" s="114">
        <v>10351</v>
      </c>
      <c r="G32" s="114">
        <v>2821</v>
      </c>
      <c r="H32" s="114">
        <v>12790</v>
      </c>
      <c r="I32" s="115">
        <v>5103</v>
      </c>
      <c r="J32" s="114">
        <v>3629</v>
      </c>
      <c r="K32" s="114">
        <v>1474</v>
      </c>
      <c r="L32" s="423">
        <v>3408</v>
      </c>
      <c r="M32" s="424">
        <v>2800</v>
      </c>
    </row>
    <row r="33" spans="1:13" s="110" customFormat="1" ht="11.1" customHeight="1" x14ac:dyDescent="0.2">
      <c r="A33" s="422" t="s">
        <v>389</v>
      </c>
      <c r="B33" s="115">
        <v>34883</v>
      </c>
      <c r="C33" s="114">
        <v>16682</v>
      </c>
      <c r="D33" s="114">
        <v>18201</v>
      </c>
      <c r="E33" s="114">
        <v>24481</v>
      </c>
      <c r="F33" s="114">
        <v>10399</v>
      </c>
      <c r="G33" s="114">
        <v>2626</v>
      </c>
      <c r="H33" s="114">
        <v>12680</v>
      </c>
      <c r="I33" s="115">
        <v>5069</v>
      </c>
      <c r="J33" s="114">
        <v>3601</v>
      </c>
      <c r="K33" s="114">
        <v>1468</v>
      </c>
      <c r="L33" s="423">
        <v>1914</v>
      </c>
      <c r="M33" s="424">
        <v>2579</v>
      </c>
    </row>
    <row r="34" spans="1:13" ht="15" customHeight="1" x14ac:dyDescent="0.2">
      <c r="A34" s="422" t="s">
        <v>395</v>
      </c>
      <c r="B34" s="115">
        <v>34719</v>
      </c>
      <c r="C34" s="114">
        <v>16673</v>
      </c>
      <c r="D34" s="114">
        <v>18046</v>
      </c>
      <c r="E34" s="114">
        <v>24259</v>
      </c>
      <c r="F34" s="114">
        <v>10459</v>
      </c>
      <c r="G34" s="114">
        <v>2496</v>
      </c>
      <c r="H34" s="114">
        <v>12688</v>
      </c>
      <c r="I34" s="115">
        <v>5029</v>
      </c>
      <c r="J34" s="114">
        <v>3605</v>
      </c>
      <c r="K34" s="114">
        <v>1424</v>
      </c>
      <c r="L34" s="423">
        <v>2901</v>
      </c>
      <c r="M34" s="424">
        <v>3068</v>
      </c>
    </row>
    <row r="35" spans="1:13" ht="11.1" customHeight="1" x14ac:dyDescent="0.2">
      <c r="A35" s="422" t="s">
        <v>387</v>
      </c>
      <c r="B35" s="115">
        <v>35237</v>
      </c>
      <c r="C35" s="114">
        <v>17062</v>
      </c>
      <c r="D35" s="114">
        <v>18175</v>
      </c>
      <c r="E35" s="114">
        <v>24576</v>
      </c>
      <c r="F35" s="114">
        <v>10661</v>
      </c>
      <c r="G35" s="114">
        <v>2422</v>
      </c>
      <c r="H35" s="114">
        <v>13009</v>
      </c>
      <c r="I35" s="115">
        <v>5124</v>
      </c>
      <c r="J35" s="114">
        <v>3648</v>
      </c>
      <c r="K35" s="114">
        <v>1476</v>
      </c>
      <c r="L35" s="423">
        <v>2591</v>
      </c>
      <c r="M35" s="424">
        <v>2106</v>
      </c>
    </row>
    <row r="36" spans="1:13" ht="11.1" customHeight="1" x14ac:dyDescent="0.2">
      <c r="A36" s="422" t="s">
        <v>388</v>
      </c>
      <c r="B36" s="115">
        <v>35932</v>
      </c>
      <c r="C36" s="114">
        <v>17341</v>
      </c>
      <c r="D36" s="114">
        <v>18591</v>
      </c>
      <c r="E36" s="114">
        <v>25054</v>
      </c>
      <c r="F36" s="114">
        <v>10878</v>
      </c>
      <c r="G36" s="114">
        <v>2743</v>
      </c>
      <c r="H36" s="114">
        <v>13229</v>
      </c>
      <c r="I36" s="115">
        <v>5099</v>
      </c>
      <c r="J36" s="114">
        <v>3603</v>
      </c>
      <c r="K36" s="114">
        <v>1496</v>
      </c>
      <c r="L36" s="423">
        <v>3268</v>
      </c>
      <c r="M36" s="424">
        <v>2705</v>
      </c>
    </row>
    <row r="37" spans="1:13" s="110" customFormat="1" ht="11.1" customHeight="1" x14ac:dyDescent="0.2">
      <c r="A37" s="422" t="s">
        <v>389</v>
      </c>
      <c r="B37" s="115">
        <v>35344</v>
      </c>
      <c r="C37" s="114">
        <v>16889</v>
      </c>
      <c r="D37" s="114">
        <v>18455</v>
      </c>
      <c r="E37" s="114">
        <v>24504</v>
      </c>
      <c r="F37" s="114">
        <v>10840</v>
      </c>
      <c r="G37" s="114">
        <v>2616</v>
      </c>
      <c r="H37" s="114">
        <v>13062</v>
      </c>
      <c r="I37" s="115">
        <v>5037</v>
      </c>
      <c r="J37" s="114">
        <v>3546</v>
      </c>
      <c r="K37" s="114">
        <v>1491</v>
      </c>
      <c r="L37" s="423">
        <v>1685</v>
      </c>
      <c r="M37" s="424">
        <v>2275</v>
      </c>
    </row>
    <row r="38" spans="1:13" ht="15" customHeight="1" x14ac:dyDescent="0.2">
      <c r="A38" s="425" t="s">
        <v>396</v>
      </c>
      <c r="B38" s="115">
        <v>35216</v>
      </c>
      <c r="C38" s="114">
        <v>16846</v>
      </c>
      <c r="D38" s="114">
        <v>18370</v>
      </c>
      <c r="E38" s="114">
        <v>24329</v>
      </c>
      <c r="F38" s="114">
        <v>10887</v>
      </c>
      <c r="G38" s="114">
        <v>2549</v>
      </c>
      <c r="H38" s="114">
        <v>13043</v>
      </c>
      <c r="I38" s="115">
        <v>5006</v>
      </c>
      <c r="J38" s="114">
        <v>3510</v>
      </c>
      <c r="K38" s="114">
        <v>1496</v>
      </c>
      <c r="L38" s="423">
        <v>2785</v>
      </c>
      <c r="M38" s="424">
        <v>2918</v>
      </c>
    </row>
    <row r="39" spans="1:13" ht="11.1" customHeight="1" x14ac:dyDescent="0.2">
      <c r="A39" s="422" t="s">
        <v>387</v>
      </c>
      <c r="B39" s="115">
        <v>35619</v>
      </c>
      <c r="C39" s="114">
        <v>17188</v>
      </c>
      <c r="D39" s="114">
        <v>18431</v>
      </c>
      <c r="E39" s="114">
        <v>24605</v>
      </c>
      <c r="F39" s="114">
        <v>11014</v>
      </c>
      <c r="G39" s="114">
        <v>2458</v>
      </c>
      <c r="H39" s="114">
        <v>13335</v>
      </c>
      <c r="I39" s="115">
        <v>5061</v>
      </c>
      <c r="J39" s="114">
        <v>3522</v>
      </c>
      <c r="K39" s="114">
        <v>1539</v>
      </c>
      <c r="L39" s="423">
        <v>2517</v>
      </c>
      <c r="M39" s="424">
        <v>2129</v>
      </c>
    </row>
    <row r="40" spans="1:13" ht="11.1" customHeight="1" x14ac:dyDescent="0.2">
      <c r="A40" s="425" t="s">
        <v>388</v>
      </c>
      <c r="B40" s="115">
        <v>36503</v>
      </c>
      <c r="C40" s="114">
        <v>17714</v>
      </c>
      <c r="D40" s="114">
        <v>18789</v>
      </c>
      <c r="E40" s="114">
        <v>25352</v>
      </c>
      <c r="F40" s="114">
        <v>11151</v>
      </c>
      <c r="G40" s="114">
        <v>2860</v>
      </c>
      <c r="H40" s="114">
        <v>13560</v>
      </c>
      <c r="I40" s="115">
        <v>5146</v>
      </c>
      <c r="J40" s="114">
        <v>3565</v>
      </c>
      <c r="K40" s="114">
        <v>1581</v>
      </c>
      <c r="L40" s="423">
        <v>3487</v>
      </c>
      <c r="M40" s="424">
        <v>2639</v>
      </c>
    </row>
    <row r="41" spans="1:13" s="110" customFormat="1" ht="11.1" customHeight="1" x14ac:dyDescent="0.2">
      <c r="A41" s="422" t="s">
        <v>389</v>
      </c>
      <c r="B41" s="115">
        <v>35980</v>
      </c>
      <c r="C41" s="114">
        <v>17377</v>
      </c>
      <c r="D41" s="114">
        <v>18603</v>
      </c>
      <c r="E41" s="114">
        <v>24847</v>
      </c>
      <c r="F41" s="114">
        <v>11133</v>
      </c>
      <c r="G41" s="114">
        <v>2740</v>
      </c>
      <c r="H41" s="114">
        <v>13449</v>
      </c>
      <c r="I41" s="115">
        <v>5066</v>
      </c>
      <c r="J41" s="114">
        <v>3487</v>
      </c>
      <c r="K41" s="114">
        <v>1579</v>
      </c>
      <c r="L41" s="423">
        <v>1958</v>
      </c>
      <c r="M41" s="424">
        <v>2517</v>
      </c>
    </row>
    <row r="42" spans="1:13" ht="15" customHeight="1" x14ac:dyDescent="0.2">
      <c r="A42" s="422" t="s">
        <v>397</v>
      </c>
      <c r="B42" s="115">
        <v>35756</v>
      </c>
      <c r="C42" s="114">
        <v>17309</v>
      </c>
      <c r="D42" s="114">
        <v>18447</v>
      </c>
      <c r="E42" s="114">
        <v>24640</v>
      </c>
      <c r="F42" s="114">
        <v>11116</v>
      </c>
      <c r="G42" s="114">
        <v>2663</v>
      </c>
      <c r="H42" s="114">
        <v>13366</v>
      </c>
      <c r="I42" s="115">
        <v>4987</v>
      </c>
      <c r="J42" s="114">
        <v>3442</v>
      </c>
      <c r="K42" s="114">
        <v>1545</v>
      </c>
      <c r="L42" s="423">
        <v>2906</v>
      </c>
      <c r="M42" s="424">
        <v>3152</v>
      </c>
    </row>
    <row r="43" spans="1:13" ht="11.1" customHeight="1" x14ac:dyDescent="0.2">
      <c r="A43" s="422" t="s">
        <v>387</v>
      </c>
      <c r="B43" s="115">
        <v>36222</v>
      </c>
      <c r="C43" s="114">
        <v>17681</v>
      </c>
      <c r="D43" s="114">
        <v>18541</v>
      </c>
      <c r="E43" s="114">
        <v>24986</v>
      </c>
      <c r="F43" s="114">
        <v>11236</v>
      </c>
      <c r="G43" s="114">
        <v>2610</v>
      </c>
      <c r="H43" s="114">
        <v>13679</v>
      </c>
      <c r="I43" s="115">
        <v>5173</v>
      </c>
      <c r="J43" s="114">
        <v>3555</v>
      </c>
      <c r="K43" s="114">
        <v>1618</v>
      </c>
      <c r="L43" s="423">
        <v>2658</v>
      </c>
      <c r="M43" s="424">
        <v>2180</v>
      </c>
    </row>
    <row r="44" spans="1:13" ht="11.1" customHeight="1" x14ac:dyDescent="0.2">
      <c r="A44" s="422" t="s">
        <v>388</v>
      </c>
      <c r="B44" s="115">
        <v>36651</v>
      </c>
      <c r="C44" s="114">
        <v>17914</v>
      </c>
      <c r="D44" s="114">
        <v>18737</v>
      </c>
      <c r="E44" s="114">
        <v>25313</v>
      </c>
      <c r="F44" s="114">
        <v>11338</v>
      </c>
      <c r="G44" s="114">
        <v>2975</v>
      </c>
      <c r="H44" s="114">
        <v>13759</v>
      </c>
      <c r="I44" s="115">
        <v>5229</v>
      </c>
      <c r="J44" s="114">
        <v>3552</v>
      </c>
      <c r="K44" s="114">
        <v>1677</v>
      </c>
      <c r="L44" s="423">
        <v>3256</v>
      </c>
      <c r="M44" s="424">
        <v>2777</v>
      </c>
    </row>
    <row r="45" spans="1:13" s="110" customFormat="1" ht="11.1" customHeight="1" x14ac:dyDescent="0.2">
      <c r="A45" s="422" t="s">
        <v>389</v>
      </c>
      <c r="B45" s="115">
        <v>36150</v>
      </c>
      <c r="C45" s="114">
        <v>17557</v>
      </c>
      <c r="D45" s="114">
        <v>18593</v>
      </c>
      <c r="E45" s="114">
        <v>24797</v>
      </c>
      <c r="F45" s="114">
        <v>11353</v>
      </c>
      <c r="G45" s="114">
        <v>2834</v>
      </c>
      <c r="H45" s="114">
        <v>13690</v>
      </c>
      <c r="I45" s="115">
        <v>5164</v>
      </c>
      <c r="J45" s="114">
        <v>3476</v>
      </c>
      <c r="K45" s="114">
        <v>1688</v>
      </c>
      <c r="L45" s="423">
        <v>1953</v>
      </c>
      <c r="M45" s="424">
        <v>2478</v>
      </c>
    </row>
    <row r="46" spans="1:13" ht="15" customHeight="1" x14ac:dyDescent="0.2">
      <c r="A46" s="422" t="s">
        <v>398</v>
      </c>
      <c r="B46" s="115">
        <v>35756</v>
      </c>
      <c r="C46" s="114">
        <v>17435</v>
      </c>
      <c r="D46" s="114">
        <v>18321</v>
      </c>
      <c r="E46" s="114">
        <v>24587</v>
      </c>
      <c r="F46" s="114">
        <v>11169</v>
      </c>
      <c r="G46" s="114">
        <v>2758</v>
      </c>
      <c r="H46" s="114">
        <v>13561</v>
      </c>
      <c r="I46" s="115">
        <v>5034</v>
      </c>
      <c r="J46" s="114">
        <v>3395</v>
      </c>
      <c r="K46" s="114">
        <v>1639</v>
      </c>
      <c r="L46" s="423">
        <v>3037</v>
      </c>
      <c r="M46" s="424">
        <v>3445</v>
      </c>
    </row>
    <row r="47" spans="1:13" ht="11.1" customHeight="1" x14ac:dyDescent="0.2">
      <c r="A47" s="422" t="s">
        <v>387</v>
      </c>
      <c r="B47" s="115">
        <v>35878</v>
      </c>
      <c r="C47" s="114">
        <v>17581</v>
      </c>
      <c r="D47" s="114">
        <v>18297</v>
      </c>
      <c r="E47" s="114">
        <v>24652</v>
      </c>
      <c r="F47" s="114">
        <v>11226</v>
      </c>
      <c r="G47" s="114">
        <v>2651</v>
      </c>
      <c r="H47" s="114">
        <v>13739</v>
      </c>
      <c r="I47" s="115">
        <v>5178</v>
      </c>
      <c r="J47" s="114">
        <v>3461</v>
      </c>
      <c r="K47" s="114">
        <v>1717</v>
      </c>
      <c r="L47" s="423">
        <v>2553</v>
      </c>
      <c r="M47" s="424">
        <v>2480</v>
      </c>
    </row>
    <row r="48" spans="1:13" ht="11.1" customHeight="1" x14ac:dyDescent="0.2">
      <c r="A48" s="422" t="s">
        <v>388</v>
      </c>
      <c r="B48" s="115">
        <v>36254</v>
      </c>
      <c r="C48" s="114">
        <v>17833</v>
      </c>
      <c r="D48" s="114">
        <v>18421</v>
      </c>
      <c r="E48" s="114">
        <v>25030</v>
      </c>
      <c r="F48" s="114">
        <v>11224</v>
      </c>
      <c r="G48" s="114">
        <v>3070</v>
      </c>
      <c r="H48" s="114">
        <v>13801</v>
      </c>
      <c r="I48" s="115">
        <v>5230</v>
      </c>
      <c r="J48" s="114">
        <v>3436</v>
      </c>
      <c r="K48" s="114">
        <v>1794</v>
      </c>
      <c r="L48" s="423">
        <v>3173</v>
      </c>
      <c r="M48" s="424">
        <v>2851</v>
      </c>
    </row>
    <row r="49" spans="1:17" s="110" customFormat="1" ht="11.1" customHeight="1" x14ac:dyDescent="0.2">
      <c r="A49" s="422" t="s">
        <v>389</v>
      </c>
      <c r="B49" s="115">
        <v>35594</v>
      </c>
      <c r="C49" s="114">
        <v>17342</v>
      </c>
      <c r="D49" s="114">
        <v>18252</v>
      </c>
      <c r="E49" s="114">
        <v>24424</v>
      </c>
      <c r="F49" s="114">
        <v>11170</v>
      </c>
      <c r="G49" s="114">
        <v>2924</v>
      </c>
      <c r="H49" s="114">
        <v>13602</v>
      </c>
      <c r="I49" s="115">
        <v>5227</v>
      </c>
      <c r="J49" s="114">
        <v>3459</v>
      </c>
      <c r="K49" s="114">
        <v>1768</v>
      </c>
      <c r="L49" s="423">
        <v>1779</v>
      </c>
      <c r="M49" s="424">
        <v>2388</v>
      </c>
    </row>
    <row r="50" spans="1:17" ht="15" customHeight="1" x14ac:dyDescent="0.2">
      <c r="A50" s="422" t="s">
        <v>399</v>
      </c>
      <c r="B50" s="143">
        <v>35330</v>
      </c>
      <c r="C50" s="144">
        <v>17308</v>
      </c>
      <c r="D50" s="144">
        <v>18022</v>
      </c>
      <c r="E50" s="144">
        <v>24173</v>
      </c>
      <c r="F50" s="144">
        <v>11157</v>
      </c>
      <c r="G50" s="144">
        <v>2840</v>
      </c>
      <c r="H50" s="144">
        <v>13518</v>
      </c>
      <c r="I50" s="143">
        <v>4974</v>
      </c>
      <c r="J50" s="144">
        <v>3295</v>
      </c>
      <c r="K50" s="144">
        <v>1679</v>
      </c>
      <c r="L50" s="426">
        <v>2745</v>
      </c>
      <c r="M50" s="427">
        <v>3009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-1.1914084349479808</v>
      </c>
      <c r="C6" s="480">
        <f>'Tabelle 3.3'!J11</f>
        <v>-1.1918951132300357</v>
      </c>
      <c r="D6" s="481">
        <f t="shared" ref="D6:E9" si="0">IF(OR(AND(B6&gt;=-50,B6&lt;=50),ISNUMBER(B6)=FALSE),B6,"")</f>
        <v>-1.1914084349479808</v>
      </c>
      <c r="E6" s="481">
        <f t="shared" si="0"/>
        <v>-1.1918951132300357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-0.4752160751981519</v>
      </c>
      <c r="C7" s="480">
        <f>'Tabelle 3.1'!J23</f>
        <v>-3.3695878434637803</v>
      </c>
      <c r="D7" s="481">
        <f t="shared" si="0"/>
        <v>-0.4752160751981519</v>
      </c>
      <c r="E7" s="481">
        <f>IF(OR(AND(C7&gt;=-50,C7&lt;=50),ISNUMBER(C7)=FALSE),C7,"")</f>
        <v>-3.3695878434637803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-1.1914084349479808</v>
      </c>
      <c r="C14" s="480">
        <f>'Tabelle 3.3'!J11</f>
        <v>-1.1918951132300357</v>
      </c>
      <c r="D14" s="481">
        <f>IF(OR(AND(B14&gt;=-50,B14&lt;=50),ISNUMBER(B14)=FALSE),B14,"")</f>
        <v>-1.1914084349479808</v>
      </c>
      <c r="E14" s="481">
        <f>IF(OR(AND(C14&gt;=-50,C14&lt;=50),ISNUMBER(C14)=FALSE),C14,"")</f>
        <v>-1.1918951132300357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-0.63897763578274758</v>
      </c>
      <c r="C15" s="480">
        <f>'Tabelle 3.3'!J12</f>
        <v>3.5928143712574849</v>
      </c>
      <c r="D15" s="481">
        <f t="shared" ref="D15:E45" si="3">IF(OR(AND(B15&gt;=-50,B15&lt;=50),ISNUMBER(B15)=FALSE),B15,"")</f>
        <v>-0.63897763578274758</v>
      </c>
      <c r="E15" s="481">
        <f t="shared" si="3"/>
        <v>3.5928143712574849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-1.6152716593245227</v>
      </c>
      <c r="C16" s="480">
        <f>'Tabelle 3.3'!J13</f>
        <v>-2.6315789473684212</v>
      </c>
      <c r="D16" s="481">
        <f t="shared" si="3"/>
        <v>-1.6152716593245227</v>
      </c>
      <c r="E16" s="481">
        <f t="shared" si="3"/>
        <v>-2.6315789473684212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-3.2405539868226434</v>
      </c>
      <c r="C17" s="480">
        <f>'Tabelle 3.3'!J14</f>
        <v>-10.70615034168565</v>
      </c>
      <c r="D17" s="481">
        <f t="shared" si="3"/>
        <v>-3.2405539868226434</v>
      </c>
      <c r="E17" s="481">
        <f t="shared" si="3"/>
        <v>-10.70615034168565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-0.47879616963064298</v>
      </c>
      <c r="C18" s="480">
        <f>'Tabelle 3.3'!J15</f>
        <v>-9.7560975609756095</v>
      </c>
      <c r="D18" s="481">
        <f t="shared" si="3"/>
        <v>-0.47879616963064298</v>
      </c>
      <c r="E18" s="481">
        <f t="shared" si="3"/>
        <v>-9.7560975609756095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-4.677488252883383</v>
      </c>
      <c r="C19" s="480">
        <f>'Tabelle 3.3'!J16</f>
        <v>-12.890625</v>
      </c>
      <c r="D19" s="481">
        <f t="shared" si="3"/>
        <v>-4.677488252883383</v>
      </c>
      <c r="E19" s="481">
        <f t="shared" si="3"/>
        <v>-12.890625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-1.160092807424594</v>
      </c>
      <c r="C20" s="480">
        <f>'Tabelle 3.3'!J17</f>
        <v>-3.3333333333333335</v>
      </c>
      <c r="D20" s="481">
        <f t="shared" si="3"/>
        <v>-1.160092807424594</v>
      </c>
      <c r="E20" s="481">
        <f t="shared" si="3"/>
        <v>-3.3333333333333335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-1.1588275391956373</v>
      </c>
      <c r="C21" s="480">
        <f>'Tabelle 3.3'!J18</f>
        <v>2.4752475247524752</v>
      </c>
      <c r="D21" s="481">
        <f t="shared" si="3"/>
        <v>-1.1588275391956373</v>
      </c>
      <c r="E21" s="481">
        <f t="shared" si="3"/>
        <v>2.4752475247524752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0.15681003584229392</v>
      </c>
      <c r="C22" s="480">
        <f>'Tabelle 3.3'!J19</f>
        <v>3.1868131868131866</v>
      </c>
      <c r="D22" s="481">
        <f t="shared" si="3"/>
        <v>0.15681003584229392</v>
      </c>
      <c r="E22" s="481">
        <f t="shared" si="3"/>
        <v>3.1868131868131866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-3.1833910034602075</v>
      </c>
      <c r="C23" s="480">
        <f>'Tabelle 3.3'!J20</f>
        <v>-2.3931623931623931</v>
      </c>
      <c r="D23" s="481">
        <f t="shared" si="3"/>
        <v>-3.1833910034602075</v>
      </c>
      <c r="E23" s="481">
        <f t="shared" si="3"/>
        <v>-2.3931623931623931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4.5691906005221936</v>
      </c>
      <c r="C24" s="480">
        <f>'Tabelle 3.3'!J21</f>
        <v>-9.3869731800766285</v>
      </c>
      <c r="D24" s="481">
        <f t="shared" si="3"/>
        <v>4.5691906005221936</v>
      </c>
      <c r="E24" s="481">
        <f t="shared" si="3"/>
        <v>-9.3869731800766285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0.77519379844961245</v>
      </c>
      <c r="C25" s="480">
        <f>'Tabelle 3.3'!J22</f>
        <v>5</v>
      </c>
      <c r="D25" s="481">
        <f t="shared" si="3"/>
        <v>0.77519379844961245</v>
      </c>
      <c r="E25" s="481">
        <f t="shared" si="3"/>
        <v>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-0.76481835564053535</v>
      </c>
      <c r="C26" s="480">
        <f>'Tabelle 3.3'!J23</f>
        <v>6.5217391304347823</v>
      </c>
      <c r="D26" s="481">
        <f t="shared" si="3"/>
        <v>-0.76481835564053535</v>
      </c>
      <c r="E26" s="481">
        <f t="shared" si="3"/>
        <v>6.5217391304347823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0.45074050225370249</v>
      </c>
      <c r="C27" s="480">
        <f>'Tabelle 3.3'!J24</f>
        <v>6.940874035989717</v>
      </c>
      <c r="D27" s="481">
        <f t="shared" si="3"/>
        <v>0.45074050225370249</v>
      </c>
      <c r="E27" s="481">
        <f t="shared" si="3"/>
        <v>6.940874035989717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6.366307541625857</v>
      </c>
      <c r="C28" s="480">
        <f>'Tabelle 3.3'!J25</f>
        <v>2.5735294117647061</v>
      </c>
      <c r="D28" s="481">
        <f t="shared" si="3"/>
        <v>6.366307541625857</v>
      </c>
      <c r="E28" s="481">
        <f t="shared" si="3"/>
        <v>2.5735294117647061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-5.4030115146147031</v>
      </c>
      <c r="C29" s="480">
        <f>'Tabelle 3.3'!J26</f>
        <v>-33.333333333333336</v>
      </c>
      <c r="D29" s="481">
        <f t="shared" si="3"/>
        <v>-5.4030115146147031</v>
      </c>
      <c r="E29" s="481">
        <f t="shared" si="3"/>
        <v>-33.333333333333336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-0.41417395306028532</v>
      </c>
      <c r="C30" s="480">
        <f>'Tabelle 3.3'!J27</f>
        <v>3.3333333333333335</v>
      </c>
      <c r="D30" s="481">
        <f t="shared" si="3"/>
        <v>-0.41417395306028532</v>
      </c>
      <c r="E30" s="481">
        <f t="shared" si="3"/>
        <v>3.3333333333333335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-2.6030368763557483</v>
      </c>
      <c r="C31" s="480">
        <f>'Tabelle 3.3'!J28</f>
        <v>12.5</v>
      </c>
      <c r="D31" s="481">
        <f t="shared" si="3"/>
        <v>-2.6030368763557483</v>
      </c>
      <c r="E31" s="481">
        <f t="shared" si="3"/>
        <v>12.5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0.25034137460172962</v>
      </c>
      <c r="C32" s="480">
        <f>'Tabelle 3.3'!J29</f>
        <v>-5.4711246200607899</v>
      </c>
      <c r="D32" s="481">
        <f t="shared" si="3"/>
        <v>0.25034137460172962</v>
      </c>
      <c r="E32" s="481">
        <f t="shared" si="3"/>
        <v>-5.4711246200607899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-2.950050284948039</v>
      </c>
      <c r="C33" s="480">
        <f>'Tabelle 3.3'!J30</f>
        <v>2.4752475247524752</v>
      </c>
      <c r="D33" s="481">
        <f t="shared" si="3"/>
        <v>-2.950050284948039</v>
      </c>
      <c r="E33" s="481">
        <f t="shared" si="3"/>
        <v>2.4752475247524752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-0.88790233074361824</v>
      </c>
      <c r="C34" s="480">
        <f>'Tabelle 3.3'!J31</f>
        <v>-5.3571428571428568</v>
      </c>
      <c r="D34" s="481">
        <f t="shared" si="3"/>
        <v>-0.88790233074361824</v>
      </c>
      <c r="E34" s="481">
        <f t="shared" si="3"/>
        <v>-5.3571428571428568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-0.63897763578274758</v>
      </c>
      <c r="C37" s="480">
        <f>'Tabelle 3.3'!J34</f>
        <v>3.5928143712574849</v>
      </c>
      <c r="D37" s="481">
        <f t="shared" si="3"/>
        <v>-0.63897763578274758</v>
      </c>
      <c r="E37" s="481">
        <f t="shared" si="3"/>
        <v>3.5928143712574849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-2.5877669200144768</v>
      </c>
      <c r="C38" s="480">
        <f>'Tabelle 3.3'!J35</f>
        <v>-4.2437431991294883</v>
      </c>
      <c r="D38" s="481">
        <f t="shared" si="3"/>
        <v>-2.5877669200144768</v>
      </c>
      <c r="E38" s="481">
        <f t="shared" si="3"/>
        <v>-4.2437431991294883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-0.56385440774247841</v>
      </c>
      <c r="C39" s="480">
        <f>'Tabelle 3.3'!J36</f>
        <v>-0.68389057750759874</v>
      </c>
      <c r="D39" s="481">
        <f t="shared" si="3"/>
        <v>-0.56385440774247841</v>
      </c>
      <c r="E39" s="481">
        <f t="shared" si="3"/>
        <v>-0.68389057750759874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-0.56385440774247841</v>
      </c>
      <c r="C45" s="480">
        <f>'Tabelle 3.3'!J36</f>
        <v>-0.68389057750759874</v>
      </c>
      <c r="D45" s="481">
        <f t="shared" si="3"/>
        <v>-0.56385440774247841</v>
      </c>
      <c r="E45" s="481">
        <f t="shared" si="3"/>
        <v>-0.68389057750759874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34093</v>
      </c>
      <c r="C51" s="487">
        <v>3729</v>
      </c>
      <c r="D51" s="487">
        <v>1333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34650</v>
      </c>
      <c r="C52" s="487">
        <v>3714</v>
      </c>
      <c r="D52" s="487">
        <v>1410</v>
      </c>
      <c r="E52" s="488">
        <f t="shared" ref="E52:G70" si="11">IF($A$51=37802,IF(COUNTBLANK(B$51:B$70)&gt;0,#N/A,B52/B$51*100),IF(COUNTBLANK(B$51:B$75)&gt;0,#N/A,B52/B$51*100))</f>
        <v>101.63376646232365</v>
      </c>
      <c r="F52" s="488">
        <f t="shared" si="11"/>
        <v>99.597747385358005</v>
      </c>
      <c r="G52" s="488">
        <f t="shared" si="11"/>
        <v>105.77644411102776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35299</v>
      </c>
      <c r="C53" s="487">
        <v>3648</v>
      </c>
      <c r="D53" s="487">
        <v>1440</v>
      </c>
      <c r="E53" s="488">
        <f t="shared" si="11"/>
        <v>103.53738304050685</v>
      </c>
      <c r="F53" s="488">
        <f t="shared" si="11"/>
        <v>97.827835880933222</v>
      </c>
      <c r="G53" s="488">
        <f t="shared" si="11"/>
        <v>108.02700675168792</v>
      </c>
      <c r="H53" s="489">
        <f>IF(ISERROR(L53)=TRUE,IF(MONTH(A53)=MONTH(MAX(A$51:A$75)),A53,""),"")</f>
        <v>41883</v>
      </c>
      <c r="I53" s="488">
        <f t="shared" si="12"/>
        <v>103.53738304050685</v>
      </c>
      <c r="J53" s="488">
        <f t="shared" si="10"/>
        <v>97.827835880933222</v>
      </c>
      <c r="K53" s="488">
        <f t="shared" si="10"/>
        <v>108.02700675168792</v>
      </c>
      <c r="L53" s="488" t="e">
        <f t="shared" si="13"/>
        <v>#N/A</v>
      </c>
    </row>
    <row r="54" spans="1:14" ht="15" customHeight="1" x14ac:dyDescent="0.2">
      <c r="A54" s="490" t="s">
        <v>462</v>
      </c>
      <c r="B54" s="487">
        <v>34326</v>
      </c>
      <c r="C54" s="487">
        <v>3711</v>
      </c>
      <c r="D54" s="487">
        <v>1405</v>
      </c>
      <c r="E54" s="488">
        <f t="shared" si="11"/>
        <v>100.68342474994867</v>
      </c>
      <c r="F54" s="488">
        <f t="shared" si="11"/>
        <v>99.517296862429603</v>
      </c>
      <c r="G54" s="488">
        <f t="shared" si="11"/>
        <v>105.4013503375844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34251</v>
      </c>
      <c r="C55" s="487">
        <v>3430</v>
      </c>
      <c r="D55" s="487">
        <v>1361</v>
      </c>
      <c r="E55" s="488">
        <f t="shared" si="11"/>
        <v>100.46343824245447</v>
      </c>
      <c r="F55" s="488">
        <f t="shared" si="11"/>
        <v>91.981764548136226</v>
      </c>
      <c r="G55" s="488">
        <f t="shared" si="11"/>
        <v>102.10052513128282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34780</v>
      </c>
      <c r="C56" s="487">
        <v>3566</v>
      </c>
      <c r="D56" s="487">
        <v>1441</v>
      </c>
      <c r="E56" s="488">
        <f t="shared" si="11"/>
        <v>102.01507640864693</v>
      </c>
      <c r="F56" s="488">
        <f t="shared" si="11"/>
        <v>95.628854920890319</v>
      </c>
      <c r="G56" s="488">
        <f t="shared" si="11"/>
        <v>108.10202550637659</v>
      </c>
      <c r="H56" s="489" t="str">
        <f t="shared" si="14"/>
        <v/>
      </c>
      <c r="I56" s="488" t="str">
        <f t="shared" si="12"/>
        <v/>
      </c>
      <c r="J56" s="488" t="str">
        <f t="shared" si="10"/>
        <v/>
      </c>
      <c r="K56" s="488" t="str">
        <f t="shared" si="10"/>
        <v/>
      </c>
      <c r="L56" s="488" t="e">
        <f t="shared" si="13"/>
        <v>#N/A</v>
      </c>
    </row>
    <row r="57" spans="1:14" ht="15" customHeight="1" x14ac:dyDescent="0.2">
      <c r="A57" s="490">
        <v>42248</v>
      </c>
      <c r="B57" s="487">
        <v>35521</v>
      </c>
      <c r="C57" s="487">
        <v>3629</v>
      </c>
      <c r="D57" s="487">
        <v>1474</v>
      </c>
      <c r="E57" s="488">
        <f t="shared" si="11"/>
        <v>104.18854310268971</v>
      </c>
      <c r="F57" s="488">
        <f t="shared" si="11"/>
        <v>97.318315902386701</v>
      </c>
      <c r="G57" s="488">
        <f t="shared" si="11"/>
        <v>110.57764441110278</v>
      </c>
      <c r="H57" s="489">
        <f t="shared" si="14"/>
        <v>42248</v>
      </c>
      <c r="I57" s="488">
        <f t="shared" si="12"/>
        <v>104.18854310268971</v>
      </c>
      <c r="J57" s="488">
        <f t="shared" si="10"/>
        <v>97.318315902386701</v>
      </c>
      <c r="K57" s="488">
        <f t="shared" si="10"/>
        <v>110.57764441110278</v>
      </c>
      <c r="L57" s="488" t="e">
        <f t="shared" si="13"/>
        <v>#N/A</v>
      </c>
    </row>
    <row r="58" spans="1:14" ht="15" customHeight="1" x14ac:dyDescent="0.2">
      <c r="A58" s="490" t="s">
        <v>465</v>
      </c>
      <c r="B58" s="487">
        <v>34883</v>
      </c>
      <c r="C58" s="487">
        <v>3601</v>
      </c>
      <c r="D58" s="487">
        <v>1468</v>
      </c>
      <c r="E58" s="488">
        <f t="shared" si="11"/>
        <v>102.31719121227232</v>
      </c>
      <c r="F58" s="488">
        <f t="shared" si="11"/>
        <v>96.567444355054974</v>
      </c>
      <c r="G58" s="488">
        <f t="shared" si="11"/>
        <v>110.12753188297076</v>
      </c>
      <c r="H58" s="489" t="str">
        <f t="shared" si="14"/>
        <v/>
      </c>
      <c r="I58" s="488" t="str">
        <f t="shared" si="12"/>
        <v/>
      </c>
      <c r="J58" s="488" t="str">
        <f t="shared" si="10"/>
        <v/>
      </c>
      <c r="K58" s="488" t="str">
        <f t="shared" si="10"/>
        <v/>
      </c>
      <c r="L58" s="488" t="e">
        <f t="shared" si="13"/>
        <v>#N/A</v>
      </c>
    </row>
    <row r="59" spans="1:14" ht="15" customHeight="1" x14ac:dyDescent="0.2">
      <c r="A59" s="490" t="s">
        <v>466</v>
      </c>
      <c r="B59" s="487">
        <v>34719</v>
      </c>
      <c r="C59" s="487">
        <v>3605</v>
      </c>
      <c r="D59" s="487">
        <v>1424</v>
      </c>
      <c r="E59" s="488">
        <f t="shared" si="11"/>
        <v>101.83615404921831</v>
      </c>
      <c r="F59" s="488">
        <f t="shared" si="11"/>
        <v>96.6747117189595</v>
      </c>
      <c r="G59" s="488">
        <f t="shared" si="11"/>
        <v>106.82670667666916</v>
      </c>
      <c r="H59" s="489" t="str">
        <f t="shared" si="14"/>
        <v/>
      </c>
      <c r="I59" s="488" t="str">
        <f t="shared" si="12"/>
        <v/>
      </c>
      <c r="J59" s="488" t="str">
        <f t="shared" si="10"/>
        <v/>
      </c>
      <c r="K59" s="488" t="str">
        <f t="shared" si="10"/>
        <v/>
      </c>
      <c r="L59" s="488" t="e">
        <f t="shared" si="13"/>
        <v>#N/A</v>
      </c>
    </row>
    <row r="60" spans="1:14" ht="15" customHeight="1" x14ac:dyDescent="0.2">
      <c r="A60" s="490" t="s">
        <v>467</v>
      </c>
      <c r="B60" s="487">
        <v>35237</v>
      </c>
      <c r="C60" s="487">
        <v>3648</v>
      </c>
      <c r="D60" s="487">
        <v>1476</v>
      </c>
      <c r="E60" s="488">
        <f t="shared" si="11"/>
        <v>103.35552752764497</v>
      </c>
      <c r="F60" s="488">
        <f t="shared" si="11"/>
        <v>97.827835880933222</v>
      </c>
      <c r="G60" s="488">
        <f t="shared" si="11"/>
        <v>110.72768192048012</v>
      </c>
      <c r="H60" s="489" t="str">
        <f t="shared" si="14"/>
        <v/>
      </c>
      <c r="I60" s="488" t="str">
        <f t="shared" si="12"/>
        <v/>
      </c>
      <c r="J60" s="488" t="str">
        <f t="shared" si="10"/>
        <v/>
      </c>
      <c r="K60" s="488" t="str">
        <f t="shared" si="10"/>
        <v/>
      </c>
      <c r="L60" s="488" t="e">
        <f t="shared" si="13"/>
        <v>#N/A</v>
      </c>
    </row>
    <row r="61" spans="1:14" ht="15" customHeight="1" x14ac:dyDescent="0.2">
      <c r="A61" s="490">
        <v>42614</v>
      </c>
      <c r="B61" s="487">
        <v>35932</v>
      </c>
      <c r="C61" s="487">
        <v>3603</v>
      </c>
      <c r="D61" s="487">
        <v>1496</v>
      </c>
      <c r="E61" s="488">
        <f t="shared" si="11"/>
        <v>105.39406916375795</v>
      </c>
      <c r="F61" s="488">
        <f t="shared" si="11"/>
        <v>96.621078037007237</v>
      </c>
      <c r="G61" s="488">
        <f t="shared" si="11"/>
        <v>112.22805701425355</v>
      </c>
      <c r="H61" s="489">
        <f t="shared" si="14"/>
        <v>42614</v>
      </c>
      <c r="I61" s="488">
        <f t="shared" si="12"/>
        <v>105.39406916375795</v>
      </c>
      <c r="J61" s="488">
        <f t="shared" si="10"/>
        <v>96.621078037007237</v>
      </c>
      <c r="K61" s="488">
        <f t="shared" si="10"/>
        <v>112.22805701425355</v>
      </c>
      <c r="L61" s="488" t="e">
        <f t="shared" si="13"/>
        <v>#N/A</v>
      </c>
    </row>
    <row r="62" spans="1:14" ht="15" customHeight="1" x14ac:dyDescent="0.2">
      <c r="A62" s="490" t="s">
        <v>468</v>
      </c>
      <c r="B62" s="487">
        <v>35344</v>
      </c>
      <c r="C62" s="487">
        <v>3546</v>
      </c>
      <c r="D62" s="487">
        <v>1491</v>
      </c>
      <c r="E62" s="488">
        <f t="shared" si="11"/>
        <v>103.66937494500337</v>
      </c>
      <c r="F62" s="488">
        <f t="shared" si="11"/>
        <v>95.092518101367659</v>
      </c>
      <c r="G62" s="488">
        <f t="shared" si="11"/>
        <v>111.8529632408102</v>
      </c>
      <c r="H62" s="489" t="str">
        <f t="shared" si="14"/>
        <v/>
      </c>
      <c r="I62" s="488" t="str">
        <f t="shared" si="12"/>
        <v/>
      </c>
      <c r="J62" s="488" t="str">
        <f t="shared" si="10"/>
        <v/>
      </c>
      <c r="K62" s="488" t="str">
        <f t="shared" si="10"/>
        <v/>
      </c>
      <c r="L62" s="488" t="e">
        <f t="shared" si="13"/>
        <v>#N/A</v>
      </c>
    </row>
    <row r="63" spans="1:14" ht="15" customHeight="1" x14ac:dyDescent="0.2">
      <c r="A63" s="490" t="s">
        <v>469</v>
      </c>
      <c r="B63" s="487">
        <v>35216</v>
      </c>
      <c r="C63" s="487">
        <v>3510</v>
      </c>
      <c r="D63" s="487">
        <v>1496</v>
      </c>
      <c r="E63" s="488">
        <f t="shared" si="11"/>
        <v>103.29393130554658</v>
      </c>
      <c r="F63" s="488">
        <f t="shared" si="11"/>
        <v>94.127111826226866</v>
      </c>
      <c r="G63" s="488">
        <f t="shared" si="11"/>
        <v>112.22805701425355</v>
      </c>
      <c r="H63" s="489" t="str">
        <f t="shared" si="14"/>
        <v/>
      </c>
      <c r="I63" s="488" t="str">
        <f t="shared" si="12"/>
        <v/>
      </c>
      <c r="J63" s="488" t="str">
        <f t="shared" si="10"/>
        <v/>
      </c>
      <c r="K63" s="488" t="str">
        <f t="shared" si="10"/>
        <v/>
      </c>
      <c r="L63" s="488" t="e">
        <f t="shared" si="13"/>
        <v>#N/A</v>
      </c>
    </row>
    <row r="64" spans="1:14" ht="15" customHeight="1" x14ac:dyDescent="0.2">
      <c r="A64" s="490" t="s">
        <v>470</v>
      </c>
      <c r="B64" s="487">
        <v>35619</v>
      </c>
      <c r="C64" s="487">
        <v>3522</v>
      </c>
      <c r="D64" s="487">
        <v>1539</v>
      </c>
      <c r="E64" s="488">
        <f t="shared" si="11"/>
        <v>104.4759921391488</v>
      </c>
      <c r="F64" s="488">
        <f t="shared" si="11"/>
        <v>94.448913917940473</v>
      </c>
      <c r="G64" s="488">
        <f t="shared" si="11"/>
        <v>115.45386346586646</v>
      </c>
      <c r="H64" s="489" t="str">
        <f t="shared" si="14"/>
        <v/>
      </c>
      <c r="I64" s="488" t="str">
        <f t="shared" si="12"/>
        <v/>
      </c>
      <c r="J64" s="488" t="str">
        <f t="shared" si="10"/>
        <v/>
      </c>
      <c r="K64" s="488" t="str">
        <f t="shared" si="10"/>
        <v/>
      </c>
      <c r="L64" s="488" t="e">
        <f t="shared" si="13"/>
        <v>#N/A</v>
      </c>
    </row>
    <row r="65" spans="1:12" ht="15" customHeight="1" x14ac:dyDescent="0.2">
      <c r="A65" s="490">
        <v>42979</v>
      </c>
      <c r="B65" s="487">
        <v>36503</v>
      </c>
      <c r="C65" s="487">
        <v>3565</v>
      </c>
      <c r="D65" s="487">
        <v>1581</v>
      </c>
      <c r="E65" s="488">
        <f t="shared" si="11"/>
        <v>107.06889977414717</v>
      </c>
      <c r="F65" s="488">
        <f t="shared" si="11"/>
        <v>95.60203807991418</v>
      </c>
      <c r="G65" s="488">
        <f t="shared" si="11"/>
        <v>118.6046511627907</v>
      </c>
      <c r="H65" s="489">
        <f t="shared" si="14"/>
        <v>42979</v>
      </c>
      <c r="I65" s="488">
        <f t="shared" si="12"/>
        <v>107.06889977414717</v>
      </c>
      <c r="J65" s="488">
        <f t="shared" si="10"/>
        <v>95.60203807991418</v>
      </c>
      <c r="K65" s="488">
        <f t="shared" si="10"/>
        <v>118.6046511627907</v>
      </c>
      <c r="L65" s="488" t="e">
        <f t="shared" si="13"/>
        <v>#N/A</v>
      </c>
    </row>
    <row r="66" spans="1:12" ht="15" customHeight="1" x14ac:dyDescent="0.2">
      <c r="A66" s="490" t="s">
        <v>471</v>
      </c>
      <c r="B66" s="487">
        <v>35980</v>
      </c>
      <c r="C66" s="487">
        <v>3487</v>
      </c>
      <c r="D66" s="487">
        <v>1579</v>
      </c>
      <c r="E66" s="488">
        <f t="shared" si="11"/>
        <v>105.53486052855425</v>
      </c>
      <c r="F66" s="488">
        <f t="shared" si="11"/>
        <v>93.510324483775804</v>
      </c>
      <c r="G66" s="488">
        <f t="shared" si="11"/>
        <v>118.45461365341335</v>
      </c>
      <c r="H66" s="489" t="str">
        <f t="shared" si="14"/>
        <v/>
      </c>
      <c r="I66" s="488" t="str">
        <f t="shared" si="12"/>
        <v/>
      </c>
      <c r="J66" s="488" t="str">
        <f t="shared" si="10"/>
        <v/>
      </c>
      <c r="K66" s="488" t="str">
        <f t="shared" si="10"/>
        <v/>
      </c>
      <c r="L66" s="488" t="e">
        <f t="shared" si="13"/>
        <v>#N/A</v>
      </c>
    </row>
    <row r="67" spans="1:12" ht="15" customHeight="1" x14ac:dyDescent="0.2">
      <c r="A67" s="490" t="s">
        <v>472</v>
      </c>
      <c r="B67" s="487">
        <v>35756</v>
      </c>
      <c r="C67" s="487">
        <v>3442</v>
      </c>
      <c r="D67" s="487">
        <v>1545</v>
      </c>
      <c r="E67" s="488">
        <f t="shared" si="11"/>
        <v>104.87783415950489</v>
      </c>
      <c r="F67" s="488">
        <f t="shared" si="11"/>
        <v>92.303566639849819</v>
      </c>
      <c r="G67" s="488">
        <f t="shared" si="11"/>
        <v>115.90397599399851</v>
      </c>
      <c r="H67" s="489" t="str">
        <f t="shared" si="14"/>
        <v/>
      </c>
      <c r="I67" s="488" t="str">
        <f t="shared" si="12"/>
        <v/>
      </c>
      <c r="J67" s="488" t="str">
        <f t="shared" si="12"/>
        <v/>
      </c>
      <c r="K67" s="488" t="str">
        <f t="shared" si="12"/>
        <v/>
      </c>
      <c r="L67" s="488" t="e">
        <f t="shared" si="13"/>
        <v>#N/A</v>
      </c>
    </row>
    <row r="68" spans="1:12" ht="15" customHeight="1" x14ac:dyDescent="0.2">
      <c r="A68" s="490" t="s">
        <v>473</v>
      </c>
      <c r="B68" s="487">
        <v>36222</v>
      </c>
      <c r="C68" s="487">
        <v>3555</v>
      </c>
      <c r="D68" s="487">
        <v>1618</v>
      </c>
      <c r="E68" s="488">
        <f t="shared" si="11"/>
        <v>106.24468365940223</v>
      </c>
      <c r="F68" s="488">
        <f t="shared" si="11"/>
        <v>95.333869670152865</v>
      </c>
      <c r="G68" s="488">
        <f t="shared" si="11"/>
        <v>121.38034508627156</v>
      </c>
      <c r="H68" s="489" t="str">
        <f t="shared" si="14"/>
        <v/>
      </c>
      <c r="I68" s="488" t="str">
        <f t="shared" si="12"/>
        <v/>
      </c>
      <c r="J68" s="488" t="str">
        <f t="shared" si="12"/>
        <v/>
      </c>
      <c r="K68" s="488" t="str">
        <f t="shared" si="12"/>
        <v/>
      </c>
      <c r="L68" s="488" t="e">
        <f t="shared" si="13"/>
        <v>#N/A</v>
      </c>
    </row>
    <row r="69" spans="1:12" ht="15" customHeight="1" x14ac:dyDescent="0.2">
      <c r="A69" s="490">
        <v>43344</v>
      </c>
      <c r="B69" s="487">
        <v>36651</v>
      </c>
      <c r="C69" s="487">
        <v>3552</v>
      </c>
      <c r="D69" s="487">
        <v>1677</v>
      </c>
      <c r="E69" s="488">
        <f t="shared" si="11"/>
        <v>107.50300648226909</v>
      </c>
      <c r="F69" s="488">
        <f t="shared" si="11"/>
        <v>95.253419147224463</v>
      </c>
      <c r="G69" s="488">
        <f t="shared" si="11"/>
        <v>125.80645161290323</v>
      </c>
      <c r="H69" s="489">
        <f t="shared" si="14"/>
        <v>43344</v>
      </c>
      <c r="I69" s="488">
        <f t="shared" si="12"/>
        <v>107.50300648226909</v>
      </c>
      <c r="J69" s="488">
        <f t="shared" si="12"/>
        <v>95.253419147224463</v>
      </c>
      <c r="K69" s="488">
        <f t="shared" si="12"/>
        <v>125.80645161290323</v>
      </c>
      <c r="L69" s="488" t="e">
        <f t="shared" si="13"/>
        <v>#N/A</v>
      </c>
    </row>
    <row r="70" spans="1:12" ht="15" customHeight="1" x14ac:dyDescent="0.2">
      <c r="A70" s="490" t="s">
        <v>474</v>
      </c>
      <c r="B70" s="487">
        <v>36150</v>
      </c>
      <c r="C70" s="487">
        <v>3476</v>
      </c>
      <c r="D70" s="487">
        <v>1688</v>
      </c>
      <c r="E70" s="488">
        <f t="shared" si="11"/>
        <v>106.03349661220778</v>
      </c>
      <c r="F70" s="488">
        <f t="shared" si="11"/>
        <v>93.21533923303835</v>
      </c>
      <c r="G70" s="488">
        <f t="shared" si="11"/>
        <v>126.63165791447861</v>
      </c>
      <c r="H70" s="489" t="str">
        <f t="shared" si="14"/>
        <v/>
      </c>
      <c r="I70" s="488" t="str">
        <f t="shared" si="12"/>
        <v/>
      </c>
      <c r="J70" s="488" t="str">
        <f t="shared" si="12"/>
        <v/>
      </c>
      <c r="K70" s="488" t="str">
        <f t="shared" si="12"/>
        <v/>
      </c>
      <c r="L70" s="488" t="e">
        <f t="shared" si="13"/>
        <v>#N/A</v>
      </c>
    </row>
    <row r="71" spans="1:12" ht="15" customHeight="1" x14ac:dyDescent="0.2">
      <c r="A71" s="490" t="s">
        <v>475</v>
      </c>
      <c r="B71" s="487">
        <v>35756</v>
      </c>
      <c r="C71" s="487">
        <v>3395</v>
      </c>
      <c r="D71" s="487">
        <v>1639</v>
      </c>
      <c r="E71" s="491">
        <f t="shared" ref="E71:G75" si="15">IF($A$51=37802,IF(COUNTBLANK(B$51:B$70)&gt;0,#N/A,IF(ISBLANK(B71)=FALSE,B71/B$51*100,#N/A)),IF(COUNTBLANK(B$51:B$75)&gt;0,#N/A,B71/B$51*100))</f>
        <v>104.87783415950489</v>
      </c>
      <c r="F71" s="491">
        <f t="shared" si="15"/>
        <v>91.043175113971571</v>
      </c>
      <c r="G71" s="491">
        <f t="shared" si="15"/>
        <v>122.95573893473369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35878</v>
      </c>
      <c r="C72" s="487">
        <v>3461</v>
      </c>
      <c r="D72" s="487">
        <v>1717</v>
      </c>
      <c r="E72" s="491">
        <f t="shared" si="15"/>
        <v>105.23567887836214</v>
      </c>
      <c r="F72" s="491">
        <f t="shared" si="15"/>
        <v>92.813086618396355</v>
      </c>
      <c r="G72" s="491">
        <f t="shared" si="15"/>
        <v>128.80720180045012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36254</v>
      </c>
      <c r="C73" s="487">
        <v>3436</v>
      </c>
      <c r="D73" s="487">
        <v>1794</v>
      </c>
      <c r="E73" s="491">
        <f t="shared" si="15"/>
        <v>106.33854456926642</v>
      </c>
      <c r="F73" s="491">
        <f t="shared" si="15"/>
        <v>92.14266559399303</v>
      </c>
      <c r="G73" s="491">
        <f t="shared" si="15"/>
        <v>134.58364591147787</v>
      </c>
      <c r="H73" s="492">
        <f>IF(A$51=37802,IF(ISERROR(L73)=TRUE,IF(ISBLANK(A73)=FALSE,IF(MONTH(A73)=MONTH(MAX(A$51:A$75)),A73,""),""),""),IF(ISERROR(L73)=TRUE,IF(MONTH(A73)=MONTH(MAX(A$51:A$75)),A73,""),""))</f>
        <v>43709</v>
      </c>
      <c r="I73" s="488">
        <f t="shared" si="12"/>
        <v>106.33854456926642</v>
      </c>
      <c r="J73" s="488">
        <f t="shared" si="12"/>
        <v>92.14266559399303</v>
      </c>
      <c r="K73" s="488">
        <f t="shared" si="12"/>
        <v>134.58364591147787</v>
      </c>
      <c r="L73" s="488" t="e">
        <f t="shared" si="13"/>
        <v>#N/A</v>
      </c>
    </row>
    <row r="74" spans="1:12" ht="15" customHeight="1" x14ac:dyDescent="0.2">
      <c r="A74" s="490" t="s">
        <v>477</v>
      </c>
      <c r="B74" s="487">
        <v>35594</v>
      </c>
      <c r="C74" s="487">
        <v>3459</v>
      </c>
      <c r="D74" s="487">
        <v>1768</v>
      </c>
      <c r="E74" s="491">
        <f t="shared" si="15"/>
        <v>104.4026633033174</v>
      </c>
      <c r="F74" s="491">
        <f t="shared" si="15"/>
        <v>92.759452936444092</v>
      </c>
      <c r="G74" s="491">
        <f t="shared" si="15"/>
        <v>132.63315828957238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35330</v>
      </c>
      <c r="C75" s="493">
        <v>3295</v>
      </c>
      <c r="D75" s="493">
        <v>1679</v>
      </c>
      <c r="E75" s="491">
        <f t="shared" si="15"/>
        <v>103.6283107969378</v>
      </c>
      <c r="F75" s="491">
        <f t="shared" si="15"/>
        <v>88.361491016358272</v>
      </c>
      <c r="G75" s="491">
        <f t="shared" si="15"/>
        <v>125.95648912228057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106.33854456926642</v>
      </c>
      <c r="J77" s="488">
        <f>IF(J75&lt;&gt;"",J75,IF(J74&lt;&gt;"",J74,IF(J73&lt;&gt;"",J73,IF(J72&lt;&gt;"",J72,IF(J71&lt;&gt;"",J71,IF(J70&lt;&gt;"",J70,""))))))</f>
        <v>92.14266559399303</v>
      </c>
      <c r="K77" s="488">
        <f>IF(K75&lt;&gt;"",K75,IF(K74&lt;&gt;"",K74,IF(K73&lt;&gt;"",K73,IF(K72&lt;&gt;"",K72,IF(K71&lt;&gt;"",K71,IF(K70&lt;&gt;"",K70,""))))))</f>
        <v>134.58364591147787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+6,3%</v>
      </c>
      <c r="J79" s="488" t="str">
        <f>"GeB - ausschließlich: "&amp;IF(J77&gt;100,"+","")&amp;TEXT(J77-100,"0,0")&amp;"%"</f>
        <v>GeB - ausschließlich: -7,9%</v>
      </c>
      <c r="K79" s="488" t="str">
        <f>"GeB - im Nebenjob: "&amp;IF(K77&gt;100,"+","")&amp;TEXT(K77-100,"0,0")&amp;"%"</f>
        <v>GeB - im Nebenjob: +34,6%</v>
      </c>
    </row>
    <row r="81" spans="9:9" ht="15" customHeight="1" x14ac:dyDescent="0.2">
      <c r="I81" s="488" t="str">
        <f>IF(ISERROR(HLOOKUP(1,I$78:K$79,2,FALSE)),"",HLOOKUP(1,I$78:K$79,2,FALSE))</f>
        <v>GeB - im Nebenjob: +34,6%</v>
      </c>
    </row>
    <row r="82" spans="9:9" ht="15" customHeight="1" x14ac:dyDescent="0.2">
      <c r="I82" s="488" t="str">
        <f>IF(ISERROR(HLOOKUP(2,I$78:K$79,2,FALSE)),"",HLOOKUP(2,I$78:K$79,2,FALSE))</f>
        <v>SvB: +6,3%</v>
      </c>
    </row>
    <row r="83" spans="9:9" ht="15" customHeight="1" x14ac:dyDescent="0.2">
      <c r="I83" s="488" t="str">
        <f>IF(ISERROR(HLOOKUP(3,I$78:K$79,2,FALSE)),"",HLOOKUP(3,I$78:K$79,2,FALSE))</f>
        <v>GeB - ausschließlich: -7,9%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35330</v>
      </c>
      <c r="E12" s="114">
        <v>35594</v>
      </c>
      <c r="F12" s="114">
        <v>36254</v>
      </c>
      <c r="G12" s="114">
        <v>35878</v>
      </c>
      <c r="H12" s="114">
        <v>35756</v>
      </c>
      <c r="I12" s="115">
        <v>-426</v>
      </c>
      <c r="J12" s="116">
        <v>-1.1914084349479808</v>
      </c>
      <c r="N12" s="117"/>
    </row>
    <row r="13" spans="1:15" s="110" customFormat="1" ht="13.5" customHeight="1" x14ac:dyDescent="0.2">
      <c r="A13" s="118" t="s">
        <v>105</v>
      </c>
      <c r="B13" s="119" t="s">
        <v>106</v>
      </c>
      <c r="C13" s="113">
        <v>48.98952731389754</v>
      </c>
      <c r="D13" s="114">
        <v>17308</v>
      </c>
      <c r="E13" s="114">
        <v>17342</v>
      </c>
      <c r="F13" s="114">
        <v>17833</v>
      </c>
      <c r="G13" s="114">
        <v>17581</v>
      </c>
      <c r="H13" s="114">
        <v>17435</v>
      </c>
      <c r="I13" s="115">
        <v>-127</v>
      </c>
      <c r="J13" s="116">
        <v>-0.72841984513908808</v>
      </c>
    </row>
    <row r="14" spans="1:15" s="110" customFormat="1" ht="13.5" customHeight="1" x14ac:dyDescent="0.2">
      <c r="A14" s="120"/>
      <c r="B14" s="119" t="s">
        <v>107</v>
      </c>
      <c r="C14" s="113">
        <v>51.01047268610246</v>
      </c>
      <c r="D14" s="114">
        <v>18022</v>
      </c>
      <c r="E14" s="114">
        <v>18252</v>
      </c>
      <c r="F14" s="114">
        <v>18421</v>
      </c>
      <c r="G14" s="114">
        <v>18297</v>
      </c>
      <c r="H14" s="114">
        <v>18321</v>
      </c>
      <c r="I14" s="115">
        <v>-299</v>
      </c>
      <c r="J14" s="116">
        <v>-1.6320069865182032</v>
      </c>
    </row>
    <row r="15" spans="1:15" s="110" customFormat="1" ht="13.5" customHeight="1" x14ac:dyDescent="0.2">
      <c r="A15" s="118" t="s">
        <v>105</v>
      </c>
      <c r="B15" s="121" t="s">
        <v>108</v>
      </c>
      <c r="C15" s="113">
        <v>8.0384941975658073</v>
      </c>
      <c r="D15" s="114">
        <v>2840</v>
      </c>
      <c r="E15" s="114">
        <v>2924</v>
      </c>
      <c r="F15" s="114">
        <v>3070</v>
      </c>
      <c r="G15" s="114">
        <v>2651</v>
      </c>
      <c r="H15" s="114">
        <v>2758</v>
      </c>
      <c r="I15" s="115">
        <v>82</v>
      </c>
      <c r="J15" s="116">
        <v>2.9731689630166787</v>
      </c>
    </row>
    <row r="16" spans="1:15" s="110" customFormat="1" ht="13.5" customHeight="1" x14ac:dyDescent="0.2">
      <c r="A16" s="118"/>
      <c r="B16" s="121" t="s">
        <v>109</v>
      </c>
      <c r="C16" s="113">
        <v>66.889329181998306</v>
      </c>
      <c r="D16" s="114">
        <v>23632</v>
      </c>
      <c r="E16" s="114">
        <v>23731</v>
      </c>
      <c r="F16" s="114">
        <v>24163</v>
      </c>
      <c r="G16" s="114">
        <v>24313</v>
      </c>
      <c r="H16" s="114">
        <v>24273</v>
      </c>
      <c r="I16" s="115">
        <v>-641</v>
      </c>
      <c r="J16" s="116">
        <v>-2.6407942981914059</v>
      </c>
    </row>
    <row r="17" spans="1:10" s="110" customFormat="1" ht="13.5" customHeight="1" x14ac:dyDescent="0.2">
      <c r="A17" s="118"/>
      <c r="B17" s="121" t="s">
        <v>110</v>
      </c>
      <c r="C17" s="113">
        <v>24.307953580526465</v>
      </c>
      <c r="D17" s="114">
        <v>8588</v>
      </c>
      <c r="E17" s="114">
        <v>8658</v>
      </c>
      <c r="F17" s="114">
        <v>8743</v>
      </c>
      <c r="G17" s="114">
        <v>8648</v>
      </c>
      <c r="H17" s="114">
        <v>8476</v>
      </c>
      <c r="I17" s="115">
        <v>112</v>
      </c>
      <c r="J17" s="116">
        <v>1.321378008494573</v>
      </c>
    </row>
    <row r="18" spans="1:10" s="110" customFormat="1" ht="13.5" customHeight="1" x14ac:dyDescent="0.2">
      <c r="A18" s="120"/>
      <c r="B18" s="121" t="s">
        <v>111</v>
      </c>
      <c r="C18" s="113">
        <v>0.76422303990942542</v>
      </c>
      <c r="D18" s="114">
        <v>270</v>
      </c>
      <c r="E18" s="114">
        <v>281</v>
      </c>
      <c r="F18" s="114">
        <v>278</v>
      </c>
      <c r="G18" s="114">
        <v>266</v>
      </c>
      <c r="H18" s="114">
        <v>249</v>
      </c>
      <c r="I18" s="115">
        <v>21</v>
      </c>
      <c r="J18" s="116">
        <v>8.4337349397590362</v>
      </c>
    </row>
    <row r="19" spans="1:10" s="110" customFormat="1" ht="13.5" customHeight="1" x14ac:dyDescent="0.2">
      <c r="A19" s="120"/>
      <c r="B19" s="121" t="s">
        <v>112</v>
      </c>
      <c r="C19" s="113">
        <v>0.20945372204924992</v>
      </c>
      <c r="D19" s="114">
        <v>74</v>
      </c>
      <c r="E19" s="114">
        <v>78</v>
      </c>
      <c r="F19" s="114">
        <v>85</v>
      </c>
      <c r="G19" s="114">
        <v>72</v>
      </c>
      <c r="H19" s="114">
        <v>62</v>
      </c>
      <c r="I19" s="115">
        <v>12</v>
      </c>
      <c r="J19" s="116">
        <v>19.35483870967742</v>
      </c>
    </row>
    <row r="20" spans="1:10" s="110" customFormat="1" ht="13.5" customHeight="1" x14ac:dyDescent="0.2">
      <c r="A20" s="118" t="s">
        <v>113</v>
      </c>
      <c r="B20" s="122" t="s">
        <v>114</v>
      </c>
      <c r="C20" s="113">
        <v>68.420605717520516</v>
      </c>
      <c r="D20" s="114">
        <v>24173</v>
      </c>
      <c r="E20" s="114">
        <v>24424</v>
      </c>
      <c r="F20" s="114">
        <v>25030</v>
      </c>
      <c r="G20" s="114">
        <v>24652</v>
      </c>
      <c r="H20" s="114">
        <v>24587</v>
      </c>
      <c r="I20" s="115">
        <v>-414</v>
      </c>
      <c r="J20" s="116">
        <v>-1.6838166510757717</v>
      </c>
    </row>
    <row r="21" spans="1:10" s="110" customFormat="1" ht="13.5" customHeight="1" x14ac:dyDescent="0.2">
      <c r="A21" s="120"/>
      <c r="B21" s="122" t="s">
        <v>115</v>
      </c>
      <c r="C21" s="113">
        <v>31.57939428247948</v>
      </c>
      <c r="D21" s="114">
        <v>11157</v>
      </c>
      <c r="E21" s="114">
        <v>11170</v>
      </c>
      <c r="F21" s="114">
        <v>11224</v>
      </c>
      <c r="G21" s="114">
        <v>11226</v>
      </c>
      <c r="H21" s="114">
        <v>11169</v>
      </c>
      <c r="I21" s="115">
        <v>-12</v>
      </c>
      <c r="J21" s="116">
        <v>-0.10744023636852001</v>
      </c>
    </row>
    <row r="22" spans="1:10" s="110" customFormat="1" ht="13.5" customHeight="1" x14ac:dyDescent="0.2">
      <c r="A22" s="118" t="s">
        <v>113</v>
      </c>
      <c r="B22" s="122" t="s">
        <v>116</v>
      </c>
      <c r="C22" s="113">
        <v>95.04670251910558</v>
      </c>
      <c r="D22" s="114">
        <v>33580</v>
      </c>
      <c r="E22" s="114">
        <v>33887</v>
      </c>
      <c r="F22" s="114">
        <v>34426</v>
      </c>
      <c r="G22" s="114">
        <v>34193</v>
      </c>
      <c r="H22" s="114">
        <v>34170</v>
      </c>
      <c r="I22" s="115">
        <v>-590</v>
      </c>
      <c r="J22" s="116">
        <v>-1.726660813579163</v>
      </c>
    </row>
    <row r="23" spans="1:10" s="110" customFormat="1" ht="13.5" customHeight="1" x14ac:dyDescent="0.2">
      <c r="A23" s="123"/>
      <c r="B23" s="124" t="s">
        <v>117</v>
      </c>
      <c r="C23" s="125">
        <v>4.9448061137843196</v>
      </c>
      <c r="D23" s="114">
        <v>1747</v>
      </c>
      <c r="E23" s="114">
        <v>1705</v>
      </c>
      <c r="F23" s="114">
        <v>1824</v>
      </c>
      <c r="G23" s="114">
        <v>1681</v>
      </c>
      <c r="H23" s="114">
        <v>1583</v>
      </c>
      <c r="I23" s="115">
        <v>164</v>
      </c>
      <c r="J23" s="116">
        <v>10.360075805432723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4974</v>
      </c>
      <c r="E26" s="114">
        <v>5227</v>
      </c>
      <c r="F26" s="114">
        <v>5230</v>
      </c>
      <c r="G26" s="114">
        <v>5178</v>
      </c>
      <c r="H26" s="140">
        <v>5034</v>
      </c>
      <c r="I26" s="115">
        <v>-60</v>
      </c>
      <c r="J26" s="116">
        <v>-1.1918951132300357</v>
      </c>
    </row>
    <row r="27" spans="1:10" s="110" customFormat="1" ht="13.5" customHeight="1" x14ac:dyDescent="0.2">
      <c r="A27" s="118" t="s">
        <v>105</v>
      </c>
      <c r="B27" s="119" t="s">
        <v>106</v>
      </c>
      <c r="C27" s="113">
        <v>44.451145958986729</v>
      </c>
      <c r="D27" s="115">
        <v>2211</v>
      </c>
      <c r="E27" s="114">
        <v>2297</v>
      </c>
      <c r="F27" s="114">
        <v>2312</v>
      </c>
      <c r="G27" s="114">
        <v>2280</v>
      </c>
      <c r="H27" s="140">
        <v>2251</v>
      </c>
      <c r="I27" s="115">
        <v>-40</v>
      </c>
      <c r="J27" s="116">
        <v>-1.7769880053309641</v>
      </c>
    </row>
    <row r="28" spans="1:10" s="110" customFormat="1" ht="13.5" customHeight="1" x14ac:dyDescent="0.2">
      <c r="A28" s="120"/>
      <c r="B28" s="119" t="s">
        <v>107</v>
      </c>
      <c r="C28" s="113">
        <v>55.548854041013271</v>
      </c>
      <c r="D28" s="115">
        <v>2763</v>
      </c>
      <c r="E28" s="114">
        <v>2930</v>
      </c>
      <c r="F28" s="114">
        <v>2918</v>
      </c>
      <c r="G28" s="114">
        <v>2898</v>
      </c>
      <c r="H28" s="140">
        <v>2783</v>
      </c>
      <c r="I28" s="115">
        <v>-20</v>
      </c>
      <c r="J28" s="116">
        <v>-0.71864893999281354</v>
      </c>
    </row>
    <row r="29" spans="1:10" s="110" customFormat="1" ht="13.5" customHeight="1" x14ac:dyDescent="0.2">
      <c r="A29" s="118" t="s">
        <v>105</v>
      </c>
      <c r="B29" s="121" t="s">
        <v>108</v>
      </c>
      <c r="C29" s="113">
        <v>12.18335343787696</v>
      </c>
      <c r="D29" s="115">
        <v>606</v>
      </c>
      <c r="E29" s="114">
        <v>619</v>
      </c>
      <c r="F29" s="114">
        <v>621</v>
      </c>
      <c r="G29" s="114">
        <v>610</v>
      </c>
      <c r="H29" s="140">
        <v>542</v>
      </c>
      <c r="I29" s="115">
        <v>64</v>
      </c>
      <c r="J29" s="116">
        <v>11.808118081180812</v>
      </c>
    </row>
    <row r="30" spans="1:10" s="110" customFormat="1" ht="13.5" customHeight="1" x14ac:dyDescent="0.2">
      <c r="A30" s="118"/>
      <c r="B30" s="121" t="s">
        <v>109</v>
      </c>
      <c r="C30" s="113">
        <v>38.540410132689985</v>
      </c>
      <c r="D30" s="115">
        <v>1917</v>
      </c>
      <c r="E30" s="114">
        <v>2051</v>
      </c>
      <c r="F30" s="114">
        <v>2037</v>
      </c>
      <c r="G30" s="114">
        <v>2029</v>
      </c>
      <c r="H30" s="140">
        <v>2018</v>
      </c>
      <c r="I30" s="115">
        <v>-101</v>
      </c>
      <c r="J30" s="116">
        <v>-5.0049554013875124</v>
      </c>
    </row>
    <row r="31" spans="1:10" s="110" customFormat="1" ht="13.5" customHeight="1" x14ac:dyDescent="0.2">
      <c r="A31" s="118"/>
      <c r="B31" s="121" t="s">
        <v>110</v>
      </c>
      <c r="C31" s="113">
        <v>24.346602332127059</v>
      </c>
      <c r="D31" s="115">
        <v>1211</v>
      </c>
      <c r="E31" s="114">
        <v>1276</v>
      </c>
      <c r="F31" s="114">
        <v>1314</v>
      </c>
      <c r="G31" s="114">
        <v>1316</v>
      </c>
      <c r="H31" s="140">
        <v>1299</v>
      </c>
      <c r="I31" s="115">
        <v>-88</v>
      </c>
      <c r="J31" s="116">
        <v>-6.7744418783679752</v>
      </c>
    </row>
    <row r="32" spans="1:10" s="110" customFormat="1" ht="13.5" customHeight="1" x14ac:dyDescent="0.2">
      <c r="A32" s="120"/>
      <c r="B32" s="121" t="s">
        <v>111</v>
      </c>
      <c r="C32" s="113">
        <v>24.929634097305993</v>
      </c>
      <c r="D32" s="115">
        <v>1240</v>
      </c>
      <c r="E32" s="114">
        <v>1281</v>
      </c>
      <c r="F32" s="114">
        <v>1258</v>
      </c>
      <c r="G32" s="114">
        <v>1223</v>
      </c>
      <c r="H32" s="140">
        <v>1175</v>
      </c>
      <c r="I32" s="115">
        <v>65</v>
      </c>
      <c r="J32" s="116">
        <v>5.5319148936170217</v>
      </c>
    </row>
    <row r="33" spans="1:10" s="110" customFormat="1" ht="13.5" customHeight="1" x14ac:dyDescent="0.2">
      <c r="A33" s="120"/>
      <c r="B33" s="121" t="s">
        <v>112</v>
      </c>
      <c r="C33" s="113">
        <v>3.4177724165661441</v>
      </c>
      <c r="D33" s="115">
        <v>170</v>
      </c>
      <c r="E33" s="114">
        <v>173</v>
      </c>
      <c r="F33" s="114">
        <v>169</v>
      </c>
      <c r="G33" s="114">
        <v>137</v>
      </c>
      <c r="H33" s="140">
        <v>130</v>
      </c>
      <c r="I33" s="115">
        <v>40</v>
      </c>
      <c r="J33" s="116">
        <v>30.76923076923077</v>
      </c>
    </row>
    <row r="34" spans="1:10" s="110" customFormat="1" ht="13.5" customHeight="1" x14ac:dyDescent="0.2">
      <c r="A34" s="118" t="s">
        <v>113</v>
      </c>
      <c r="B34" s="122" t="s">
        <v>116</v>
      </c>
      <c r="C34" s="113">
        <v>97.225572979493364</v>
      </c>
      <c r="D34" s="115">
        <v>4836</v>
      </c>
      <c r="E34" s="114">
        <v>5057</v>
      </c>
      <c r="F34" s="114">
        <v>5069</v>
      </c>
      <c r="G34" s="114">
        <v>5026</v>
      </c>
      <c r="H34" s="140">
        <v>4885</v>
      </c>
      <c r="I34" s="115">
        <v>-49</v>
      </c>
      <c r="J34" s="116">
        <v>-1.0030706243602865</v>
      </c>
    </row>
    <row r="35" spans="1:10" s="110" customFormat="1" ht="13.5" customHeight="1" x14ac:dyDescent="0.2">
      <c r="A35" s="118"/>
      <c r="B35" s="119" t="s">
        <v>117</v>
      </c>
      <c r="C35" s="113">
        <v>2.6739043023723363</v>
      </c>
      <c r="D35" s="115">
        <v>133</v>
      </c>
      <c r="E35" s="114">
        <v>165</v>
      </c>
      <c r="F35" s="114">
        <v>156</v>
      </c>
      <c r="G35" s="114">
        <v>148</v>
      </c>
      <c r="H35" s="140">
        <v>146</v>
      </c>
      <c r="I35" s="115">
        <v>-13</v>
      </c>
      <c r="J35" s="116">
        <v>-8.9041095890410951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3295</v>
      </c>
      <c r="E37" s="114">
        <v>3459</v>
      </c>
      <c r="F37" s="114">
        <v>3436</v>
      </c>
      <c r="G37" s="114">
        <v>3461</v>
      </c>
      <c r="H37" s="140">
        <v>3395</v>
      </c>
      <c r="I37" s="115">
        <v>-100</v>
      </c>
      <c r="J37" s="116">
        <v>-2.9455081001472756</v>
      </c>
    </row>
    <row r="38" spans="1:10" s="110" customFormat="1" ht="13.5" customHeight="1" x14ac:dyDescent="0.2">
      <c r="A38" s="118" t="s">
        <v>105</v>
      </c>
      <c r="B38" s="119" t="s">
        <v>106</v>
      </c>
      <c r="C38" s="113">
        <v>47.010622154779966</v>
      </c>
      <c r="D38" s="115">
        <v>1549</v>
      </c>
      <c r="E38" s="114">
        <v>1623</v>
      </c>
      <c r="F38" s="114">
        <v>1612</v>
      </c>
      <c r="G38" s="114">
        <v>1597</v>
      </c>
      <c r="H38" s="140">
        <v>1602</v>
      </c>
      <c r="I38" s="115">
        <v>-53</v>
      </c>
      <c r="J38" s="116">
        <v>-3.3083645443196006</v>
      </c>
    </row>
    <row r="39" spans="1:10" s="110" customFormat="1" ht="13.5" customHeight="1" x14ac:dyDescent="0.2">
      <c r="A39" s="120"/>
      <c r="B39" s="119" t="s">
        <v>107</v>
      </c>
      <c r="C39" s="113">
        <v>52.989377845220034</v>
      </c>
      <c r="D39" s="115">
        <v>1746</v>
      </c>
      <c r="E39" s="114">
        <v>1836</v>
      </c>
      <c r="F39" s="114">
        <v>1824</v>
      </c>
      <c r="G39" s="114">
        <v>1864</v>
      </c>
      <c r="H39" s="140">
        <v>1793</v>
      </c>
      <c r="I39" s="115">
        <v>-47</v>
      </c>
      <c r="J39" s="116">
        <v>-2.6213050752928053</v>
      </c>
    </row>
    <row r="40" spans="1:10" s="110" customFormat="1" ht="13.5" customHeight="1" x14ac:dyDescent="0.2">
      <c r="A40" s="118" t="s">
        <v>105</v>
      </c>
      <c r="B40" s="121" t="s">
        <v>108</v>
      </c>
      <c r="C40" s="113">
        <v>14.476479514415782</v>
      </c>
      <c r="D40" s="115">
        <v>477</v>
      </c>
      <c r="E40" s="114">
        <v>478</v>
      </c>
      <c r="F40" s="114">
        <v>469</v>
      </c>
      <c r="G40" s="114">
        <v>491</v>
      </c>
      <c r="H40" s="140">
        <v>441</v>
      </c>
      <c r="I40" s="115">
        <v>36</v>
      </c>
      <c r="J40" s="116">
        <v>8.1632653061224492</v>
      </c>
    </row>
    <row r="41" spans="1:10" s="110" customFormat="1" ht="13.5" customHeight="1" x14ac:dyDescent="0.2">
      <c r="A41" s="118"/>
      <c r="B41" s="121" t="s">
        <v>109</v>
      </c>
      <c r="C41" s="113">
        <v>22.427921092564493</v>
      </c>
      <c r="D41" s="115">
        <v>739</v>
      </c>
      <c r="E41" s="114">
        <v>810</v>
      </c>
      <c r="F41" s="114">
        <v>782</v>
      </c>
      <c r="G41" s="114">
        <v>805</v>
      </c>
      <c r="H41" s="140">
        <v>832</v>
      </c>
      <c r="I41" s="115">
        <v>-93</v>
      </c>
      <c r="J41" s="116">
        <v>-11.177884615384615</v>
      </c>
    </row>
    <row r="42" spans="1:10" s="110" customFormat="1" ht="13.5" customHeight="1" x14ac:dyDescent="0.2">
      <c r="A42" s="118"/>
      <c r="B42" s="121" t="s">
        <v>110</v>
      </c>
      <c r="C42" s="113">
        <v>25.887708649468891</v>
      </c>
      <c r="D42" s="115">
        <v>853</v>
      </c>
      <c r="E42" s="114">
        <v>904</v>
      </c>
      <c r="F42" s="114">
        <v>941</v>
      </c>
      <c r="G42" s="114">
        <v>956</v>
      </c>
      <c r="H42" s="140">
        <v>963</v>
      </c>
      <c r="I42" s="115">
        <v>-110</v>
      </c>
      <c r="J42" s="116">
        <v>-11.422637590861889</v>
      </c>
    </row>
    <row r="43" spans="1:10" s="110" customFormat="1" ht="13.5" customHeight="1" x14ac:dyDescent="0.2">
      <c r="A43" s="120"/>
      <c r="B43" s="121" t="s">
        <v>111</v>
      </c>
      <c r="C43" s="113">
        <v>37.207890743550834</v>
      </c>
      <c r="D43" s="115">
        <v>1226</v>
      </c>
      <c r="E43" s="114">
        <v>1267</v>
      </c>
      <c r="F43" s="114">
        <v>1244</v>
      </c>
      <c r="G43" s="114">
        <v>1209</v>
      </c>
      <c r="H43" s="140">
        <v>1159</v>
      </c>
      <c r="I43" s="115">
        <v>67</v>
      </c>
      <c r="J43" s="116">
        <v>5.7808455565142367</v>
      </c>
    </row>
    <row r="44" spans="1:10" s="110" customFormat="1" ht="13.5" customHeight="1" x14ac:dyDescent="0.2">
      <c r="A44" s="120"/>
      <c r="B44" s="121" t="s">
        <v>112</v>
      </c>
      <c r="C44" s="113">
        <v>5.068285280728376</v>
      </c>
      <c r="D44" s="115">
        <v>167</v>
      </c>
      <c r="E44" s="114">
        <v>170</v>
      </c>
      <c r="F44" s="114">
        <v>166</v>
      </c>
      <c r="G44" s="114">
        <v>134</v>
      </c>
      <c r="H44" s="140">
        <v>125</v>
      </c>
      <c r="I44" s="115">
        <v>42</v>
      </c>
      <c r="J44" s="116">
        <v>33.6</v>
      </c>
    </row>
    <row r="45" spans="1:10" s="110" customFormat="1" ht="13.5" customHeight="1" x14ac:dyDescent="0.2">
      <c r="A45" s="118" t="s">
        <v>113</v>
      </c>
      <c r="B45" s="122" t="s">
        <v>116</v>
      </c>
      <c r="C45" s="113">
        <v>97.784522003034908</v>
      </c>
      <c r="D45" s="115">
        <v>3222</v>
      </c>
      <c r="E45" s="114">
        <v>3358</v>
      </c>
      <c r="F45" s="114">
        <v>3346</v>
      </c>
      <c r="G45" s="114">
        <v>3375</v>
      </c>
      <c r="H45" s="140">
        <v>3302</v>
      </c>
      <c r="I45" s="115">
        <v>-80</v>
      </c>
      <c r="J45" s="116">
        <v>-2.4227740763173835</v>
      </c>
    </row>
    <row r="46" spans="1:10" s="110" customFormat="1" ht="13.5" customHeight="1" x14ac:dyDescent="0.2">
      <c r="A46" s="118"/>
      <c r="B46" s="119" t="s">
        <v>117</v>
      </c>
      <c r="C46" s="113">
        <v>2.0637329286798178</v>
      </c>
      <c r="D46" s="115">
        <v>68</v>
      </c>
      <c r="E46" s="114">
        <v>96</v>
      </c>
      <c r="F46" s="114">
        <v>85</v>
      </c>
      <c r="G46" s="114">
        <v>82</v>
      </c>
      <c r="H46" s="140">
        <v>90</v>
      </c>
      <c r="I46" s="115">
        <v>-22</v>
      </c>
      <c r="J46" s="116">
        <v>-24.444444444444443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1679</v>
      </c>
      <c r="E48" s="114">
        <v>1768</v>
      </c>
      <c r="F48" s="114">
        <v>1794</v>
      </c>
      <c r="G48" s="114">
        <v>1717</v>
      </c>
      <c r="H48" s="140">
        <v>1639</v>
      </c>
      <c r="I48" s="115">
        <v>40</v>
      </c>
      <c r="J48" s="116">
        <v>2.4405125076266017</v>
      </c>
    </row>
    <row r="49" spans="1:12" s="110" customFormat="1" ht="13.5" customHeight="1" x14ac:dyDescent="0.2">
      <c r="A49" s="118" t="s">
        <v>105</v>
      </c>
      <c r="B49" s="119" t="s">
        <v>106</v>
      </c>
      <c r="C49" s="113">
        <v>39.428231089934485</v>
      </c>
      <c r="D49" s="115">
        <v>662</v>
      </c>
      <c r="E49" s="114">
        <v>674</v>
      </c>
      <c r="F49" s="114">
        <v>700</v>
      </c>
      <c r="G49" s="114">
        <v>683</v>
      </c>
      <c r="H49" s="140">
        <v>649</v>
      </c>
      <c r="I49" s="115">
        <v>13</v>
      </c>
      <c r="J49" s="116">
        <v>2.0030816640986133</v>
      </c>
    </row>
    <row r="50" spans="1:12" s="110" customFormat="1" ht="13.5" customHeight="1" x14ac:dyDescent="0.2">
      <c r="A50" s="120"/>
      <c r="B50" s="119" t="s">
        <v>107</v>
      </c>
      <c r="C50" s="113">
        <v>60.571768910065515</v>
      </c>
      <c r="D50" s="115">
        <v>1017</v>
      </c>
      <c r="E50" s="114">
        <v>1094</v>
      </c>
      <c r="F50" s="114">
        <v>1094</v>
      </c>
      <c r="G50" s="114">
        <v>1034</v>
      </c>
      <c r="H50" s="140">
        <v>990</v>
      </c>
      <c r="I50" s="115">
        <v>27</v>
      </c>
      <c r="J50" s="116">
        <v>2.7272727272727271</v>
      </c>
    </row>
    <row r="51" spans="1:12" s="110" customFormat="1" ht="13.5" customHeight="1" x14ac:dyDescent="0.2">
      <c r="A51" s="118" t="s">
        <v>105</v>
      </c>
      <c r="B51" s="121" t="s">
        <v>108</v>
      </c>
      <c r="C51" s="113">
        <v>7.6831447290053605</v>
      </c>
      <c r="D51" s="115">
        <v>129</v>
      </c>
      <c r="E51" s="114">
        <v>141</v>
      </c>
      <c r="F51" s="114">
        <v>152</v>
      </c>
      <c r="G51" s="114">
        <v>119</v>
      </c>
      <c r="H51" s="140">
        <v>101</v>
      </c>
      <c r="I51" s="115">
        <v>28</v>
      </c>
      <c r="J51" s="116">
        <v>27.722772277227723</v>
      </c>
    </row>
    <row r="52" spans="1:12" s="110" customFormat="1" ht="13.5" customHeight="1" x14ac:dyDescent="0.2">
      <c r="A52" s="118"/>
      <c r="B52" s="121" t="s">
        <v>109</v>
      </c>
      <c r="C52" s="113">
        <v>70.160810005955923</v>
      </c>
      <c r="D52" s="115">
        <v>1178</v>
      </c>
      <c r="E52" s="114">
        <v>1241</v>
      </c>
      <c r="F52" s="114">
        <v>1255</v>
      </c>
      <c r="G52" s="114">
        <v>1224</v>
      </c>
      <c r="H52" s="140">
        <v>1186</v>
      </c>
      <c r="I52" s="115">
        <v>-8</v>
      </c>
      <c r="J52" s="116">
        <v>-0.67453625632377745</v>
      </c>
    </row>
    <row r="53" spans="1:12" s="110" customFormat="1" ht="13.5" customHeight="1" x14ac:dyDescent="0.2">
      <c r="A53" s="118"/>
      <c r="B53" s="121" t="s">
        <v>110</v>
      </c>
      <c r="C53" s="113">
        <v>21.322215604526505</v>
      </c>
      <c r="D53" s="115">
        <v>358</v>
      </c>
      <c r="E53" s="114">
        <v>372</v>
      </c>
      <c r="F53" s="114">
        <v>373</v>
      </c>
      <c r="G53" s="114">
        <v>360</v>
      </c>
      <c r="H53" s="140">
        <v>336</v>
      </c>
      <c r="I53" s="115">
        <v>22</v>
      </c>
      <c r="J53" s="116">
        <v>6.5476190476190474</v>
      </c>
    </row>
    <row r="54" spans="1:12" s="110" customFormat="1" ht="13.5" customHeight="1" x14ac:dyDescent="0.2">
      <c r="A54" s="120"/>
      <c r="B54" s="121" t="s">
        <v>111</v>
      </c>
      <c r="C54" s="113">
        <v>0.83382966051220964</v>
      </c>
      <c r="D54" s="115">
        <v>14</v>
      </c>
      <c r="E54" s="114">
        <v>14</v>
      </c>
      <c r="F54" s="114">
        <v>14</v>
      </c>
      <c r="G54" s="114">
        <v>14</v>
      </c>
      <c r="H54" s="140">
        <v>16</v>
      </c>
      <c r="I54" s="115">
        <v>-2</v>
      </c>
      <c r="J54" s="116">
        <v>-12.5</v>
      </c>
    </row>
    <row r="55" spans="1:12" s="110" customFormat="1" ht="13.5" customHeight="1" x14ac:dyDescent="0.2">
      <c r="A55" s="120"/>
      <c r="B55" s="121" t="s">
        <v>112</v>
      </c>
      <c r="C55" s="113">
        <v>0.17867778439547349</v>
      </c>
      <c r="D55" s="115">
        <v>3</v>
      </c>
      <c r="E55" s="114">
        <v>3</v>
      </c>
      <c r="F55" s="114">
        <v>3</v>
      </c>
      <c r="G55" s="114">
        <v>3</v>
      </c>
      <c r="H55" s="140">
        <v>5</v>
      </c>
      <c r="I55" s="115">
        <v>-2</v>
      </c>
      <c r="J55" s="116">
        <v>-40</v>
      </c>
    </row>
    <row r="56" spans="1:12" s="110" customFormat="1" ht="13.5" customHeight="1" x14ac:dyDescent="0.2">
      <c r="A56" s="118" t="s">
        <v>113</v>
      </c>
      <c r="B56" s="122" t="s">
        <v>116</v>
      </c>
      <c r="C56" s="113">
        <v>96.128648004764742</v>
      </c>
      <c r="D56" s="115">
        <v>1614</v>
      </c>
      <c r="E56" s="114">
        <v>1699</v>
      </c>
      <c r="F56" s="114">
        <v>1723</v>
      </c>
      <c r="G56" s="114">
        <v>1651</v>
      </c>
      <c r="H56" s="140">
        <v>1583</v>
      </c>
      <c r="I56" s="115">
        <v>31</v>
      </c>
      <c r="J56" s="116">
        <v>1.9583070120025268</v>
      </c>
    </row>
    <row r="57" spans="1:12" s="110" customFormat="1" ht="13.5" customHeight="1" x14ac:dyDescent="0.2">
      <c r="A57" s="142"/>
      <c r="B57" s="124" t="s">
        <v>117</v>
      </c>
      <c r="C57" s="125">
        <v>3.8713519952352593</v>
      </c>
      <c r="D57" s="143">
        <v>65</v>
      </c>
      <c r="E57" s="144">
        <v>69</v>
      </c>
      <c r="F57" s="144">
        <v>71</v>
      </c>
      <c r="G57" s="144">
        <v>66</v>
      </c>
      <c r="H57" s="145">
        <v>56</v>
      </c>
      <c r="I57" s="143">
        <v>9</v>
      </c>
      <c r="J57" s="146">
        <v>16.071428571428573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35330</v>
      </c>
      <c r="E12" s="236">
        <v>35594</v>
      </c>
      <c r="F12" s="114">
        <v>36254</v>
      </c>
      <c r="G12" s="114">
        <v>35878</v>
      </c>
      <c r="H12" s="140">
        <v>35756</v>
      </c>
      <c r="I12" s="115">
        <v>-426</v>
      </c>
      <c r="J12" s="116">
        <v>-1.1914084349479808</v>
      </c>
    </row>
    <row r="13" spans="1:15" s="110" customFormat="1" ht="12" customHeight="1" x14ac:dyDescent="0.2">
      <c r="A13" s="118" t="s">
        <v>105</v>
      </c>
      <c r="B13" s="119" t="s">
        <v>106</v>
      </c>
      <c r="C13" s="113">
        <v>48.98952731389754</v>
      </c>
      <c r="D13" s="115">
        <v>17308</v>
      </c>
      <c r="E13" s="114">
        <v>17342</v>
      </c>
      <c r="F13" s="114">
        <v>17833</v>
      </c>
      <c r="G13" s="114">
        <v>17581</v>
      </c>
      <c r="H13" s="140">
        <v>17435</v>
      </c>
      <c r="I13" s="115">
        <v>-127</v>
      </c>
      <c r="J13" s="116">
        <v>-0.72841984513908808</v>
      </c>
    </row>
    <row r="14" spans="1:15" s="110" customFormat="1" ht="12" customHeight="1" x14ac:dyDescent="0.2">
      <c r="A14" s="118"/>
      <c r="B14" s="119" t="s">
        <v>107</v>
      </c>
      <c r="C14" s="113">
        <v>51.01047268610246</v>
      </c>
      <c r="D14" s="115">
        <v>18022</v>
      </c>
      <c r="E14" s="114">
        <v>18252</v>
      </c>
      <c r="F14" s="114">
        <v>18421</v>
      </c>
      <c r="G14" s="114">
        <v>18297</v>
      </c>
      <c r="H14" s="140">
        <v>18321</v>
      </c>
      <c r="I14" s="115">
        <v>-299</v>
      </c>
      <c r="J14" s="116">
        <v>-1.6320069865182032</v>
      </c>
    </row>
    <row r="15" spans="1:15" s="110" customFormat="1" ht="12" customHeight="1" x14ac:dyDescent="0.2">
      <c r="A15" s="118" t="s">
        <v>105</v>
      </c>
      <c r="B15" s="121" t="s">
        <v>108</v>
      </c>
      <c r="C15" s="113">
        <v>8.0384941975658073</v>
      </c>
      <c r="D15" s="115">
        <v>2840</v>
      </c>
      <c r="E15" s="114">
        <v>2924</v>
      </c>
      <c r="F15" s="114">
        <v>3070</v>
      </c>
      <c r="G15" s="114">
        <v>2651</v>
      </c>
      <c r="H15" s="140">
        <v>2758</v>
      </c>
      <c r="I15" s="115">
        <v>82</v>
      </c>
      <c r="J15" s="116">
        <v>2.9731689630166787</v>
      </c>
    </row>
    <row r="16" spans="1:15" s="110" customFormat="1" ht="12" customHeight="1" x14ac:dyDescent="0.2">
      <c r="A16" s="118"/>
      <c r="B16" s="121" t="s">
        <v>109</v>
      </c>
      <c r="C16" s="113">
        <v>66.889329181998306</v>
      </c>
      <c r="D16" s="115">
        <v>23632</v>
      </c>
      <c r="E16" s="114">
        <v>23731</v>
      </c>
      <c r="F16" s="114">
        <v>24163</v>
      </c>
      <c r="G16" s="114">
        <v>24313</v>
      </c>
      <c r="H16" s="140">
        <v>24273</v>
      </c>
      <c r="I16" s="115">
        <v>-641</v>
      </c>
      <c r="J16" s="116">
        <v>-2.6407942981914059</v>
      </c>
    </row>
    <row r="17" spans="1:10" s="110" customFormat="1" ht="12" customHeight="1" x14ac:dyDescent="0.2">
      <c r="A17" s="118"/>
      <c r="B17" s="121" t="s">
        <v>110</v>
      </c>
      <c r="C17" s="113">
        <v>24.307953580526465</v>
      </c>
      <c r="D17" s="115">
        <v>8588</v>
      </c>
      <c r="E17" s="114">
        <v>8658</v>
      </c>
      <c r="F17" s="114">
        <v>8743</v>
      </c>
      <c r="G17" s="114">
        <v>8648</v>
      </c>
      <c r="H17" s="140">
        <v>8476</v>
      </c>
      <c r="I17" s="115">
        <v>112</v>
      </c>
      <c r="J17" s="116">
        <v>1.321378008494573</v>
      </c>
    </row>
    <row r="18" spans="1:10" s="110" customFormat="1" ht="12" customHeight="1" x14ac:dyDescent="0.2">
      <c r="A18" s="120"/>
      <c r="B18" s="121" t="s">
        <v>111</v>
      </c>
      <c r="C18" s="113">
        <v>0.76422303990942542</v>
      </c>
      <c r="D18" s="115">
        <v>270</v>
      </c>
      <c r="E18" s="114">
        <v>281</v>
      </c>
      <c r="F18" s="114">
        <v>278</v>
      </c>
      <c r="G18" s="114">
        <v>266</v>
      </c>
      <c r="H18" s="140">
        <v>249</v>
      </c>
      <c r="I18" s="115">
        <v>21</v>
      </c>
      <c r="J18" s="116">
        <v>8.4337349397590362</v>
      </c>
    </row>
    <row r="19" spans="1:10" s="110" customFormat="1" ht="12" customHeight="1" x14ac:dyDescent="0.2">
      <c r="A19" s="120"/>
      <c r="B19" s="121" t="s">
        <v>112</v>
      </c>
      <c r="C19" s="113">
        <v>0.20945372204924992</v>
      </c>
      <c r="D19" s="115">
        <v>74</v>
      </c>
      <c r="E19" s="114">
        <v>78</v>
      </c>
      <c r="F19" s="114">
        <v>85</v>
      </c>
      <c r="G19" s="114">
        <v>72</v>
      </c>
      <c r="H19" s="140">
        <v>62</v>
      </c>
      <c r="I19" s="115">
        <v>12</v>
      </c>
      <c r="J19" s="116">
        <v>19.35483870967742</v>
      </c>
    </row>
    <row r="20" spans="1:10" s="110" customFormat="1" ht="12" customHeight="1" x14ac:dyDescent="0.2">
      <c r="A20" s="118" t="s">
        <v>113</v>
      </c>
      <c r="B20" s="119" t="s">
        <v>181</v>
      </c>
      <c r="C20" s="113">
        <v>68.420605717520516</v>
      </c>
      <c r="D20" s="115">
        <v>24173</v>
      </c>
      <c r="E20" s="114">
        <v>24424</v>
      </c>
      <c r="F20" s="114">
        <v>25030</v>
      </c>
      <c r="G20" s="114">
        <v>24652</v>
      </c>
      <c r="H20" s="140">
        <v>24587</v>
      </c>
      <c r="I20" s="115">
        <v>-414</v>
      </c>
      <c r="J20" s="116">
        <v>-1.6838166510757717</v>
      </c>
    </row>
    <row r="21" spans="1:10" s="110" customFormat="1" ht="12" customHeight="1" x14ac:dyDescent="0.2">
      <c r="A21" s="118"/>
      <c r="B21" s="119" t="s">
        <v>182</v>
      </c>
      <c r="C21" s="113">
        <v>31.57939428247948</v>
      </c>
      <c r="D21" s="115">
        <v>11157</v>
      </c>
      <c r="E21" s="114">
        <v>11170</v>
      </c>
      <c r="F21" s="114">
        <v>11224</v>
      </c>
      <c r="G21" s="114">
        <v>11226</v>
      </c>
      <c r="H21" s="140">
        <v>11169</v>
      </c>
      <c r="I21" s="115">
        <v>-12</v>
      </c>
      <c r="J21" s="116">
        <v>-0.10744023636852001</v>
      </c>
    </row>
    <row r="22" spans="1:10" s="110" customFormat="1" ht="12" customHeight="1" x14ac:dyDescent="0.2">
      <c r="A22" s="118" t="s">
        <v>113</v>
      </c>
      <c r="B22" s="119" t="s">
        <v>116</v>
      </c>
      <c r="C22" s="113">
        <v>95.04670251910558</v>
      </c>
      <c r="D22" s="115">
        <v>33580</v>
      </c>
      <c r="E22" s="114">
        <v>33887</v>
      </c>
      <c r="F22" s="114">
        <v>34426</v>
      </c>
      <c r="G22" s="114">
        <v>34193</v>
      </c>
      <c r="H22" s="140">
        <v>34170</v>
      </c>
      <c r="I22" s="115">
        <v>-590</v>
      </c>
      <c r="J22" s="116">
        <v>-1.726660813579163</v>
      </c>
    </row>
    <row r="23" spans="1:10" s="110" customFormat="1" ht="12" customHeight="1" x14ac:dyDescent="0.2">
      <c r="A23" s="118"/>
      <c r="B23" s="119" t="s">
        <v>117</v>
      </c>
      <c r="C23" s="113">
        <v>4.9448061137843196</v>
      </c>
      <c r="D23" s="115">
        <v>1747</v>
      </c>
      <c r="E23" s="114">
        <v>1705</v>
      </c>
      <c r="F23" s="114">
        <v>1824</v>
      </c>
      <c r="G23" s="114">
        <v>1681</v>
      </c>
      <c r="H23" s="140">
        <v>1583</v>
      </c>
      <c r="I23" s="115">
        <v>164</v>
      </c>
      <c r="J23" s="116">
        <v>10.360075805432723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799606</v>
      </c>
      <c r="E25" s="236">
        <v>804186</v>
      </c>
      <c r="F25" s="236">
        <v>813199</v>
      </c>
      <c r="G25" s="236">
        <v>804770</v>
      </c>
      <c r="H25" s="241">
        <v>803424</v>
      </c>
      <c r="I25" s="235">
        <v>-3818</v>
      </c>
      <c r="J25" s="116">
        <v>-0.4752160751981519</v>
      </c>
    </row>
    <row r="26" spans="1:10" s="110" customFormat="1" ht="12" customHeight="1" x14ac:dyDescent="0.2">
      <c r="A26" s="118" t="s">
        <v>105</v>
      </c>
      <c r="B26" s="119" t="s">
        <v>106</v>
      </c>
      <c r="C26" s="113">
        <v>51.70709074219053</v>
      </c>
      <c r="D26" s="115">
        <v>413453</v>
      </c>
      <c r="E26" s="114">
        <v>415120</v>
      </c>
      <c r="F26" s="114">
        <v>421909</v>
      </c>
      <c r="G26" s="114">
        <v>416836</v>
      </c>
      <c r="H26" s="140">
        <v>414841</v>
      </c>
      <c r="I26" s="115">
        <v>-1388</v>
      </c>
      <c r="J26" s="116">
        <v>-0.33458602211449689</v>
      </c>
    </row>
    <row r="27" spans="1:10" s="110" customFormat="1" ht="12" customHeight="1" x14ac:dyDescent="0.2">
      <c r="A27" s="118"/>
      <c r="B27" s="119" t="s">
        <v>107</v>
      </c>
      <c r="C27" s="113">
        <v>48.29290925780947</v>
      </c>
      <c r="D27" s="115">
        <v>386153</v>
      </c>
      <c r="E27" s="114">
        <v>389066</v>
      </c>
      <c r="F27" s="114">
        <v>391290</v>
      </c>
      <c r="G27" s="114">
        <v>387934</v>
      </c>
      <c r="H27" s="140">
        <v>388583</v>
      </c>
      <c r="I27" s="115">
        <v>-2430</v>
      </c>
      <c r="J27" s="116">
        <v>-0.62534902453272534</v>
      </c>
    </row>
    <row r="28" spans="1:10" s="110" customFormat="1" ht="12" customHeight="1" x14ac:dyDescent="0.2">
      <c r="A28" s="118" t="s">
        <v>105</v>
      </c>
      <c r="B28" s="121" t="s">
        <v>108</v>
      </c>
      <c r="C28" s="113">
        <v>8.3681212997401229</v>
      </c>
      <c r="D28" s="115">
        <v>66912</v>
      </c>
      <c r="E28" s="114">
        <v>68470</v>
      </c>
      <c r="F28" s="114">
        <v>70212</v>
      </c>
      <c r="G28" s="114">
        <v>62374</v>
      </c>
      <c r="H28" s="140">
        <v>63598</v>
      </c>
      <c r="I28" s="115">
        <v>3314</v>
      </c>
      <c r="J28" s="116">
        <v>5.2108556872857639</v>
      </c>
    </row>
    <row r="29" spans="1:10" s="110" customFormat="1" ht="12" customHeight="1" x14ac:dyDescent="0.2">
      <c r="A29" s="118"/>
      <c r="B29" s="121" t="s">
        <v>109</v>
      </c>
      <c r="C29" s="113">
        <v>66.830914225255938</v>
      </c>
      <c r="D29" s="115">
        <v>534384</v>
      </c>
      <c r="E29" s="114">
        <v>536850</v>
      </c>
      <c r="F29" s="114">
        <v>543971</v>
      </c>
      <c r="G29" s="114">
        <v>545125</v>
      </c>
      <c r="H29" s="140">
        <v>545530</v>
      </c>
      <c r="I29" s="115">
        <v>-11146</v>
      </c>
      <c r="J29" s="116">
        <v>-2.0431506974868476</v>
      </c>
    </row>
    <row r="30" spans="1:10" s="110" customFormat="1" ht="12" customHeight="1" x14ac:dyDescent="0.2">
      <c r="A30" s="118"/>
      <c r="B30" s="121" t="s">
        <v>110</v>
      </c>
      <c r="C30" s="113">
        <v>23.861501789631394</v>
      </c>
      <c r="D30" s="115">
        <v>190798</v>
      </c>
      <c r="E30" s="114">
        <v>191182</v>
      </c>
      <c r="F30" s="114">
        <v>191625</v>
      </c>
      <c r="G30" s="114">
        <v>190070</v>
      </c>
      <c r="H30" s="140">
        <v>187471</v>
      </c>
      <c r="I30" s="115">
        <v>3327</v>
      </c>
      <c r="J30" s="116">
        <v>1.7746744829867021</v>
      </c>
    </row>
    <row r="31" spans="1:10" s="110" customFormat="1" ht="12" customHeight="1" x14ac:dyDescent="0.2">
      <c r="A31" s="120"/>
      <c r="B31" s="121" t="s">
        <v>111</v>
      </c>
      <c r="C31" s="113">
        <v>0.93946268537254596</v>
      </c>
      <c r="D31" s="115">
        <v>7512</v>
      </c>
      <c r="E31" s="114">
        <v>7684</v>
      </c>
      <c r="F31" s="114">
        <v>7391</v>
      </c>
      <c r="G31" s="114">
        <v>7201</v>
      </c>
      <c r="H31" s="140">
        <v>6825</v>
      </c>
      <c r="I31" s="115">
        <v>687</v>
      </c>
      <c r="J31" s="116">
        <v>10.065934065934066</v>
      </c>
    </row>
    <row r="32" spans="1:10" s="110" customFormat="1" ht="12" customHeight="1" x14ac:dyDescent="0.2">
      <c r="A32" s="120"/>
      <c r="B32" s="121" t="s">
        <v>112</v>
      </c>
      <c r="C32" s="113">
        <v>0.28163870706322863</v>
      </c>
      <c r="D32" s="115">
        <v>2252</v>
      </c>
      <c r="E32" s="114">
        <v>2283</v>
      </c>
      <c r="F32" s="114">
        <v>2241</v>
      </c>
      <c r="G32" s="114">
        <v>2035</v>
      </c>
      <c r="H32" s="140">
        <v>1876</v>
      </c>
      <c r="I32" s="115">
        <v>376</v>
      </c>
      <c r="J32" s="116">
        <v>20.042643923240938</v>
      </c>
    </row>
    <row r="33" spans="1:10" s="110" customFormat="1" ht="12" customHeight="1" x14ac:dyDescent="0.2">
      <c r="A33" s="118" t="s">
        <v>113</v>
      </c>
      <c r="B33" s="119" t="s">
        <v>181</v>
      </c>
      <c r="C33" s="113">
        <v>71.693434016253008</v>
      </c>
      <c r="D33" s="115">
        <v>573265</v>
      </c>
      <c r="E33" s="114">
        <v>577321</v>
      </c>
      <c r="F33" s="114">
        <v>586617</v>
      </c>
      <c r="G33" s="114">
        <v>581137</v>
      </c>
      <c r="H33" s="140">
        <v>582266</v>
      </c>
      <c r="I33" s="115">
        <v>-9001</v>
      </c>
      <c r="J33" s="116">
        <v>-1.5458570481532496</v>
      </c>
    </row>
    <row r="34" spans="1:10" s="110" customFormat="1" ht="12" customHeight="1" x14ac:dyDescent="0.2">
      <c r="A34" s="118"/>
      <c r="B34" s="119" t="s">
        <v>182</v>
      </c>
      <c r="C34" s="113">
        <v>28.306565983746996</v>
      </c>
      <c r="D34" s="115">
        <v>226341</v>
      </c>
      <c r="E34" s="114">
        <v>226865</v>
      </c>
      <c r="F34" s="114">
        <v>226582</v>
      </c>
      <c r="G34" s="114">
        <v>223633</v>
      </c>
      <c r="H34" s="140">
        <v>221158</v>
      </c>
      <c r="I34" s="115">
        <v>5183</v>
      </c>
      <c r="J34" s="116">
        <v>2.3435733728827355</v>
      </c>
    </row>
    <row r="35" spans="1:10" s="110" customFormat="1" ht="12" customHeight="1" x14ac:dyDescent="0.2">
      <c r="A35" s="118" t="s">
        <v>113</v>
      </c>
      <c r="B35" s="119" t="s">
        <v>116</v>
      </c>
      <c r="C35" s="113">
        <v>94.184010625232929</v>
      </c>
      <c r="D35" s="115">
        <v>753101</v>
      </c>
      <c r="E35" s="114">
        <v>758513</v>
      </c>
      <c r="F35" s="114">
        <v>766260</v>
      </c>
      <c r="G35" s="114">
        <v>760324</v>
      </c>
      <c r="H35" s="140">
        <v>760644</v>
      </c>
      <c r="I35" s="115">
        <v>-7543</v>
      </c>
      <c r="J35" s="116">
        <v>-0.99165969888673278</v>
      </c>
    </row>
    <row r="36" spans="1:10" s="110" customFormat="1" ht="12" customHeight="1" x14ac:dyDescent="0.2">
      <c r="A36" s="118"/>
      <c r="B36" s="119" t="s">
        <v>117</v>
      </c>
      <c r="C36" s="113">
        <v>5.8013571684054392</v>
      </c>
      <c r="D36" s="115">
        <v>46388</v>
      </c>
      <c r="E36" s="114">
        <v>45539</v>
      </c>
      <c r="F36" s="114">
        <v>46807</v>
      </c>
      <c r="G36" s="114">
        <v>44313</v>
      </c>
      <c r="H36" s="140">
        <v>42653</v>
      </c>
      <c r="I36" s="115">
        <v>3735</v>
      </c>
      <c r="J36" s="116">
        <v>8.75671113403512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40926</v>
      </c>
      <c r="E64" s="236">
        <v>41263</v>
      </c>
      <c r="F64" s="236">
        <v>41882</v>
      </c>
      <c r="G64" s="236">
        <v>41350</v>
      </c>
      <c r="H64" s="140">
        <v>41283</v>
      </c>
      <c r="I64" s="115">
        <v>-357</v>
      </c>
      <c r="J64" s="116">
        <v>-0.86476273526633241</v>
      </c>
    </row>
    <row r="65" spans="1:12" s="110" customFormat="1" ht="12" customHeight="1" x14ac:dyDescent="0.2">
      <c r="A65" s="118" t="s">
        <v>105</v>
      </c>
      <c r="B65" s="119" t="s">
        <v>106</v>
      </c>
      <c r="C65" s="113">
        <v>52.922347651859454</v>
      </c>
      <c r="D65" s="235">
        <v>21659</v>
      </c>
      <c r="E65" s="236">
        <v>21774</v>
      </c>
      <c r="F65" s="236">
        <v>22214</v>
      </c>
      <c r="G65" s="236">
        <v>21966</v>
      </c>
      <c r="H65" s="140">
        <v>21854</v>
      </c>
      <c r="I65" s="115">
        <v>-195</v>
      </c>
      <c r="J65" s="116">
        <v>-0.89228516518715106</v>
      </c>
    </row>
    <row r="66" spans="1:12" s="110" customFormat="1" ht="12" customHeight="1" x14ac:dyDescent="0.2">
      <c r="A66" s="118"/>
      <c r="B66" s="119" t="s">
        <v>107</v>
      </c>
      <c r="C66" s="113">
        <v>47.077652348140546</v>
      </c>
      <c r="D66" s="235">
        <v>19267</v>
      </c>
      <c r="E66" s="236">
        <v>19489</v>
      </c>
      <c r="F66" s="236">
        <v>19668</v>
      </c>
      <c r="G66" s="236">
        <v>19384</v>
      </c>
      <c r="H66" s="140">
        <v>19429</v>
      </c>
      <c r="I66" s="115">
        <v>-162</v>
      </c>
      <c r="J66" s="116">
        <v>-0.83380513665139744</v>
      </c>
    </row>
    <row r="67" spans="1:12" s="110" customFormat="1" ht="12" customHeight="1" x14ac:dyDescent="0.2">
      <c r="A67" s="118" t="s">
        <v>105</v>
      </c>
      <c r="B67" s="121" t="s">
        <v>108</v>
      </c>
      <c r="C67" s="113">
        <v>7.902067145579827</v>
      </c>
      <c r="D67" s="235">
        <v>3234</v>
      </c>
      <c r="E67" s="236">
        <v>3327</v>
      </c>
      <c r="F67" s="236">
        <v>3475</v>
      </c>
      <c r="G67" s="236">
        <v>2993</v>
      </c>
      <c r="H67" s="140">
        <v>3100</v>
      </c>
      <c r="I67" s="115">
        <v>134</v>
      </c>
      <c r="J67" s="116">
        <v>4.32258064516129</v>
      </c>
    </row>
    <row r="68" spans="1:12" s="110" customFormat="1" ht="12" customHeight="1" x14ac:dyDescent="0.2">
      <c r="A68" s="118"/>
      <c r="B68" s="121" t="s">
        <v>109</v>
      </c>
      <c r="C68" s="113">
        <v>66.63978888725994</v>
      </c>
      <c r="D68" s="235">
        <v>27273</v>
      </c>
      <c r="E68" s="236">
        <v>27425</v>
      </c>
      <c r="F68" s="236">
        <v>27858</v>
      </c>
      <c r="G68" s="236">
        <v>27963</v>
      </c>
      <c r="H68" s="140">
        <v>27987</v>
      </c>
      <c r="I68" s="115">
        <v>-714</v>
      </c>
      <c r="J68" s="116">
        <v>-2.5511844785078788</v>
      </c>
    </row>
    <row r="69" spans="1:12" s="110" customFormat="1" ht="12" customHeight="1" x14ac:dyDescent="0.2">
      <c r="A69" s="118"/>
      <c r="B69" s="121" t="s">
        <v>110</v>
      </c>
      <c r="C69" s="113">
        <v>24.742217661144505</v>
      </c>
      <c r="D69" s="235">
        <v>10126</v>
      </c>
      <c r="E69" s="236">
        <v>10215</v>
      </c>
      <c r="F69" s="236">
        <v>10264</v>
      </c>
      <c r="G69" s="236">
        <v>10117</v>
      </c>
      <c r="H69" s="140">
        <v>9928</v>
      </c>
      <c r="I69" s="115">
        <v>198</v>
      </c>
      <c r="J69" s="116">
        <v>1.9943593875906527</v>
      </c>
    </row>
    <row r="70" spans="1:12" s="110" customFormat="1" ht="12" customHeight="1" x14ac:dyDescent="0.2">
      <c r="A70" s="120"/>
      <c r="B70" s="121" t="s">
        <v>111</v>
      </c>
      <c r="C70" s="113">
        <v>0.7159263060157357</v>
      </c>
      <c r="D70" s="235">
        <v>293</v>
      </c>
      <c r="E70" s="236">
        <v>296</v>
      </c>
      <c r="F70" s="236">
        <v>285</v>
      </c>
      <c r="G70" s="236">
        <v>277</v>
      </c>
      <c r="H70" s="140">
        <v>268</v>
      </c>
      <c r="I70" s="115">
        <v>25</v>
      </c>
      <c r="J70" s="116">
        <v>9.3283582089552244</v>
      </c>
    </row>
    <row r="71" spans="1:12" s="110" customFormat="1" ht="12" customHeight="1" x14ac:dyDescent="0.2">
      <c r="A71" s="120"/>
      <c r="B71" s="121" t="s">
        <v>112</v>
      </c>
      <c r="C71" s="113">
        <v>0.23456971118604311</v>
      </c>
      <c r="D71" s="235">
        <v>96</v>
      </c>
      <c r="E71" s="236">
        <v>88</v>
      </c>
      <c r="F71" s="236">
        <v>92</v>
      </c>
      <c r="G71" s="236">
        <v>78</v>
      </c>
      <c r="H71" s="140">
        <v>73</v>
      </c>
      <c r="I71" s="115">
        <v>23</v>
      </c>
      <c r="J71" s="116">
        <v>31.506849315068493</v>
      </c>
    </row>
    <row r="72" spans="1:12" s="110" customFormat="1" ht="12" customHeight="1" x14ac:dyDescent="0.2">
      <c r="A72" s="118" t="s">
        <v>113</v>
      </c>
      <c r="B72" s="119" t="s">
        <v>181</v>
      </c>
      <c r="C72" s="113">
        <v>71.536431608268586</v>
      </c>
      <c r="D72" s="235">
        <v>29277</v>
      </c>
      <c r="E72" s="236">
        <v>29606</v>
      </c>
      <c r="F72" s="236">
        <v>30190</v>
      </c>
      <c r="G72" s="236">
        <v>29721</v>
      </c>
      <c r="H72" s="140">
        <v>29736</v>
      </c>
      <c r="I72" s="115">
        <v>-459</v>
      </c>
      <c r="J72" s="116">
        <v>-1.5435835351089588</v>
      </c>
    </row>
    <row r="73" spans="1:12" s="110" customFormat="1" ht="12" customHeight="1" x14ac:dyDescent="0.2">
      <c r="A73" s="118"/>
      <c r="B73" s="119" t="s">
        <v>182</v>
      </c>
      <c r="C73" s="113">
        <v>28.463568391731418</v>
      </c>
      <c r="D73" s="115">
        <v>11649</v>
      </c>
      <c r="E73" s="114">
        <v>11657</v>
      </c>
      <c r="F73" s="114">
        <v>11692</v>
      </c>
      <c r="G73" s="114">
        <v>11629</v>
      </c>
      <c r="H73" s="140">
        <v>11547</v>
      </c>
      <c r="I73" s="115">
        <v>102</v>
      </c>
      <c r="J73" s="116">
        <v>0.88334632372044686</v>
      </c>
    </row>
    <row r="74" spans="1:12" s="110" customFormat="1" ht="12" customHeight="1" x14ac:dyDescent="0.2">
      <c r="A74" s="118" t="s">
        <v>113</v>
      </c>
      <c r="B74" s="119" t="s">
        <v>116</v>
      </c>
      <c r="C74" s="113">
        <v>96.955480623564483</v>
      </c>
      <c r="D74" s="115">
        <v>39680</v>
      </c>
      <c r="E74" s="114">
        <v>40004</v>
      </c>
      <c r="F74" s="114">
        <v>40555</v>
      </c>
      <c r="G74" s="114">
        <v>40135</v>
      </c>
      <c r="H74" s="140">
        <v>40120</v>
      </c>
      <c r="I74" s="115">
        <v>-440</v>
      </c>
      <c r="J74" s="116">
        <v>-1.0967098703888336</v>
      </c>
    </row>
    <row r="75" spans="1:12" s="110" customFormat="1" ht="12" customHeight="1" x14ac:dyDescent="0.2">
      <c r="A75" s="142"/>
      <c r="B75" s="124" t="s">
        <v>117</v>
      </c>
      <c r="C75" s="125">
        <v>3.0347456384694325</v>
      </c>
      <c r="D75" s="143">
        <v>1242</v>
      </c>
      <c r="E75" s="144">
        <v>1257</v>
      </c>
      <c r="F75" s="144">
        <v>1324</v>
      </c>
      <c r="G75" s="144">
        <v>1212</v>
      </c>
      <c r="H75" s="145">
        <v>1159</v>
      </c>
      <c r="I75" s="143">
        <v>83</v>
      </c>
      <c r="J75" s="146">
        <v>7.1613459879206216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35330</v>
      </c>
      <c r="G11" s="114">
        <v>35594</v>
      </c>
      <c r="H11" s="114">
        <v>36254</v>
      </c>
      <c r="I11" s="114">
        <v>35878</v>
      </c>
      <c r="J11" s="140">
        <v>35756</v>
      </c>
      <c r="K11" s="114">
        <v>-426</v>
      </c>
      <c r="L11" s="116">
        <v>-1.1914084349479808</v>
      </c>
    </row>
    <row r="12" spans="1:17" s="110" customFormat="1" ht="24.95" customHeight="1" x14ac:dyDescent="0.2">
      <c r="A12" s="604" t="s">
        <v>185</v>
      </c>
      <c r="B12" s="605"/>
      <c r="C12" s="605"/>
      <c r="D12" s="606"/>
      <c r="E12" s="113">
        <v>48.98952731389754</v>
      </c>
      <c r="F12" s="115">
        <v>17308</v>
      </c>
      <c r="G12" s="114">
        <v>17342</v>
      </c>
      <c r="H12" s="114">
        <v>17833</v>
      </c>
      <c r="I12" s="114">
        <v>17581</v>
      </c>
      <c r="J12" s="140">
        <v>17435</v>
      </c>
      <c r="K12" s="114">
        <v>-127</v>
      </c>
      <c r="L12" s="116">
        <v>-0.72841984513908808</v>
      </c>
    </row>
    <row r="13" spans="1:17" s="110" customFormat="1" ht="15" customHeight="1" x14ac:dyDescent="0.2">
      <c r="A13" s="120"/>
      <c r="B13" s="612" t="s">
        <v>107</v>
      </c>
      <c r="C13" s="612"/>
      <c r="E13" s="113">
        <v>51.01047268610246</v>
      </c>
      <c r="F13" s="115">
        <v>18022</v>
      </c>
      <c r="G13" s="114">
        <v>18252</v>
      </c>
      <c r="H13" s="114">
        <v>18421</v>
      </c>
      <c r="I13" s="114">
        <v>18297</v>
      </c>
      <c r="J13" s="140">
        <v>18321</v>
      </c>
      <c r="K13" s="114">
        <v>-299</v>
      </c>
      <c r="L13" s="116">
        <v>-1.6320069865182032</v>
      </c>
    </row>
    <row r="14" spans="1:17" s="110" customFormat="1" ht="24.95" customHeight="1" x14ac:dyDescent="0.2">
      <c r="A14" s="604" t="s">
        <v>186</v>
      </c>
      <c r="B14" s="605"/>
      <c r="C14" s="605"/>
      <c r="D14" s="606"/>
      <c r="E14" s="113">
        <v>8.0384941975658073</v>
      </c>
      <c r="F14" s="115">
        <v>2840</v>
      </c>
      <c r="G14" s="114">
        <v>2924</v>
      </c>
      <c r="H14" s="114">
        <v>3070</v>
      </c>
      <c r="I14" s="114">
        <v>2651</v>
      </c>
      <c r="J14" s="140">
        <v>2758</v>
      </c>
      <c r="K14" s="114">
        <v>82</v>
      </c>
      <c r="L14" s="116">
        <v>2.9731689630166787</v>
      </c>
    </row>
    <row r="15" spans="1:17" s="110" customFormat="1" ht="15" customHeight="1" x14ac:dyDescent="0.2">
      <c r="A15" s="120"/>
      <c r="B15" s="119"/>
      <c r="C15" s="258" t="s">
        <v>106</v>
      </c>
      <c r="E15" s="113">
        <v>59.401408450704224</v>
      </c>
      <c r="F15" s="115">
        <v>1687</v>
      </c>
      <c r="G15" s="114">
        <v>1740</v>
      </c>
      <c r="H15" s="114">
        <v>1830</v>
      </c>
      <c r="I15" s="114">
        <v>1554</v>
      </c>
      <c r="J15" s="140">
        <v>1618</v>
      </c>
      <c r="K15" s="114">
        <v>69</v>
      </c>
      <c r="L15" s="116">
        <v>4.2645241038318913</v>
      </c>
    </row>
    <row r="16" spans="1:17" s="110" customFormat="1" ht="15" customHeight="1" x14ac:dyDescent="0.2">
      <c r="A16" s="120"/>
      <c r="B16" s="119"/>
      <c r="C16" s="258" t="s">
        <v>107</v>
      </c>
      <c r="E16" s="113">
        <v>40.598591549295776</v>
      </c>
      <c r="F16" s="115">
        <v>1153</v>
      </c>
      <c r="G16" s="114">
        <v>1184</v>
      </c>
      <c r="H16" s="114">
        <v>1240</v>
      </c>
      <c r="I16" s="114">
        <v>1097</v>
      </c>
      <c r="J16" s="140">
        <v>1140</v>
      </c>
      <c r="K16" s="114">
        <v>13</v>
      </c>
      <c r="L16" s="116">
        <v>1.1403508771929824</v>
      </c>
    </row>
    <row r="17" spans="1:12" s="110" customFormat="1" ht="15" customHeight="1" x14ac:dyDescent="0.2">
      <c r="A17" s="120"/>
      <c r="B17" s="121" t="s">
        <v>109</v>
      </c>
      <c r="C17" s="258"/>
      <c r="E17" s="113">
        <v>66.889329181998306</v>
      </c>
      <c r="F17" s="115">
        <v>23632</v>
      </c>
      <c r="G17" s="114">
        <v>23731</v>
      </c>
      <c r="H17" s="114">
        <v>24163</v>
      </c>
      <c r="I17" s="114">
        <v>24313</v>
      </c>
      <c r="J17" s="140">
        <v>24273</v>
      </c>
      <c r="K17" s="114">
        <v>-641</v>
      </c>
      <c r="L17" s="116">
        <v>-2.6407942981914059</v>
      </c>
    </row>
    <row r="18" spans="1:12" s="110" customFormat="1" ht="15" customHeight="1" x14ac:dyDescent="0.2">
      <c r="A18" s="120"/>
      <c r="B18" s="119"/>
      <c r="C18" s="258" t="s">
        <v>106</v>
      </c>
      <c r="E18" s="113">
        <v>48.26506431956669</v>
      </c>
      <c r="F18" s="115">
        <v>11406</v>
      </c>
      <c r="G18" s="114">
        <v>11386</v>
      </c>
      <c r="H18" s="114">
        <v>11707</v>
      </c>
      <c r="I18" s="114">
        <v>11779</v>
      </c>
      <c r="J18" s="140">
        <v>11681</v>
      </c>
      <c r="K18" s="114">
        <v>-275</v>
      </c>
      <c r="L18" s="116">
        <v>-2.3542504922523757</v>
      </c>
    </row>
    <row r="19" spans="1:12" s="110" customFormat="1" ht="15" customHeight="1" x14ac:dyDescent="0.2">
      <c r="A19" s="120"/>
      <c r="B19" s="119"/>
      <c r="C19" s="258" t="s">
        <v>107</v>
      </c>
      <c r="E19" s="113">
        <v>51.73493568043331</v>
      </c>
      <c r="F19" s="115">
        <v>12226</v>
      </c>
      <c r="G19" s="114">
        <v>12345</v>
      </c>
      <c r="H19" s="114">
        <v>12456</v>
      </c>
      <c r="I19" s="114">
        <v>12534</v>
      </c>
      <c r="J19" s="140">
        <v>12592</v>
      </c>
      <c r="K19" s="114">
        <v>-366</v>
      </c>
      <c r="L19" s="116">
        <v>-2.9066073697585768</v>
      </c>
    </row>
    <row r="20" spans="1:12" s="110" customFormat="1" ht="15" customHeight="1" x14ac:dyDescent="0.2">
      <c r="A20" s="120"/>
      <c r="B20" s="121" t="s">
        <v>110</v>
      </c>
      <c r="C20" s="258"/>
      <c r="E20" s="113">
        <v>24.307953580526465</v>
      </c>
      <c r="F20" s="115">
        <v>8588</v>
      </c>
      <c r="G20" s="114">
        <v>8658</v>
      </c>
      <c r="H20" s="114">
        <v>8743</v>
      </c>
      <c r="I20" s="114">
        <v>8648</v>
      </c>
      <c r="J20" s="140">
        <v>8476</v>
      </c>
      <c r="K20" s="114">
        <v>112</v>
      </c>
      <c r="L20" s="116">
        <v>1.321378008494573</v>
      </c>
    </row>
    <row r="21" spans="1:12" s="110" customFormat="1" ht="15" customHeight="1" x14ac:dyDescent="0.2">
      <c r="A21" s="120"/>
      <c r="B21" s="119"/>
      <c r="C21" s="258" t="s">
        <v>106</v>
      </c>
      <c r="E21" s="113">
        <v>46.937587331159754</v>
      </c>
      <c r="F21" s="115">
        <v>4031</v>
      </c>
      <c r="G21" s="114">
        <v>4014</v>
      </c>
      <c r="H21" s="114">
        <v>4102</v>
      </c>
      <c r="I21" s="114">
        <v>4063</v>
      </c>
      <c r="J21" s="140">
        <v>3969</v>
      </c>
      <c r="K21" s="114">
        <v>62</v>
      </c>
      <c r="L21" s="116">
        <v>1.562106324011086</v>
      </c>
    </row>
    <row r="22" spans="1:12" s="110" customFormat="1" ht="15" customHeight="1" x14ac:dyDescent="0.2">
      <c r="A22" s="120"/>
      <c r="B22" s="119"/>
      <c r="C22" s="258" t="s">
        <v>107</v>
      </c>
      <c r="E22" s="113">
        <v>53.062412668840246</v>
      </c>
      <c r="F22" s="115">
        <v>4557</v>
      </c>
      <c r="G22" s="114">
        <v>4644</v>
      </c>
      <c r="H22" s="114">
        <v>4641</v>
      </c>
      <c r="I22" s="114">
        <v>4585</v>
      </c>
      <c r="J22" s="140">
        <v>4507</v>
      </c>
      <c r="K22" s="114">
        <v>50</v>
      </c>
      <c r="L22" s="116">
        <v>1.1093854004881296</v>
      </c>
    </row>
    <row r="23" spans="1:12" s="110" customFormat="1" ht="15" customHeight="1" x14ac:dyDescent="0.2">
      <c r="A23" s="120"/>
      <c r="B23" s="121" t="s">
        <v>111</v>
      </c>
      <c r="C23" s="258"/>
      <c r="E23" s="113">
        <v>0.76422303990942542</v>
      </c>
      <c r="F23" s="115">
        <v>270</v>
      </c>
      <c r="G23" s="114">
        <v>281</v>
      </c>
      <c r="H23" s="114">
        <v>278</v>
      </c>
      <c r="I23" s="114">
        <v>266</v>
      </c>
      <c r="J23" s="140">
        <v>249</v>
      </c>
      <c r="K23" s="114">
        <v>21</v>
      </c>
      <c r="L23" s="116">
        <v>8.4337349397590362</v>
      </c>
    </row>
    <row r="24" spans="1:12" s="110" customFormat="1" ht="15" customHeight="1" x14ac:dyDescent="0.2">
      <c r="A24" s="120"/>
      <c r="B24" s="119"/>
      <c r="C24" s="258" t="s">
        <v>106</v>
      </c>
      <c r="E24" s="113">
        <v>68.148148148148152</v>
      </c>
      <c r="F24" s="115">
        <v>184</v>
      </c>
      <c r="G24" s="114">
        <v>202</v>
      </c>
      <c r="H24" s="114">
        <v>194</v>
      </c>
      <c r="I24" s="114">
        <v>185</v>
      </c>
      <c r="J24" s="140">
        <v>167</v>
      </c>
      <c r="K24" s="114">
        <v>17</v>
      </c>
      <c r="L24" s="116">
        <v>10.179640718562874</v>
      </c>
    </row>
    <row r="25" spans="1:12" s="110" customFormat="1" ht="15" customHeight="1" x14ac:dyDescent="0.2">
      <c r="A25" s="120"/>
      <c r="B25" s="119"/>
      <c r="C25" s="258" t="s">
        <v>107</v>
      </c>
      <c r="E25" s="113">
        <v>31.851851851851851</v>
      </c>
      <c r="F25" s="115">
        <v>86</v>
      </c>
      <c r="G25" s="114">
        <v>79</v>
      </c>
      <c r="H25" s="114">
        <v>84</v>
      </c>
      <c r="I25" s="114">
        <v>81</v>
      </c>
      <c r="J25" s="140">
        <v>82</v>
      </c>
      <c r="K25" s="114">
        <v>4</v>
      </c>
      <c r="L25" s="116">
        <v>4.8780487804878048</v>
      </c>
    </row>
    <row r="26" spans="1:12" s="110" customFormat="1" ht="15" customHeight="1" x14ac:dyDescent="0.2">
      <c r="A26" s="120"/>
      <c r="C26" s="121" t="s">
        <v>187</v>
      </c>
      <c r="D26" s="110" t="s">
        <v>188</v>
      </c>
      <c r="E26" s="113">
        <v>0.20945372204924992</v>
      </c>
      <c r="F26" s="115">
        <v>74</v>
      </c>
      <c r="G26" s="114">
        <v>78</v>
      </c>
      <c r="H26" s="114">
        <v>85</v>
      </c>
      <c r="I26" s="114">
        <v>72</v>
      </c>
      <c r="J26" s="140">
        <v>62</v>
      </c>
      <c r="K26" s="114">
        <v>12</v>
      </c>
      <c r="L26" s="116">
        <v>19.35483870967742</v>
      </c>
    </row>
    <row r="27" spans="1:12" s="110" customFormat="1" ht="15" customHeight="1" x14ac:dyDescent="0.2">
      <c r="A27" s="120"/>
      <c r="B27" s="119"/>
      <c r="D27" s="259" t="s">
        <v>106</v>
      </c>
      <c r="E27" s="113">
        <v>59.45945945945946</v>
      </c>
      <c r="F27" s="115">
        <v>44</v>
      </c>
      <c r="G27" s="114">
        <v>56</v>
      </c>
      <c r="H27" s="114">
        <v>53</v>
      </c>
      <c r="I27" s="114">
        <v>43</v>
      </c>
      <c r="J27" s="140">
        <v>28</v>
      </c>
      <c r="K27" s="114">
        <v>16</v>
      </c>
      <c r="L27" s="116">
        <v>57.142857142857146</v>
      </c>
    </row>
    <row r="28" spans="1:12" s="110" customFormat="1" ht="15" customHeight="1" x14ac:dyDescent="0.2">
      <c r="A28" s="120"/>
      <c r="B28" s="119"/>
      <c r="D28" s="259" t="s">
        <v>107</v>
      </c>
      <c r="E28" s="113">
        <v>40.54054054054054</v>
      </c>
      <c r="F28" s="115">
        <v>30</v>
      </c>
      <c r="G28" s="114">
        <v>22</v>
      </c>
      <c r="H28" s="114">
        <v>32</v>
      </c>
      <c r="I28" s="114">
        <v>29</v>
      </c>
      <c r="J28" s="140">
        <v>34</v>
      </c>
      <c r="K28" s="114">
        <v>-4</v>
      </c>
      <c r="L28" s="116">
        <v>-11.764705882352942</v>
      </c>
    </row>
    <row r="29" spans="1:12" s="110" customFormat="1" ht="24.95" customHeight="1" x14ac:dyDescent="0.2">
      <c r="A29" s="604" t="s">
        <v>189</v>
      </c>
      <c r="B29" s="605"/>
      <c r="C29" s="605"/>
      <c r="D29" s="606"/>
      <c r="E29" s="113">
        <v>95.04670251910558</v>
      </c>
      <c r="F29" s="115">
        <v>33580</v>
      </c>
      <c r="G29" s="114">
        <v>33887</v>
      </c>
      <c r="H29" s="114">
        <v>34426</v>
      </c>
      <c r="I29" s="114">
        <v>34193</v>
      </c>
      <c r="J29" s="140">
        <v>34170</v>
      </c>
      <c r="K29" s="114">
        <v>-590</v>
      </c>
      <c r="L29" s="116">
        <v>-1.726660813579163</v>
      </c>
    </row>
    <row r="30" spans="1:12" s="110" customFormat="1" ht="15" customHeight="1" x14ac:dyDescent="0.2">
      <c r="A30" s="120"/>
      <c r="B30" s="119"/>
      <c r="C30" s="258" t="s">
        <v>106</v>
      </c>
      <c r="E30" s="113">
        <v>47.519356759976176</v>
      </c>
      <c r="F30" s="115">
        <v>15957</v>
      </c>
      <c r="G30" s="114">
        <v>16039</v>
      </c>
      <c r="H30" s="114">
        <v>16430</v>
      </c>
      <c r="I30" s="114">
        <v>16282</v>
      </c>
      <c r="J30" s="140">
        <v>16223</v>
      </c>
      <c r="K30" s="114">
        <v>-266</v>
      </c>
      <c r="L30" s="116">
        <v>-1.6396474141650743</v>
      </c>
    </row>
    <row r="31" spans="1:12" s="110" customFormat="1" ht="15" customHeight="1" x14ac:dyDescent="0.2">
      <c r="A31" s="120"/>
      <c r="B31" s="119"/>
      <c r="C31" s="258" t="s">
        <v>107</v>
      </c>
      <c r="E31" s="113">
        <v>52.480643240023824</v>
      </c>
      <c r="F31" s="115">
        <v>17623</v>
      </c>
      <c r="G31" s="114">
        <v>17848</v>
      </c>
      <c r="H31" s="114">
        <v>17996</v>
      </c>
      <c r="I31" s="114">
        <v>17911</v>
      </c>
      <c r="J31" s="140">
        <v>17947</v>
      </c>
      <c r="K31" s="114">
        <v>-324</v>
      </c>
      <c r="L31" s="116">
        <v>-1.8053156516409428</v>
      </c>
    </row>
    <row r="32" spans="1:12" s="110" customFormat="1" ht="15" customHeight="1" x14ac:dyDescent="0.2">
      <c r="A32" s="120"/>
      <c r="B32" s="119" t="s">
        <v>117</v>
      </c>
      <c r="C32" s="258"/>
      <c r="E32" s="113">
        <v>4.9448061137843196</v>
      </c>
      <c r="F32" s="115">
        <v>1747</v>
      </c>
      <c r="G32" s="114">
        <v>1705</v>
      </c>
      <c r="H32" s="114">
        <v>1824</v>
      </c>
      <c r="I32" s="114">
        <v>1681</v>
      </c>
      <c r="J32" s="140">
        <v>1583</v>
      </c>
      <c r="K32" s="114">
        <v>164</v>
      </c>
      <c r="L32" s="116">
        <v>10.360075805432723</v>
      </c>
    </row>
    <row r="33" spans="1:12" s="110" customFormat="1" ht="15" customHeight="1" x14ac:dyDescent="0.2">
      <c r="A33" s="120"/>
      <c r="B33" s="119"/>
      <c r="C33" s="258" t="s">
        <v>106</v>
      </c>
      <c r="E33" s="113">
        <v>77.275329135661138</v>
      </c>
      <c r="F33" s="115">
        <v>1350</v>
      </c>
      <c r="G33" s="114">
        <v>1302</v>
      </c>
      <c r="H33" s="114">
        <v>1400</v>
      </c>
      <c r="I33" s="114">
        <v>1297</v>
      </c>
      <c r="J33" s="140">
        <v>1210</v>
      </c>
      <c r="K33" s="114">
        <v>140</v>
      </c>
      <c r="L33" s="116">
        <v>11.570247933884298</v>
      </c>
    </row>
    <row r="34" spans="1:12" s="110" customFormat="1" ht="15" customHeight="1" x14ac:dyDescent="0.2">
      <c r="A34" s="120"/>
      <c r="B34" s="119"/>
      <c r="C34" s="258" t="s">
        <v>107</v>
      </c>
      <c r="E34" s="113">
        <v>22.724670864338865</v>
      </c>
      <c r="F34" s="115">
        <v>397</v>
      </c>
      <c r="G34" s="114">
        <v>403</v>
      </c>
      <c r="H34" s="114">
        <v>424</v>
      </c>
      <c r="I34" s="114">
        <v>384</v>
      </c>
      <c r="J34" s="140">
        <v>373</v>
      </c>
      <c r="K34" s="114">
        <v>24</v>
      </c>
      <c r="L34" s="116">
        <v>6.4343163538873993</v>
      </c>
    </row>
    <row r="35" spans="1:12" s="110" customFormat="1" ht="24.95" customHeight="1" x14ac:dyDescent="0.2">
      <c r="A35" s="604" t="s">
        <v>190</v>
      </c>
      <c r="B35" s="605"/>
      <c r="C35" s="605"/>
      <c r="D35" s="606"/>
      <c r="E35" s="113">
        <v>68.420605717520516</v>
      </c>
      <c r="F35" s="115">
        <v>24173</v>
      </c>
      <c r="G35" s="114">
        <v>24424</v>
      </c>
      <c r="H35" s="114">
        <v>25030</v>
      </c>
      <c r="I35" s="114">
        <v>24652</v>
      </c>
      <c r="J35" s="140">
        <v>24587</v>
      </c>
      <c r="K35" s="114">
        <v>-414</v>
      </c>
      <c r="L35" s="116">
        <v>-1.6838166510757717</v>
      </c>
    </row>
    <row r="36" spans="1:12" s="110" customFormat="1" ht="15" customHeight="1" x14ac:dyDescent="0.2">
      <c r="A36" s="120"/>
      <c r="B36" s="119"/>
      <c r="C36" s="258" t="s">
        <v>106</v>
      </c>
      <c r="E36" s="113">
        <v>64.716832830016955</v>
      </c>
      <c r="F36" s="115">
        <v>15644</v>
      </c>
      <c r="G36" s="114">
        <v>15673</v>
      </c>
      <c r="H36" s="114">
        <v>16131</v>
      </c>
      <c r="I36" s="114">
        <v>15852</v>
      </c>
      <c r="J36" s="140">
        <v>15740</v>
      </c>
      <c r="K36" s="114">
        <v>-96</v>
      </c>
      <c r="L36" s="116">
        <v>-0.60991105463786532</v>
      </c>
    </row>
    <row r="37" spans="1:12" s="110" customFormat="1" ht="15" customHeight="1" x14ac:dyDescent="0.2">
      <c r="A37" s="120"/>
      <c r="B37" s="119"/>
      <c r="C37" s="258" t="s">
        <v>107</v>
      </c>
      <c r="E37" s="113">
        <v>35.283167169983038</v>
      </c>
      <c r="F37" s="115">
        <v>8529</v>
      </c>
      <c r="G37" s="114">
        <v>8751</v>
      </c>
      <c r="H37" s="114">
        <v>8899</v>
      </c>
      <c r="I37" s="114">
        <v>8800</v>
      </c>
      <c r="J37" s="140">
        <v>8847</v>
      </c>
      <c r="K37" s="114">
        <v>-318</v>
      </c>
      <c r="L37" s="116">
        <v>-3.5944387928111223</v>
      </c>
    </row>
    <row r="38" spans="1:12" s="110" customFormat="1" ht="15" customHeight="1" x14ac:dyDescent="0.2">
      <c r="A38" s="120"/>
      <c r="B38" s="119" t="s">
        <v>182</v>
      </c>
      <c r="C38" s="258"/>
      <c r="E38" s="113">
        <v>31.57939428247948</v>
      </c>
      <c r="F38" s="115">
        <v>11157</v>
      </c>
      <c r="G38" s="114">
        <v>11170</v>
      </c>
      <c r="H38" s="114">
        <v>11224</v>
      </c>
      <c r="I38" s="114">
        <v>11226</v>
      </c>
      <c r="J38" s="140">
        <v>11169</v>
      </c>
      <c r="K38" s="114">
        <v>-12</v>
      </c>
      <c r="L38" s="116">
        <v>-0.10744023636852001</v>
      </c>
    </row>
    <row r="39" spans="1:12" s="110" customFormat="1" ht="15" customHeight="1" x14ac:dyDescent="0.2">
      <c r="A39" s="120"/>
      <c r="B39" s="119"/>
      <c r="C39" s="258" t="s">
        <v>106</v>
      </c>
      <c r="E39" s="113">
        <v>14.914403513489288</v>
      </c>
      <c r="F39" s="115">
        <v>1664</v>
      </c>
      <c r="G39" s="114">
        <v>1669</v>
      </c>
      <c r="H39" s="114">
        <v>1702</v>
      </c>
      <c r="I39" s="114">
        <v>1729</v>
      </c>
      <c r="J39" s="140">
        <v>1695</v>
      </c>
      <c r="K39" s="114">
        <v>-31</v>
      </c>
      <c r="L39" s="116">
        <v>-1.8289085545722714</v>
      </c>
    </row>
    <row r="40" spans="1:12" s="110" customFormat="1" ht="15" customHeight="1" x14ac:dyDescent="0.2">
      <c r="A40" s="120"/>
      <c r="B40" s="119"/>
      <c r="C40" s="258" t="s">
        <v>107</v>
      </c>
      <c r="E40" s="113">
        <v>85.08559648651071</v>
      </c>
      <c r="F40" s="115">
        <v>9493</v>
      </c>
      <c r="G40" s="114">
        <v>9501</v>
      </c>
      <c r="H40" s="114">
        <v>9522</v>
      </c>
      <c r="I40" s="114">
        <v>9497</v>
      </c>
      <c r="J40" s="140">
        <v>9474</v>
      </c>
      <c r="K40" s="114">
        <v>19</v>
      </c>
      <c r="L40" s="116">
        <v>0.20054887059320245</v>
      </c>
    </row>
    <row r="41" spans="1:12" s="110" customFormat="1" ht="24.75" customHeight="1" x14ac:dyDescent="0.2">
      <c r="A41" s="604" t="s">
        <v>518</v>
      </c>
      <c r="B41" s="605"/>
      <c r="C41" s="605"/>
      <c r="D41" s="606"/>
      <c r="E41" s="113">
        <v>3.8494197565808097</v>
      </c>
      <c r="F41" s="115">
        <v>1360</v>
      </c>
      <c r="G41" s="114">
        <v>1486</v>
      </c>
      <c r="H41" s="114">
        <v>1528</v>
      </c>
      <c r="I41" s="114">
        <v>1154</v>
      </c>
      <c r="J41" s="140">
        <v>1297</v>
      </c>
      <c r="K41" s="114">
        <v>63</v>
      </c>
      <c r="L41" s="116">
        <v>4.8573631457208943</v>
      </c>
    </row>
    <row r="42" spans="1:12" s="110" customFormat="1" ht="15" customHeight="1" x14ac:dyDescent="0.2">
      <c r="A42" s="120"/>
      <c r="B42" s="119"/>
      <c r="C42" s="258" t="s">
        <v>106</v>
      </c>
      <c r="E42" s="113">
        <v>59.485294117647058</v>
      </c>
      <c r="F42" s="115">
        <v>809</v>
      </c>
      <c r="G42" s="114">
        <v>902</v>
      </c>
      <c r="H42" s="114">
        <v>927</v>
      </c>
      <c r="I42" s="114">
        <v>704</v>
      </c>
      <c r="J42" s="140">
        <v>779</v>
      </c>
      <c r="K42" s="114">
        <v>30</v>
      </c>
      <c r="L42" s="116">
        <v>3.8510911424903722</v>
      </c>
    </row>
    <row r="43" spans="1:12" s="110" customFormat="1" ht="15" customHeight="1" x14ac:dyDescent="0.2">
      <c r="A43" s="123"/>
      <c r="B43" s="124"/>
      <c r="C43" s="260" t="s">
        <v>107</v>
      </c>
      <c r="D43" s="261"/>
      <c r="E43" s="125">
        <v>40.514705882352942</v>
      </c>
      <c r="F43" s="143">
        <v>551</v>
      </c>
      <c r="G43" s="144">
        <v>584</v>
      </c>
      <c r="H43" s="144">
        <v>601</v>
      </c>
      <c r="I43" s="144">
        <v>450</v>
      </c>
      <c r="J43" s="145">
        <v>518</v>
      </c>
      <c r="K43" s="144">
        <v>33</v>
      </c>
      <c r="L43" s="146">
        <v>6.3706563706563708</v>
      </c>
    </row>
    <row r="44" spans="1:12" s="110" customFormat="1" ht="45.75" customHeight="1" x14ac:dyDescent="0.2">
      <c r="A44" s="604" t="s">
        <v>191</v>
      </c>
      <c r="B44" s="605"/>
      <c r="C44" s="605"/>
      <c r="D44" s="606"/>
      <c r="E44" s="113">
        <v>1.3444664590999151</v>
      </c>
      <c r="F44" s="115">
        <v>475</v>
      </c>
      <c r="G44" s="114">
        <v>477</v>
      </c>
      <c r="H44" s="114">
        <v>483</v>
      </c>
      <c r="I44" s="114">
        <v>470</v>
      </c>
      <c r="J44" s="140">
        <v>479</v>
      </c>
      <c r="K44" s="114">
        <v>-4</v>
      </c>
      <c r="L44" s="116">
        <v>-0.83507306889352817</v>
      </c>
    </row>
    <row r="45" spans="1:12" s="110" customFormat="1" ht="15" customHeight="1" x14ac:dyDescent="0.2">
      <c r="A45" s="120"/>
      <c r="B45" s="119"/>
      <c r="C45" s="258" t="s">
        <v>106</v>
      </c>
      <c r="E45" s="113">
        <v>61.684210526315788</v>
      </c>
      <c r="F45" s="115">
        <v>293</v>
      </c>
      <c r="G45" s="114">
        <v>294</v>
      </c>
      <c r="H45" s="114">
        <v>295</v>
      </c>
      <c r="I45" s="114">
        <v>289</v>
      </c>
      <c r="J45" s="140">
        <v>290</v>
      </c>
      <c r="K45" s="114">
        <v>3</v>
      </c>
      <c r="L45" s="116">
        <v>1.0344827586206897</v>
      </c>
    </row>
    <row r="46" spans="1:12" s="110" customFormat="1" ht="15" customHeight="1" x14ac:dyDescent="0.2">
      <c r="A46" s="123"/>
      <c r="B46" s="124"/>
      <c r="C46" s="260" t="s">
        <v>107</v>
      </c>
      <c r="D46" s="261"/>
      <c r="E46" s="125">
        <v>38.315789473684212</v>
      </c>
      <c r="F46" s="143">
        <v>182</v>
      </c>
      <c r="G46" s="144">
        <v>183</v>
      </c>
      <c r="H46" s="144">
        <v>188</v>
      </c>
      <c r="I46" s="144">
        <v>181</v>
      </c>
      <c r="J46" s="145">
        <v>189</v>
      </c>
      <c r="K46" s="144">
        <v>-7</v>
      </c>
      <c r="L46" s="146">
        <v>-3.7037037037037037</v>
      </c>
    </row>
    <row r="47" spans="1:12" s="110" customFormat="1" ht="39" customHeight="1" x14ac:dyDescent="0.2">
      <c r="A47" s="604" t="s">
        <v>519</v>
      </c>
      <c r="B47" s="607"/>
      <c r="C47" s="607"/>
      <c r="D47" s="608"/>
      <c r="E47" s="113">
        <v>0.20379281064251345</v>
      </c>
      <c r="F47" s="115">
        <v>72</v>
      </c>
      <c r="G47" s="114">
        <v>77</v>
      </c>
      <c r="H47" s="114">
        <v>73</v>
      </c>
      <c r="I47" s="114">
        <v>87</v>
      </c>
      <c r="J47" s="140">
        <v>80</v>
      </c>
      <c r="K47" s="114">
        <v>-8</v>
      </c>
      <c r="L47" s="116">
        <v>-10</v>
      </c>
    </row>
    <row r="48" spans="1:12" s="110" customFormat="1" ht="15" customHeight="1" x14ac:dyDescent="0.2">
      <c r="A48" s="120"/>
      <c r="B48" s="119"/>
      <c r="C48" s="258" t="s">
        <v>106</v>
      </c>
      <c r="E48" s="113">
        <v>37.5</v>
      </c>
      <c r="F48" s="115">
        <v>27</v>
      </c>
      <c r="G48" s="114">
        <v>33</v>
      </c>
      <c r="H48" s="114">
        <v>30</v>
      </c>
      <c r="I48" s="114">
        <v>35</v>
      </c>
      <c r="J48" s="140">
        <v>34</v>
      </c>
      <c r="K48" s="114">
        <v>-7</v>
      </c>
      <c r="L48" s="116">
        <v>-20.588235294117649</v>
      </c>
    </row>
    <row r="49" spans="1:12" s="110" customFormat="1" ht="15" customHeight="1" x14ac:dyDescent="0.2">
      <c r="A49" s="123"/>
      <c r="B49" s="124"/>
      <c r="C49" s="260" t="s">
        <v>107</v>
      </c>
      <c r="D49" s="261"/>
      <c r="E49" s="125">
        <v>62.5</v>
      </c>
      <c r="F49" s="143">
        <v>45</v>
      </c>
      <c r="G49" s="144">
        <v>44</v>
      </c>
      <c r="H49" s="144">
        <v>43</v>
      </c>
      <c r="I49" s="144">
        <v>52</v>
      </c>
      <c r="J49" s="145">
        <v>46</v>
      </c>
      <c r="K49" s="144">
        <v>-1</v>
      </c>
      <c r="L49" s="146">
        <v>-2.1739130434782608</v>
      </c>
    </row>
    <row r="50" spans="1:12" s="110" customFormat="1" ht="24.95" customHeight="1" x14ac:dyDescent="0.2">
      <c r="A50" s="609" t="s">
        <v>192</v>
      </c>
      <c r="B50" s="610"/>
      <c r="C50" s="610"/>
      <c r="D50" s="611"/>
      <c r="E50" s="262">
        <v>5.7939428247947919</v>
      </c>
      <c r="F50" s="263">
        <v>2047</v>
      </c>
      <c r="G50" s="264">
        <v>2174</v>
      </c>
      <c r="H50" s="264">
        <v>2273</v>
      </c>
      <c r="I50" s="264">
        <v>1933</v>
      </c>
      <c r="J50" s="265">
        <v>1969</v>
      </c>
      <c r="K50" s="263">
        <v>78</v>
      </c>
      <c r="L50" s="266">
        <v>3.9614017267648554</v>
      </c>
    </row>
    <row r="51" spans="1:12" s="110" customFormat="1" ht="15" customHeight="1" x14ac:dyDescent="0.2">
      <c r="A51" s="120"/>
      <c r="B51" s="119"/>
      <c r="C51" s="258" t="s">
        <v>106</v>
      </c>
      <c r="E51" s="113">
        <v>59.990229604298975</v>
      </c>
      <c r="F51" s="115">
        <v>1228</v>
      </c>
      <c r="G51" s="114">
        <v>1279</v>
      </c>
      <c r="H51" s="114">
        <v>1358</v>
      </c>
      <c r="I51" s="114">
        <v>1158</v>
      </c>
      <c r="J51" s="140">
        <v>1183</v>
      </c>
      <c r="K51" s="114">
        <v>45</v>
      </c>
      <c r="L51" s="116">
        <v>3.8038884192730347</v>
      </c>
    </row>
    <row r="52" spans="1:12" s="110" customFormat="1" ht="15" customHeight="1" x14ac:dyDescent="0.2">
      <c r="A52" s="120"/>
      <c r="B52" s="119"/>
      <c r="C52" s="258" t="s">
        <v>107</v>
      </c>
      <c r="E52" s="113">
        <v>40.009770395701025</v>
      </c>
      <c r="F52" s="115">
        <v>819</v>
      </c>
      <c r="G52" s="114">
        <v>895</v>
      </c>
      <c r="H52" s="114">
        <v>915</v>
      </c>
      <c r="I52" s="114">
        <v>775</v>
      </c>
      <c r="J52" s="140">
        <v>786</v>
      </c>
      <c r="K52" s="114">
        <v>33</v>
      </c>
      <c r="L52" s="116">
        <v>4.1984732824427482</v>
      </c>
    </row>
    <row r="53" spans="1:12" s="110" customFormat="1" ht="15" customHeight="1" x14ac:dyDescent="0.2">
      <c r="A53" s="120"/>
      <c r="B53" s="119"/>
      <c r="C53" s="258" t="s">
        <v>187</v>
      </c>
      <c r="D53" s="110" t="s">
        <v>193</v>
      </c>
      <c r="E53" s="113">
        <v>47.581827063996094</v>
      </c>
      <c r="F53" s="115">
        <v>974</v>
      </c>
      <c r="G53" s="114">
        <v>1102</v>
      </c>
      <c r="H53" s="114">
        <v>1159</v>
      </c>
      <c r="I53" s="114">
        <v>819</v>
      </c>
      <c r="J53" s="140">
        <v>901</v>
      </c>
      <c r="K53" s="114">
        <v>73</v>
      </c>
      <c r="L53" s="116">
        <v>8.1021087680355155</v>
      </c>
    </row>
    <row r="54" spans="1:12" s="110" customFormat="1" ht="15" customHeight="1" x14ac:dyDescent="0.2">
      <c r="A54" s="120"/>
      <c r="B54" s="119"/>
      <c r="D54" s="267" t="s">
        <v>194</v>
      </c>
      <c r="E54" s="113">
        <v>63.039014373716633</v>
      </c>
      <c r="F54" s="115">
        <v>614</v>
      </c>
      <c r="G54" s="114">
        <v>682</v>
      </c>
      <c r="H54" s="114">
        <v>724</v>
      </c>
      <c r="I54" s="114">
        <v>522</v>
      </c>
      <c r="J54" s="140">
        <v>565</v>
      </c>
      <c r="K54" s="114">
        <v>49</v>
      </c>
      <c r="L54" s="116">
        <v>8.6725663716814161</v>
      </c>
    </row>
    <row r="55" spans="1:12" s="110" customFormat="1" ht="15" customHeight="1" x14ac:dyDescent="0.2">
      <c r="A55" s="120"/>
      <c r="B55" s="119"/>
      <c r="D55" s="267" t="s">
        <v>195</v>
      </c>
      <c r="E55" s="113">
        <v>36.960985626283367</v>
      </c>
      <c r="F55" s="115">
        <v>360</v>
      </c>
      <c r="G55" s="114">
        <v>420</v>
      </c>
      <c r="H55" s="114">
        <v>435</v>
      </c>
      <c r="I55" s="114">
        <v>297</v>
      </c>
      <c r="J55" s="140">
        <v>336</v>
      </c>
      <c r="K55" s="114">
        <v>24</v>
      </c>
      <c r="L55" s="116">
        <v>7.1428571428571432</v>
      </c>
    </row>
    <row r="56" spans="1:12" s="110" customFormat="1" ht="15" customHeight="1" x14ac:dyDescent="0.2">
      <c r="A56" s="120"/>
      <c r="B56" s="119" t="s">
        <v>196</v>
      </c>
      <c r="C56" s="258"/>
      <c r="E56" s="113">
        <v>78.262100198131904</v>
      </c>
      <c r="F56" s="115">
        <v>27650</v>
      </c>
      <c r="G56" s="114">
        <v>27760</v>
      </c>
      <c r="H56" s="114">
        <v>28238</v>
      </c>
      <c r="I56" s="114">
        <v>28219</v>
      </c>
      <c r="J56" s="140">
        <v>28026</v>
      </c>
      <c r="K56" s="114">
        <v>-376</v>
      </c>
      <c r="L56" s="116">
        <v>-1.3416113608791835</v>
      </c>
    </row>
    <row r="57" spans="1:12" s="110" customFormat="1" ht="15" customHeight="1" x14ac:dyDescent="0.2">
      <c r="A57" s="120"/>
      <c r="B57" s="119"/>
      <c r="C57" s="258" t="s">
        <v>106</v>
      </c>
      <c r="E57" s="113">
        <v>48.665461121157321</v>
      </c>
      <c r="F57" s="115">
        <v>13456</v>
      </c>
      <c r="G57" s="114">
        <v>13436</v>
      </c>
      <c r="H57" s="114">
        <v>13795</v>
      </c>
      <c r="I57" s="114">
        <v>13774</v>
      </c>
      <c r="J57" s="140">
        <v>13588</v>
      </c>
      <c r="K57" s="114">
        <v>-132</v>
      </c>
      <c r="L57" s="116">
        <v>-0.97144539299381805</v>
      </c>
    </row>
    <row r="58" spans="1:12" s="110" customFormat="1" ht="15" customHeight="1" x14ac:dyDescent="0.2">
      <c r="A58" s="120"/>
      <c r="B58" s="119"/>
      <c r="C58" s="258" t="s">
        <v>107</v>
      </c>
      <c r="E58" s="113">
        <v>51.334538878842679</v>
      </c>
      <c r="F58" s="115">
        <v>14194</v>
      </c>
      <c r="G58" s="114">
        <v>14324</v>
      </c>
      <c r="H58" s="114">
        <v>14443</v>
      </c>
      <c r="I58" s="114">
        <v>14445</v>
      </c>
      <c r="J58" s="140">
        <v>14438</v>
      </c>
      <c r="K58" s="114">
        <v>-244</v>
      </c>
      <c r="L58" s="116">
        <v>-1.68998476243247</v>
      </c>
    </row>
    <row r="59" spans="1:12" s="110" customFormat="1" ht="15" customHeight="1" x14ac:dyDescent="0.2">
      <c r="A59" s="120"/>
      <c r="B59" s="119"/>
      <c r="C59" s="258" t="s">
        <v>105</v>
      </c>
      <c r="D59" s="110" t="s">
        <v>197</v>
      </c>
      <c r="E59" s="113">
        <v>90.122965641952987</v>
      </c>
      <c r="F59" s="115">
        <v>24919</v>
      </c>
      <c r="G59" s="114">
        <v>25040</v>
      </c>
      <c r="H59" s="114">
        <v>25458</v>
      </c>
      <c r="I59" s="114">
        <v>25360</v>
      </c>
      <c r="J59" s="140">
        <v>25198</v>
      </c>
      <c r="K59" s="114">
        <v>-279</v>
      </c>
      <c r="L59" s="116">
        <v>-1.1072307325978252</v>
      </c>
    </row>
    <row r="60" spans="1:12" s="110" customFormat="1" ht="15" customHeight="1" x14ac:dyDescent="0.2">
      <c r="A60" s="120"/>
      <c r="B60" s="119"/>
      <c r="C60" s="258"/>
      <c r="D60" s="267" t="s">
        <v>198</v>
      </c>
      <c r="E60" s="113">
        <v>49.195393073558328</v>
      </c>
      <c r="F60" s="115">
        <v>12259</v>
      </c>
      <c r="G60" s="114">
        <v>12254</v>
      </c>
      <c r="H60" s="114">
        <v>12560</v>
      </c>
      <c r="I60" s="114">
        <v>12534</v>
      </c>
      <c r="J60" s="140">
        <v>12371</v>
      </c>
      <c r="K60" s="114">
        <v>-112</v>
      </c>
      <c r="L60" s="116">
        <v>-0.90534314121736315</v>
      </c>
    </row>
    <row r="61" spans="1:12" s="110" customFormat="1" ht="15" customHeight="1" x14ac:dyDescent="0.2">
      <c r="A61" s="120"/>
      <c r="B61" s="119"/>
      <c r="C61" s="258"/>
      <c r="D61" s="267" t="s">
        <v>199</v>
      </c>
      <c r="E61" s="113">
        <v>50.804606926441672</v>
      </c>
      <c r="F61" s="115">
        <v>12660</v>
      </c>
      <c r="G61" s="114">
        <v>12786</v>
      </c>
      <c r="H61" s="114">
        <v>12898</v>
      </c>
      <c r="I61" s="114">
        <v>12826</v>
      </c>
      <c r="J61" s="140">
        <v>12827</v>
      </c>
      <c r="K61" s="114">
        <v>-167</v>
      </c>
      <c r="L61" s="116">
        <v>-1.3019412177438217</v>
      </c>
    </row>
    <row r="62" spans="1:12" s="110" customFormat="1" ht="15" customHeight="1" x14ac:dyDescent="0.2">
      <c r="A62" s="120"/>
      <c r="B62" s="119"/>
      <c r="C62" s="258"/>
      <c r="D62" s="258" t="s">
        <v>200</v>
      </c>
      <c r="E62" s="113">
        <v>9.8770343580470161</v>
      </c>
      <c r="F62" s="115">
        <v>2731</v>
      </c>
      <c r="G62" s="114">
        <v>2720</v>
      </c>
      <c r="H62" s="114">
        <v>2780</v>
      </c>
      <c r="I62" s="114">
        <v>2859</v>
      </c>
      <c r="J62" s="140">
        <v>2828</v>
      </c>
      <c r="K62" s="114">
        <v>-97</v>
      </c>
      <c r="L62" s="116">
        <v>-3.4299858557284302</v>
      </c>
    </row>
    <row r="63" spans="1:12" s="110" customFormat="1" ht="15" customHeight="1" x14ac:dyDescent="0.2">
      <c r="A63" s="120"/>
      <c r="B63" s="119"/>
      <c r="C63" s="258"/>
      <c r="D63" s="267" t="s">
        <v>198</v>
      </c>
      <c r="E63" s="113">
        <v>43.830098864884654</v>
      </c>
      <c r="F63" s="115">
        <v>1197</v>
      </c>
      <c r="G63" s="114">
        <v>1182</v>
      </c>
      <c r="H63" s="114">
        <v>1235</v>
      </c>
      <c r="I63" s="114">
        <v>1240</v>
      </c>
      <c r="J63" s="140">
        <v>1217</v>
      </c>
      <c r="K63" s="114">
        <v>-20</v>
      </c>
      <c r="L63" s="116">
        <v>-1.6433853738701725</v>
      </c>
    </row>
    <row r="64" spans="1:12" s="110" customFormat="1" ht="15" customHeight="1" x14ac:dyDescent="0.2">
      <c r="A64" s="120"/>
      <c r="B64" s="119"/>
      <c r="C64" s="258"/>
      <c r="D64" s="267" t="s">
        <v>199</v>
      </c>
      <c r="E64" s="113">
        <v>56.169901135115346</v>
      </c>
      <c r="F64" s="115">
        <v>1534</v>
      </c>
      <c r="G64" s="114">
        <v>1538</v>
      </c>
      <c r="H64" s="114">
        <v>1545</v>
      </c>
      <c r="I64" s="114">
        <v>1619</v>
      </c>
      <c r="J64" s="140">
        <v>1611</v>
      </c>
      <c r="K64" s="114">
        <v>-77</v>
      </c>
      <c r="L64" s="116">
        <v>-4.779639975170701</v>
      </c>
    </row>
    <row r="65" spans="1:12" s="110" customFormat="1" ht="15" customHeight="1" x14ac:dyDescent="0.2">
      <c r="A65" s="120"/>
      <c r="B65" s="119" t="s">
        <v>201</v>
      </c>
      <c r="C65" s="258"/>
      <c r="E65" s="113">
        <v>9.8301726577979061</v>
      </c>
      <c r="F65" s="115">
        <v>3473</v>
      </c>
      <c r="G65" s="114">
        <v>3470</v>
      </c>
      <c r="H65" s="114">
        <v>3468</v>
      </c>
      <c r="I65" s="114">
        <v>3506</v>
      </c>
      <c r="J65" s="140">
        <v>3535</v>
      </c>
      <c r="K65" s="114">
        <v>-62</v>
      </c>
      <c r="L65" s="116">
        <v>-1.7538896746817538</v>
      </c>
    </row>
    <row r="66" spans="1:12" s="110" customFormat="1" ht="15" customHeight="1" x14ac:dyDescent="0.2">
      <c r="A66" s="120"/>
      <c r="B66" s="119"/>
      <c r="C66" s="258" t="s">
        <v>106</v>
      </c>
      <c r="E66" s="113">
        <v>38.237834725021592</v>
      </c>
      <c r="F66" s="115">
        <v>1328</v>
      </c>
      <c r="G66" s="114">
        <v>1331</v>
      </c>
      <c r="H66" s="114">
        <v>1336</v>
      </c>
      <c r="I66" s="114">
        <v>1340</v>
      </c>
      <c r="J66" s="140">
        <v>1363</v>
      </c>
      <c r="K66" s="114">
        <v>-35</v>
      </c>
      <c r="L66" s="116">
        <v>-2.5678650036683788</v>
      </c>
    </row>
    <row r="67" spans="1:12" s="110" customFormat="1" ht="15" customHeight="1" x14ac:dyDescent="0.2">
      <c r="A67" s="120"/>
      <c r="B67" s="119"/>
      <c r="C67" s="258" t="s">
        <v>107</v>
      </c>
      <c r="E67" s="113">
        <v>61.762165274978408</v>
      </c>
      <c r="F67" s="115">
        <v>2145</v>
      </c>
      <c r="G67" s="114">
        <v>2139</v>
      </c>
      <c r="H67" s="114">
        <v>2132</v>
      </c>
      <c r="I67" s="114">
        <v>2166</v>
      </c>
      <c r="J67" s="140">
        <v>2172</v>
      </c>
      <c r="K67" s="114">
        <v>-27</v>
      </c>
      <c r="L67" s="116">
        <v>-1.2430939226519337</v>
      </c>
    </row>
    <row r="68" spans="1:12" s="110" customFormat="1" ht="15" customHeight="1" x14ac:dyDescent="0.2">
      <c r="A68" s="120"/>
      <c r="B68" s="119"/>
      <c r="C68" s="258" t="s">
        <v>105</v>
      </c>
      <c r="D68" s="110" t="s">
        <v>202</v>
      </c>
      <c r="E68" s="113">
        <v>16.009213936078318</v>
      </c>
      <c r="F68" s="115">
        <v>556</v>
      </c>
      <c r="G68" s="114">
        <v>544</v>
      </c>
      <c r="H68" s="114">
        <v>535</v>
      </c>
      <c r="I68" s="114">
        <v>538</v>
      </c>
      <c r="J68" s="140">
        <v>529</v>
      </c>
      <c r="K68" s="114">
        <v>27</v>
      </c>
      <c r="L68" s="116">
        <v>5.103969754253308</v>
      </c>
    </row>
    <row r="69" spans="1:12" s="110" customFormat="1" ht="15" customHeight="1" x14ac:dyDescent="0.2">
      <c r="A69" s="120"/>
      <c r="B69" s="119"/>
      <c r="C69" s="258"/>
      <c r="D69" s="267" t="s">
        <v>198</v>
      </c>
      <c r="E69" s="113">
        <v>39.208633093525179</v>
      </c>
      <c r="F69" s="115">
        <v>218</v>
      </c>
      <c r="G69" s="114">
        <v>217</v>
      </c>
      <c r="H69" s="114">
        <v>214</v>
      </c>
      <c r="I69" s="114">
        <v>214</v>
      </c>
      <c r="J69" s="140">
        <v>216</v>
      </c>
      <c r="K69" s="114">
        <v>2</v>
      </c>
      <c r="L69" s="116">
        <v>0.92592592592592593</v>
      </c>
    </row>
    <row r="70" spans="1:12" s="110" customFormat="1" ht="15" customHeight="1" x14ac:dyDescent="0.2">
      <c r="A70" s="120"/>
      <c r="B70" s="119"/>
      <c r="C70" s="258"/>
      <c r="D70" s="267" t="s">
        <v>199</v>
      </c>
      <c r="E70" s="113">
        <v>60.791366906474821</v>
      </c>
      <c r="F70" s="115">
        <v>338</v>
      </c>
      <c r="G70" s="114">
        <v>327</v>
      </c>
      <c r="H70" s="114">
        <v>321</v>
      </c>
      <c r="I70" s="114">
        <v>324</v>
      </c>
      <c r="J70" s="140">
        <v>313</v>
      </c>
      <c r="K70" s="114">
        <v>25</v>
      </c>
      <c r="L70" s="116">
        <v>7.9872204472843453</v>
      </c>
    </row>
    <row r="71" spans="1:12" s="110" customFormat="1" ht="15" customHeight="1" x14ac:dyDescent="0.2">
      <c r="A71" s="120"/>
      <c r="B71" s="119"/>
      <c r="C71" s="258"/>
      <c r="D71" s="110" t="s">
        <v>203</v>
      </c>
      <c r="E71" s="113">
        <v>76.101353296861504</v>
      </c>
      <c r="F71" s="115">
        <v>2643</v>
      </c>
      <c r="G71" s="114">
        <v>2656</v>
      </c>
      <c r="H71" s="114">
        <v>2665</v>
      </c>
      <c r="I71" s="114">
        <v>2706</v>
      </c>
      <c r="J71" s="140">
        <v>2744</v>
      </c>
      <c r="K71" s="114">
        <v>-101</v>
      </c>
      <c r="L71" s="116">
        <v>-3.6807580174927113</v>
      </c>
    </row>
    <row r="72" spans="1:12" s="110" customFormat="1" ht="15" customHeight="1" x14ac:dyDescent="0.2">
      <c r="A72" s="120"/>
      <c r="B72" s="119"/>
      <c r="C72" s="258"/>
      <c r="D72" s="267" t="s">
        <v>198</v>
      </c>
      <c r="E72" s="113">
        <v>37.192584184638669</v>
      </c>
      <c r="F72" s="115">
        <v>983</v>
      </c>
      <c r="G72" s="114">
        <v>992</v>
      </c>
      <c r="H72" s="114">
        <v>1004</v>
      </c>
      <c r="I72" s="114">
        <v>1012</v>
      </c>
      <c r="J72" s="140">
        <v>1029</v>
      </c>
      <c r="K72" s="114">
        <v>-46</v>
      </c>
      <c r="L72" s="116">
        <v>-4.4703595724003886</v>
      </c>
    </row>
    <row r="73" spans="1:12" s="110" customFormat="1" ht="15" customHeight="1" x14ac:dyDescent="0.2">
      <c r="A73" s="120"/>
      <c r="B73" s="119"/>
      <c r="C73" s="258"/>
      <c r="D73" s="267" t="s">
        <v>199</v>
      </c>
      <c r="E73" s="113">
        <v>62.807415815361331</v>
      </c>
      <c r="F73" s="115">
        <v>1660</v>
      </c>
      <c r="G73" s="114">
        <v>1664</v>
      </c>
      <c r="H73" s="114">
        <v>1661</v>
      </c>
      <c r="I73" s="114">
        <v>1694</v>
      </c>
      <c r="J73" s="140">
        <v>1715</v>
      </c>
      <c r="K73" s="114">
        <v>-55</v>
      </c>
      <c r="L73" s="116">
        <v>-3.2069970845481048</v>
      </c>
    </row>
    <row r="74" spans="1:12" s="110" customFormat="1" ht="15" customHeight="1" x14ac:dyDescent="0.2">
      <c r="A74" s="120"/>
      <c r="B74" s="119"/>
      <c r="C74" s="258"/>
      <c r="D74" s="110" t="s">
        <v>204</v>
      </c>
      <c r="E74" s="113">
        <v>7.8894327670601783</v>
      </c>
      <c r="F74" s="115">
        <v>274</v>
      </c>
      <c r="G74" s="114">
        <v>270</v>
      </c>
      <c r="H74" s="114">
        <v>268</v>
      </c>
      <c r="I74" s="114">
        <v>262</v>
      </c>
      <c r="J74" s="140">
        <v>262</v>
      </c>
      <c r="K74" s="114">
        <v>12</v>
      </c>
      <c r="L74" s="116">
        <v>4.5801526717557248</v>
      </c>
    </row>
    <row r="75" spans="1:12" s="110" customFormat="1" ht="15" customHeight="1" x14ac:dyDescent="0.2">
      <c r="A75" s="120"/>
      <c r="B75" s="119"/>
      <c r="C75" s="258"/>
      <c r="D75" s="267" t="s">
        <v>198</v>
      </c>
      <c r="E75" s="113">
        <v>46.350364963503651</v>
      </c>
      <c r="F75" s="115">
        <v>127</v>
      </c>
      <c r="G75" s="114">
        <v>122</v>
      </c>
      <c r="H75" s="114">
        <v>118</v>
      </c>
      <c r="I75" s="114">
        <v>114</v>
      </c>
      <c r="J75" s="140">
        <v>118</v>
      </c>
      <c r="K75" s="114">
        <v>9</v>
      </c>
      <c r="L75" s="116">
        <v>7.6271186440677967</v>
      </c>
    </row>
    <row r="76" spans="1:12" s="110" customFormat="1" ht="15" customHeight="1" x14ac:dyDescent="0.2">
      <c r="A76" s="120"/>
      <c r="B76" s="119"/>
      <c r="C76" s="258"/>
      <c r="D76" s="267" t="s">
        <v>199</v>
      </c>
      <c r="E76" s="113">
        <v>53.649635036496349</v>
      </c>
      <c r="F76" s="115">
        <v>147</v>
      </c>
      <c r="G76" s="114">
        <v>148</v>
      </c>
      <c r="H76" s="114">
        <v>150</v>
      </c>
      <c r="I76" s="114">
        <v>148</v>
      </c>
      <c r="J76" s="140">
        <v>144</v>
      </c>
      <c r="K76" s="114">
        <v>3</v>
      </c>
      <c r="L76" s="116">
        <v>2.0833333333333335</v>
      </c>
    </row>
    <row r="77" spans="1:12" s="110" customFormat="1" ht="15" customHeight="1" x14ac:dyDescent="0.2">
      <c r="A77" s="534"/>
      <c r="B77" s="119" t="s">
        <v>205</v>
      </c>
      <c r="C77" s="268"/>
      <c r="D77" s="182"/>
      <c r="E77" s="113">
        <v>6.1137843192754033</v>
      </c>
      <c r="F77" s="115">
        <v>2160</v>
      </c>
      <c r="G77" s="114">
        <v>2190</v>
      </c>
      <c r="H77" s="114">
        <v>2275</v>
      </c>
      <c r="I77" s="114">
        <v>2220</v>
      </c>
      <c r="J77" s="140">
        <v>2226</v>
      </c>
      <c r="K77" s="114">
        <v>-66</v>
      </c>
      <c r="L77" s="116">
        <v>-2.9649595687331538</v>
      </c>
    </row>
    <row r="78" spans="1:12" s="110" customFormat="1" ht="15" customHeight="1" x14ac:dyDescent="0.2">
      <c r="A78" s="120"/>
      <c r="B78" s="119"/>
      <c r="C78" s="268" t="s">
        <v>106</v>
      </c>
      <c r="D78" s="182"/>
      <c r="E78" s="113">
        <v>60</v>
      </c>
      <c r="F78" s="115">
        <v>1296</v>
      </c>
      <c r="G78" s="114">
        <v>1296</v>
      </c>
      <c r="H78" s="114">
        <v>1344</v>
      </c>
      <c r="I78" s="114">
        <v>1309</v>
      </c>
      <c r="J78" s="140">
        <v>1301</v>
      </c>
      <c r="K78" s="114">
        <v>-5</v>
      </c>
      <c r="L78" s="116">
        <v>-0.3843197540353574</v>
      </c>
    </row>
    <row r="79" spans="1:12" s="110" customFormat="1" ht="15" customHeight="1" x14ac:dyDescent="0.2">
      <c r="A79" s="123"/>
      <c r="B79" s="124"/>
      <c r="C79" s="260" t="s">
        <v>107</v>
      </c>
      <c r="D79" s="261"/>
      <c r="E79" s="125">
        <v>40</v>
      </c>
      <c r="F79" s="143">
        <v>864</v>
      </c>
      <c r="G79" s="144">
        <v>894</v>
      </c>
      <c r="H79" s="144">
        <v>931</v>
      </c>
      <c r="I79" s="144">
        <v>911</v>
      </c>
      <c r="J79" s="145">
        <v>925</v>
      </c>
      <c r="K79" s="144">
        <v>-61</v>
      </c>
      <c r="L79" s="146">
        <v>-6.5945945945945947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35330</v>
      </c>
      <c r="E11" s="114">
        <v>35594</v>
      </c>
      <c r="F11" s="114">
        <v>36254</v>
      </c>
      <c r="G11" s="114">
        <v>35878</v>
      </c>
      <c r="H11" s="140">
        <v>35756</v>
      </c>
      <c r="I11" s="115">
        <v>-426</v>
      </c>
      <c r="J11" s="116">
        <v>-1.1914084349479808</v>
      </c>
    </row>
    <row r="12" spans="1:15" s="110" customFormat="1" ht="24.95" customHeight="1" x14ac:dyDescent="0.2">
      <c r="A12" s="193" t="s">
        <v>132</v>
      </c>
      <c r="B12" s="194" t="s">
        <v>133</v>
      </c>
      <c r="C12" s="113">
        <v>2.6408151712425703</v>
      </c>
      <c r="D12" s="115">
        <v>933</v>
      </c>
      <c r="E12" s="114">
        <v>914</v>
      </c>
      <c r="F12" s="114">
        <v>975</v>
      </c>
      <c r="G12" s="114">
        <v>984</v>
      </c>
      <c r="H12" s="140">
        <v>939</v>
      </c>
      <c r="I12" s="115">
        <v>-6</v>
      </c>
      <c r="J12" s="116">
        <v>-0.63897763578274758</v>
      </c>
    </row>
    <row r="13" spans="1:15" s="110" customFormat="1" ht="24.95" customHeight="1" x14ac:dyDescent="0.2">
      <c r="A13" s="193" t="s">
        <v>134</v>
      </c>
      <c r="B13" s="199" t="s">
        <v>214</v>
      </c>
      <c r="C13" s="113">
        <v>1.8964053212567222</v>
      </c>
      <c r="D13" s="115">
        <v>670</v>
      </c>
      <c r="E13" s="114">
        <v>662</v>
      </c>
      <c r="F13" s="114">
        <v>685</v>
      </c>
      <c r="G13" s="114">
        <v>681</v>
      </c>
      <c r="H13" s="140">
        <v>681</v>
      </c>
      <c r="I13" s="115">
        <v>-11</v>
      </c>
      <c r="J13" s="116">
        <v>-1.6152716593245227</v>
      </c>
    </row>
    <row r="14" spans="1:15" s="287" customFormat="1" ht="24" customHeight="1" x14ac:dyDescent="0.2">
      <c r="A14" s="193" t="s">
        <v>215</v>
      </c>
      <c r="B14" s="199" t="s">
        <v>137</v>
      </c>
      <c r="C14" s="113">
        <v>20.367959241437873</v>
      </c>
      <c r="D14" s="115">
        <v>7196</v>
      </c>
      <c r="E14" s="114">
        <v>7292</v>
      </c>
      <c r="F14" s="114">
        <v>7410</v>
      </c>
      <c r="G14" s="114">
        <v>7383</v>
      </c>
      <c r="H14" s="140">
        <v>7437</v>
      </c>
      <c r="I14" s="115">
        <v>-241</v>
      </c>
      <c r="J14" s="116">
        <v>-3.2405539868226434</v>
      </c>
      <c r="K14" s="110"/>
      <c r="L14" s="110"/>
      <c r="M14" s="110"/>
      <c r="N14" s="110"/>
      <c r="O14" s="110"/>
    </row>
    <row r="15" spans="1:15" s="110" customFormat="1" ht="24.75" customHeight="1" x14ac:dyDescent="0.2">
      <c r="A15" s="193" t="s">
        <v>216</v>
      </c>
      <c r="B15" s="199" t="s">
        <v>217</v>
      </c>
      <c r="C15" s="113">
        <v>4.1183130484007924</v>
      </c>
      <c r="D15" s="115">
        <v>1455</v>
      </c>
      <c r="E15" s="114">
        <v>1499</v>
      </c>
      <c r="F15" s="114">
        <v>1514</v>
      </c>
      <c r="G15" s="114">
        <v>1478</v>
      </c>
      <c r="H15" s="140">
        <v>1462</v>
      </c>
      <c r="I15" s="115">
        <v>-7</v>
      </c>
      <c r="J15" s="116">
        <v>-0.47879616963064298</v>
      </c>
    </row>
    <row r="16" spans="1:15" s="287" customFormat="1" ht="24.95" customHeight="1" x14ac:dyDescent="0.2">
      <c r="A16" s="193" t="s">
        <v>218</v>
      </c>
      <c r="B16" s="199" t="s">
        <v>141</v>
      </c>
      <c r="C16" s="113">
        <v>12.632323804132465</v>
      </c>
      <c r="D16" s="115">
        <v>4463</v>
      </c>
      <c r="E16" s="114">
        <v>4518</v>
      </c>
      <c r="F16" s="114">
        <v>4588</v>
      </c>
      <c r="G16" s="114">
        <v>4621</v>
      </c>
      <c r="H16" s="140">
        <v>4682</v>
      </c>
      <c r="I16" s="115">
        <v>-219</v>
      </c>
      <c r="J16" s="116">
        <v>-4.677488252883383</v>
      </c>
      <c r="K16" s="110"/>
      <c r="L16" s="110"/>
      <c r="M16" s="110"/>
      <c r="N16" s="110"/>
      <c r="O16" s="110"/>
    </row>
    <row r="17" spans="1:15" s="110" customFormat="1" ht="24.95" customHeight="1" x14ac:dyDescent="0.2">
      <c r="A17" s="193" t="s">
        <v>219</v>
      </c>
      <c r="B17" s="199" t="s">
        <v>220</v>
      </c>
      <c r="C17" s="113">
        <v>3.6173223889046136</v>
      </c>
      <c r="D17" s="115">
        <v>1278</v>
      </c>
      <c r="E17" s="114">
        <v>1275</v>
      </c>
      <c r="F17" s="114">
        <v>1308</v>
      </c>
      <c r="G17" s="114">
        <v>1284</v>
      </c>
      <c r="H17" s="140">
        <v>1293</v>
      </c>
      <c r="I17" s="115">
        <v>-15</v>
      </c>
      <c r="J17" s="116">
        <v>-1.160092807424594</v>
      </c>
    </row>
    <row r="18" spans="1:15" s="287" customFormat="1" ht="24.95" customHeight="1" x14ac:dyDescent="0.2">
      <c r="A18" s="201" t="s">
        <v>144</v>
      </c>
      <c r="B18" s="202" t="s">
        <v>145</v>
      </c>
      <c r="C18" s="113">
        <v>8.208321539767903</v>
      </c>
      <c r="D18" s="115">
        <v>2900</v>
      </c>
      <c r="E18" s="114">
        <v>2908</v>
      </c>
      <c r="F18" s="114">
        <v>3009</v>
      </c>
      <c r="G18" s="114">
        <v>2954</v>
      </c>
      <c r="H18" s="140">
        <v>2934</v>
      </c>
      <c r="I18" s="115">
        <v>-34</v>
      </c>
      <c r="J18" s="116">
        <v>-1.1588275391956373</v>
      </c>
      <c r="K18" s="110"/>
      <c r="L18" s="110"/>
      <c r="M18" s="110"/>
      <c r="N18" s="110"/>
      <c r="O18" s="110"/>
    </row>
    <row r="19" spans="1:15" s="110" customFormat="1" ht="24.95" customHeight="1" x14ac:dyDescent="0.2">
      <c r="A19" s="193" t="s">
        <v>146</v>
      </c>
      <c r="B19" s="199" t="s">
        <v>147</v>
      </c>
      <c r="C19" s="113">
        <v>12.654967449759411</v>
      </c>
      <c r="D19" s="115">
        <v>4471</v>
      </c>
      <c r="E19" s="114">
        <v>4480</v>
      </c>
      <c r="F19" s="114">
        <v>4517</v>
      </c>
      <c r="G19" s="114">
        <v>4432</v>
      </c>
      <c r="H19" s="140">
        <v>4464</v>
      </c>
      <c r="I19" s="115">
        <v>7</v>
      </c>
      <c r="J19" s="116">
        <v>0.15681003584229392</v>
      </c>
    </row>
    <row r="20" spans="1:15" s="287" customFormat="1" ht="24.95" customHeight="1" x14ac:dyDescent="0.2">
      <c r="A20" s="193" t="s">
        <v>148</v>
      </c>
      <c r="B20" s="199" t="s">
        <v>149</v>
      </c>
      <c r="C20" s="113">
        <v>3.959807529012171</v>
      </c>
      <c r="D20" s="115">
        <v>1399</v>
      </c>
      <c r="E20" s="114">
        <v>1380</v>
      </c>
      <c r="F20" s="114">
        <v>1427</v>
      </c>
      <c r="G20" s="114">
        <v>1427</v>
      </c>
      <c r="H20" s="140">
        <v>1445</v>
      </c>
      <c r="I20" s="115">
        <v>-46</v>
      </c>
      <c r="J20" s="116">
        <v>-3.1833910034602075</v>
      </c>
      <c r="K20" s="110"/>
      <c r="L20" s="110"/>
      <c r="M20" s="110"/>
      <c r="N20" s="110"/>
      <c r="O20" s="110"/>
    </row>
    <row r="21" spans="1:15" s="110" customFormat="1" ht="24.95" customHeight="1" x14ac:dyDescent="0.2">
      <c r="A21" s="201" t="s">
        <v>150</v>
      </c>
      <c r="B21" s="202" t="s">
        <v>151</v>
      </c>
      <c r="C21" s="113">
        <v>2.2671950183979619</v>
      </c>
      <c r="D21" s="115">
        <v>801</v>
      </c>
      <c r="E21" s="114">
        <v>810</v>
      </c>
      <c r="F21" s="114">
        <v>823</v>
      </c>
      <c r="G21" s="114">
        <v>792</v>
      </c>
      <c r="H21" s="140">
        <v>766</v>
      </c>
      <c r="I21" s="115">
        <v>35</v>
      </c>
      <c r="J21" s="116">
        <v>4.5691906005221936</v>
      </c>
    </row>
    <row r="22" spans="1:15" s="110" customFormat="1" ht="24.95" customHeight="1" x14ac:dyDescent="0.2">
      <c r="A22" s="201" t="s">
        <v>152</v>
      </c>
      <c r="B22" s="199" t="s">
        <v>153</v>
      </c>
      <c r="C22" s="113">
        <v>0.36795924143787151</v>
      </c>
      <c r="D22" s="115">
        <v>130</v>
      </c>
      <c r="E22" s="114">
        <v>131</v>
      </c>
      <c r="F22" s="114">
        <v>135</v>
      </c>
      <c r="G22" s="114">
        <v>128</v>
      </c>
      <c r="H22" s="140">
        <v>129</v>
      </c>
      <c r="I22" s="115">
        <v>1</v>
      </c>
      <c r="J22" s="116">
        <v>0.77519379844961245</v>
      </c>
    </row>
    <row r="23" spans="1:15" s="110" customFormat="1" ht="24.95" customHeight="1" x14ac:dyDescent="0.2">
      <c r="A23" s="193" t="s">
        <v>154</v>
      </c>
      <c r="B23" s="199" t="s">
        <v>155</v>
      </c>
      <c r="C23" s="113">
        <v>1.4690065100481178</v>
      </c>
      <c r="D23" s="115">
        <v>519</v>
      </c>
      <c r="E23" s="114">
        <v>534</v>
      </c>
      <c r="F23" s="114">
        <v>534</v>
      </c>
      <c r="G23" s="114">
        <v>523</v>
      </c>
      <c r="H23" s="140">
        <v>523</v>
      </c>
      <c r="I23" s="115">
        <v>-4</v>
      </c>
      <c r="J23" s="116">
        <v>-0.76481835564053535</v>
      </c>
    </row>
    <row r="24" spans="1:15" s="110" customFormat="1" ht="24.95" customHeight="1" x14ac:dyDescent="0.2">
      <c r="A24" s="193" t="s">
        <v>156</v>
      </c>
      <c r="B24" s="199" t="s">
        <v>221</v>
      </c>
      <c r="C24" s="113">
        <v>4.4155108972544577</v>
      </c>
      <c r="D24" s="115">
        <v>1560</v>
      </c>
      <c r="E24" s="114">
        <v>1568</v>
      </c>
      <c r="F24" s="114">
        <v>1583</v>
      </c>
      <c r="G24" s="114">
        <v>1549</v>
      </c>
      <c r="H24" s="140">
        <v>1553</v>
      </c>
      <c r="I24" s="115">
        <v>7</v>
      </c>
      <c r="J24" s="116">
        <v>0.45074050225370249</v>
      </c>
    </row>
    <row r="25" spans="1:15" s="110" customFormat="1" ht="24.95" customHeight="1" x14ac:dyDescent="0.2">
      <c r="A25" s="193" t="s">
        <v>222</v>
      </c>
      <c r="B25" s="204" t="s">
        <v>159</v>
      </c>
      <c r="C25" s="113">
        <v>3.0738748938579112</v>
      </c>
      <c r="D25" s="115">
        <v>1086</v>
      </c>
      <c r="E25" s="114">
        <v>1230</v>
      </c>
      <c r="F25" s="114">
        <v>1299</v>
      </c>
      <c r="G25" s="114">
        <v>1168</v>
      </c>
      <c r="H25" s="140">
        <v>1021</v>
      </c>
      <c r="I25" s="115">
        <v>65</v>
      </c>
      <c r="J25" s="116">
        <v>6.366307541625857</v>
      </c>
    </row>
    <row r="26" spans="1:15" s="110" customFormat="1" ht="24.95" customHeight="1" x14ac:dyDescent="0.2">
      <c r="A26" s="201">
        <v>782.78300000000002</v>
      </c>
      <c r="B26" s="203" t="s">
        <v>160</v>
      </c>
      <c r="C26" s="113">
        <v>3.022926691197283</v>
      </c>
      <c r="D26" s="115">
        <v>1068</v>
      </c>
      <c r="E26" s="114">
        <v>1080</v>
      </c>
      <c r="F26" s="114">
        <v>1192</v>
      </c>
      <c r="G26" s="114">
        <v>1168</v>
      </c>
      <c r="H26" s="140">
        <v>1129</v>
      </c>
      <c r="I26" s="115">
        <v>-61</v>
      </c>
      <c r="J26" s="116">
        <v>-5.4030115146147031</v>
      </c>
    </row>
    <row r="27" spans="1:15" s="110" customFormat="1" ht="24.95" customHeight="1" x14ac:dyDescent="0.2">
      <c r="A27" s="193" t="s">
        <v>161</v>
      </c>
      <c r="B27" s="199" t="s">
        <v>223</v>
      </c>
      <c r="C27" s="113">
        <v>6.1251061420888764</v>
      </c>
      <c r="D27" s="115">
        <v>2164</v>
      </c>
      <c r="E27" s="114">
        <v>2168</v>
      </c>
      <c r="F27" s="114">
        <v>2200</v>
      </c>
      <c r="G27" s="114">
        <v>2202</v>
      </c>
      <c r="H27" s="140">
        <v>2173</v>
      </c>
      <c r="I27" s="115">
        <v>-9</v>
      </c>
      <c r="J27" s="116">
        <v>-0.41417395306028532</v>
      </c>
    </row>
    <row r="28" spans="1:15" s="110" customFormat="1" ht="24.95" customHeight="1" x14ac:dyDescent="0.2">
      <c r="A28" s="193" t="s">
        <v>163</v>
      </c>
      <c r="B28" s="199" t="s">
        <v>164</v>
      </c>
      <c r="C28" s="113">
        <v>3.8126238324370223</v>
      </c>
      <c r="D28" s="115">
        <v>1347</v>
      </c>
      <c r="E28" s="114">
        <v>1341</v>
      </c>
      <c r="F28" s="114">
        <v>1360</v>
      </c>
      <c r="G28" s="114">
        <v>1374</v>
      </c>
      <c r="H28" s="140">
        <v>1383</v>
      </c>
      <c r="I28" s="115">
        <v>-36</v>
      </c>
      <c r="J28" s="116">
        <v>-2.6030368763557483</v>
      </c>
    </row>
    <row r="29" spans="1:15" s="110" customFormat="1" ht="24.95" customHeight="1" x14ac:dyDescent="0.2">
      <c r="A29" s="193">
        <v>86</v>
      </c>
      <c r="B29" s="199" t="s">
        <v>165</v>
      </c>
      <c r="C29" s="113">
        <v>12.468157373337107</v>
      </c>
      <c r="D29" s="115">
        <v>4405</v>
      </c>
      <c r="E29" s="114">
        <v>4430</v>
      </c>
      <c r="F29" s="114">
        <v>4407</v>
      </c>
      <c r="G29" s="114">
        <v>4329</v>
      </c>
      <c r="H29" s="140">
        <v>4394</v>
      </c>
      <c r="I29" s="115">
        <v>11</v>
      </c>
      <c r="J29" s="116">
        <v>0.25034137460172962</v>
      </c>
    </row>
    <row r="30" spans="1:15" s="110" customFormat="1" ht="24.95" customHeight="1" x14ac:dyDescent="0.2">
      <c r="A30" s="193">
        <v>87.88</v>
      </c>
      <c r="B30" s="204" t="s">
        <v>166</v>
      </c>
      <c r="C30" s="113">
        <v>8.1941692612510622</v>
      </c>
      <c r="D30" s="115">
        <v>2895</v>
      </c>
      <c r="E30" s="114">
        <v>2889</v>
      </c>
      <c r="F30" s="114">
        <v>2904</v>
      </c>
      <c r="G30" s="114">
        <v>2974</v>
      </c>
      <c r="H30" s="140">
        <v>2983</v>
      </c>
      <c r="I30" s="115">
        <v>-88</v>
      </c>
      <c r="J30" s="116">
        <v>-2.950050284948039</v>
      </c>
    </row>
    <row r="31" spans="1:15" s="110" customFormat="1" ht="24.95" customHeight="1" x14ac:dyDescent="0.2">
      <c r="A31" s="193" t="s">
        <v>167</v>
      </c>
      <c r="B31" s="199" t="s">
        <v>168</v>
      </c>
      <c r="C31" s="113">
        <v>5.0551938862156804</v>
      </c>
      <c r="D31" s="115">
        <v>1786</v>
      </c>
      <c r="E31" s="114">
        <v>1777</v>
      </c>
      <c r="F31" s="114">
        <v>1794</v>
      </c>
      <c r="G31" s="114">
        <v>1810</v>
      </c>
      <c r="H31" s="140">
        <v>1802</v>
      </c>
      <c r="I31" s="115">
        <v>-16</v>
      </c>
      <c r="J31" s="116">
        <v>-0.88790233074361824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2.6408151712425703</v>
      </c>
      <c r="D34" s="115">
        <v>933</v>
      </c>
      <c r="E34" s="114">
        <v>914</v>
      </c>
      <c r="F34" s="114">
        <v>975</v>
      </c>
      <c r="G34" s="114">
        <v>984</v>
      </c>
      <c r="H34" s="140">
        <v>939</v>
      </c>
      <c r="I34" s="115">
        <v>-6</v>
      </c>
      <c r="J34" s="116">
        <v>-0.63897763578274758</v>
      </c>
    </row>
    <row r="35" spans="1:10" s="110" customFormat="1" ht="24.95" customHeight="1" x14ac:dyDescent="0.2">
      <c r="A35" s="292" t="s">
        <v>171</v>
      </c>
      <c r="B35" s="293" t="s">
        <v>172</v>
      </c>
      <c r="C35" s="113">
        <v>30.472686102462497</v>
      </c>
      <c r="D35" s="115">
        <v>10766</v>
      </c>
      <c r="E35" s="114">
        <v>10862</v>
      </c>
      <c r="F35" s="114">
        <v>11104</v>
      </c>
      <c r="G35" s="114">
        <v>11018</v>
      </c>
      <c r="H35" s="140">
        <v>11052</v>
      </c>
      <c r="I35" s="115">
        <v>-286</v>
      </c>
      <c r="J35" s="116">
        <v>-2.5877669200144768</v>
      </c>
    </row>
    <row r="36" spans="1:10" s="110" customFormat="1" ht="24.95" customHeight="1" x14ac:dyDescent="0.2">
      <c r="A36" s="294" t="s">
        <v>173</v>
      </c>
      <c r="B36" s="295" t="s">
        <v>174</v>
      </c>
      <c r="C36" s="125">
        <v>66.886498726294931</v>
      </c>
      <c r="D36" s="143">
        <v>23631</v>
      </c>
      <c r="E36" s="144">
        <v>23818</v>
      </c>
      <c r="F36" s="144">
        <v>24175</v>
      </c>
      <c r="G36" s="144">
        <v>23876</v>
      </c>
      <c r="H36" s="145">
        <v>23765</v>
      </c>
      <c r="I36" s="143">
        <v>-134</v>
      </c>
      <c r="J36" s="146">
        <v>-0.56385440774247841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2020-09-25T13:38:54Z</dcterms:created>
  <dcterms:modified xsi:type="dcterms:W3CDTF">2020-09-28T08:13:58Z</dcterms:modified>
</cp:coreProperties>
</file>