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L44" i="24"/>
  <c r="I44" i="24"/>
  <c r="F44" i="24"/>
  <c r="C44" i="24"/>
  <c r="M44" i="24" s="1"/>
  <c r="B44" i="24"/>
  <c r="D44" i="24" s="1"/>
  <c r="M43" i="24"/>
  <c r="G43" i="24"/>
  <c r="E43" i="24"/>
  <c r="C43" i="24"/>
  <c r="I43" i="24" s="1"/>
  <c r="B43" i="24"/>
  <c r="I42" i="24"/>
  <c r="F42" i="24"/>
  <c r="C42" i="24"/>
  <c r="M42" i="24" s="1"/>
  <c r="B42" i="24"/>
  <c r="D42" i="24" s="1"/>
  <c r="M41" i="24"/>
  <c r="G41" i="24"/>
  <c r="E41" i="24"/>
  <c r="C41" i="24"/>
  <c r="I41" i="24" s="1"/>
  <c r="B41" i="24"/>
  <c r="I40" i="24"/>
  <c r="F40" i="24"/>
  <c r="C40" i="24"/>
  <c r="M40" i="24" s="1"/>
  <c r="B40" i="24"/>
  <c r="D40" i="24" s="1"/>
  <c r="I38" i="24"/>
  <c r="M36" i="24"/>
  <c r="L36" i="24"/>
  <c r="K36" i="24"/>
  <c r="J36" i="24"/>
  <c r="I36" i="24"/>
  <c r="H36" i="24"/>
  <c r="G36" i="24"/>
  <c r="F36" i="24"/>
  <c r="E36" i="24"/>
  <c r="D36" i="24"/>
  <c r="L30" i="24"/>
  <c r="G18" i="24"/>
  <c r="C9" i="24"/>
  <c r="K57" i="15"/>
  <c r="L57" i="15" s="1"/>
  <c r="C38" i="24"/>
  <c r="C37" i="24"/>
  <c r="C35" i="24"/>
  <c r="C34" i="24"/>
  <c r="G34" i="24" s="1"/>
  <c r="C33" i="24"/>
  <c r="C32" i="24"/>
  <c r="L32" i="24" s="1"/>
  <c r="C31" i="24"/>
  <c r="C30" i="24"/>
  <c r="C29" i="24"/>
  <c r="C28" i="24"/>
  <c r="C27" i="24"/>
  <c r="C26" i="24"/>
  <c r="C25" i="24"/>
  <c r="C24" i="24"/>
  <c r="G24" i="24" s="1"/>
  <c r="C23" i="24"/>
  <c r="C22" i="24"/>
  <c r="L22" i="24" s="1"/>
  <c r="C21" i="24"/>
  <c r="L21" i="24" s="1"/>
  <c r="C20" i="24"/>
  <c r="C19" i="24"/>
  <c r="C18" i="24"/>
  <c r="C17" i="24"/>
  <c r="C16" i="24"/>
  <c r="L16" i="24" s="1"/>
  <c r="C15" i="24"/>
  <c r="C8" i="24"/>
  <c r="C7" i="24"/>
  <c r="B38" i="24"/>
  <c r="B37" i="24"/>
  <c r="B35" i="24"/>
  <c r="B34" i="24"/>
  <c r="B33" i="24"/>
  <c r="B32" i="24"/>
  <c r="B31" i="24"/>
  <c r="B30" i="24"/>
  <c r="B29" i="24"/>
  <c r="B28" i="24"/>
  <c r="B27" i="24"/>
  <c r="D27" i="24" s="1"/>
  <c r="B26" i="24"/>
  <c r="B25" i="24"/>
  <c r="H25" i="24" s="1"/>
  <c r="B24" i="24"/>
  <c r="B23" i="24"/>
  <c r="K23" i="24" s="1"/>
  <c r="B22" i="24"/>
  <c r="B21" i="24"/>
  <c r="B20" i="24"/>
  <c r="B19" i="24"/>
  <c r="B18" i="24"/>
  <c r="B17" i="24"/>
  <c r="B16" i="24"/>
  <c r="B15" i="24"/>
  <c r="B9" i="24"/>
  <c r="B8" i="24"/>
  <c r="B7" i="24"/>
  <c r="K8" i="24" l="1"/>
  <c r="J8" i="24"/>
  <c r="F8" i="24"/>
  <c r="H8" i="24"/>
  <c r="D8" i="24"/>
  <c r="F9" i="24"/>
  <c r="J9" i="24"/>
  <c r="K9" i="24"/>
  <c r="H9" i="24"/>
  <c r="D9" i="24"/>
  <c r="K20" i="24"/>
  <c r="J20" i="24"/>
  <c r="F20" i="24"/>
  <c r="H20" i="24"/>
  <c r="D20" i="24"/>
  <c r="F7" i="24"/>
  <c r="J7" i="24"/>
  <c r="K7" i="24"/>
  <c r="H7" i="24"/>
  <c r="D7" i="24"/>
  <c r="F17" i="24"/>
  <c r="J17" i="24"/>
  <c r="K17" i="24"/>
  <c r="H17" i="24"/>
  <c r="D17" i="24"/>
  <c r="H37" i="24"/>
  <c r="D37" i="24"/>
  <c r="K37" i="24"/>
  <c r="J37" i="24"/>
  <c r="F37" i="24"/>
  <c r="F33" i="24"/>
  <c r="J33" i="24"/>
  <c r="K33" i="24"/>
  <c r="H33" i="24"/>
  <c r="D33" i="24"/>
  <c r="D38" i="24"/>
  <c r="K38" i="24"/>
  <c r="J38" i="24"/>
  <c r="H38" i="24"/>
  <c r="F38" i="24"/>
  <c r="K16" i="24"/>
  <c r="J16" i="24"/>
  <c r="F16" i="24"/>
  <c r="D16" i="24"/>
  <c r="F19" i="24"/>
  <c r="J19" i="24"/>
  <c r="K19" i="24"/>
  <c r="H19" i="24"/>
  <c r="D19" i="24"/>
  <c r="K22" i="24"/>
  <c r="J22" i="24"/>
  <c r="F22" i="24"/>
  <c r="H22" i="24"/>
  <c r="D22" i="24"/>
  <c r="G17" i="24"/>
  <c r="M17" i="24"/>
  <c r="E17" i="24"/>
  <c r="I17" i="24"/>
  <c r="L17" i="24"/>
  <c r="K61" i="24"/>
  <c r="J61" i="24"/>
  <c r="I61" i="24"/>
  <c r="K34" i="24"/>
  <c r="J34" i="24"/>
  <c r="F34" i="24"/>
  <c r="D34" i="24"/>
  <c r="H34" i="24"/>
  <c r="G35" i="24"/>
  <c r="M35" i="24"/>
  <c r="E35" i="24"/>
  <c r="I35" i="24"/>
  <c r="L35" i="24"/>
  <c r="F31" i="24"/>
  <c r="J31" i="24"/>
  <c r="K31" i="24"/>
  <c r="H31" i="24"/>
  <c r="D31" i="24"/>
  <c r="B14" i="24"/>
  <c r="B6" i="24"/>
  <c r="F23" i="24"/>
  <c r="J23" i="24"/>
  <c r="H23" i="24"/>
  <c r="D23" i="24"/>
  <c r="G15" i="24"/>
  <c r="M15" i="24"/>
  <c r="E15" i="24"/>
  <c r="I15" i="24"/>
  <c r="L15" i="24"/>
  <c r="G9" i="24"/>
  <c r="M9" i="24"/>
  <c r="E9" i="24"/>
  <c r="I9" i="24"/>
  <c r="L9" i="24"/>
  <c r="F25" i="24"/>
  <c r="J25" i="24"/>
  <c r="D25" i="24"/>
  <c r="K25" i="24"/>
  <c r="G23" i="24"/>
  <c r="M23" i="24"/>
  <c r="E23" i="24"/>
  <c r="I23" i="24"/>
  <c r="L23" i="24"/>
  <c r="K26" i="24"/>
  <c r="J26" i="24"/>
  <c r="F26" i="24"/>
  <c r="H26" i="24"/>
  <c r="D26" i="24"/>
  <c r="F29" i="24"/>
  <c r="J29" i="24"/>
  <c r="K29" i="24"/>
  <c r="H29" i="24"/>
  <c r="D29" i="24"/>
  <c r="K32" i="24"/>
  <c r="J32" i="24"/>
  <c r="F32" i="24"/>
  <c r="D32" i="24"/>
  <c r="F35" i="24"/>
  <c r="J35" i="24"/>
  <c r="K35" i="24"/>
  <c r="H35" i="24"/>
  <c r="D35" i="24"/>
  <c r="G7" i="24"/>
  <c r="M7" i="24"/>
  <c r="E7" i="24"/>
  <c r="I7" i="24"/>
  <c r="L7" i="24"/>
  <c r="G21" i="24"/>
  <c r="M21" i="24"/>
  <c r="E21" i="24"/>
  <c r="I21" i="24"/>
  <c r="G27" i="24"/>
  <c r="M27" i="24"/>
  <c r="E27" i="24"/>
  <c r="I27" i="24"/>
  <c r="L27" i="24"/>
  <c r="G29" i="24"/>
  <c r="M29" i="24"/>
  <c r="E29" i="24"/>
  <c r="I29" i="24"/>
  <c r="L29" i="24"/>
  <c r="I20" i="24"/>
  <c r="M20" i="24"/>
  <c r="E20" i="24"/>
  <c r="L20" i="24"/>
  <c r="G20" i="24"/>
  <c r="F15" i="24"/>
  <c r="J15" i="24"/>
  <c r="K15" i="24"/>
  <c r="H15" i="24"/>
  <c r="D15" i="24"/>
  <c r="B45" i="24"/>
  <c r="B39" i="24"/>
  <c r="G33" i="24"/>
  <c r="M33" i="24"/>
  <c r="E33" i="24"/>
  <c r="I33" i="24"/>
  <c r="L33" i="24"/>
  <c r="I37" i="24"/>
  <c r="G37" i="24"/>
  <c r="L37" i="24"/>
  <c r="M37" i="24"/>
  <c r="E37" i="24"/>
  <c r="H16" i="24"/>
  <c r="K69" i="24"/>
  <c r="J69" i="24"/>
  <c r="I69" i="24"/>
  <c r="K18" i="24"/>
  <c r="J18" i="24"/>
  <c r="F18" i="24"/>
  <c r="D18" i="24"/>
  <c r="H18" i="24"/>
  <c r="F21" i="24"/>
  <c r="J21" i="24"/>
  <c r="K21" i="24"/>
  <c r="H21" i="24"/>
  <c r="D21" i="24"/>
  <c r="K24" i="24"/>
  <c r="J24" i="24"/>
  <c r="F24" i="24"/>
  <c r="H24" i="24"/>
  <c r="D24" i="24"/>
  <c r="F27" i="24"/>
  <c r="J27" i="24"/>
  <c r="K27" i="24"/>
  <c r="H27" i="24"/>
  <c r="G19" i="24"/>
  <c r="M19" i="24"/>
  <c r="E19" i="24"/>
  <c r="I19" i="24"/>
  <c r="L19" i="24"/>
  <c r="H32" i="24"/>
  <c r="K53" i="24"/>
  <c r="J53" i="24"/>
  <c r="I53" i="24"/>
  <c r="K28" i="24"/>
  <c r="J28" i="24"/>
  <c r="F28" i="24"/>
  <c r="H28" i="24"/>
  <c r="D28" i="24"/>
  <c r="K30" i="24"/>
  <c r="J30" i="24"/>
  <c r="F30" i="24"/>
  <c r="H30" i="24"/>
  <c r="D30" i="24"/>
  <c r="G25" i="24"/>
  <c r="M25" i="24"/>
  <c r="E25" i="24"/>
  <c r="I25" i="24"/>
  <c r="L25" i="24"/>
  <c r="I28" i="24"/>
  <c r="M28" i="24"/>
  <c r="E28" i="24"/>
  <c r="L28" i="24"/>
  <c r="G28" i="24"/>
  <c r="G31" i="24"/>
  <c r="M31" i="24"/>
  <c r="E31" i="24"/>
  <c r="I31" i="24"/>
  <c r="L31" i="24"/>
  <c r="I79" i="24"/>
  <c r="H41" i="24"/>
  <c r="F41" i="24"/>
  <c r="D41" i="24"/>
  <c r="K41" i="24"/>
  <c r="K58" i="24"/>
  <c r="J58" i="24"/>
  <c r="K66" i="24"/>
  <c r="J66" i="24"/>
  <c r="K74" i="24"/>
  <c r="J74" i="24"/>
  <c r="I8" i="24"/>
  <c r="M8" i="24"/>
  <c r="E8" i="24"/>
  <c r="I18" i="24"/>
  <c r="M18" i="24"/>
  <c r="E18" i="24"/>
  <c r="I26" i="24"/>
  <c r="M26" i="24"/>
  <c r="E26" i="24"/>
  <c r="I34" i="24"/>
  <c r="M34" i="24"/>
  <c r="E34" i="24"/>
  <c r="L18" i="24"/>
  <c r="G22" i="24"/>
  <c r="L34" i="24"/>
  <c r="K55" i="24"/>
  <c r="J55" i="24"/>
  <c r="K63" i="24"/>
  <c r="J63" i="24"/>
  <c r="K71" i="24"/>
  <c r="J71" i="24"/>
  <c r="M38" i="24"/>
  <c r="E38" i="24"/>
  <c r="L38" i="24"/>
  <c r="G38" i="24"/>
  <c r="H43" i="24"/>
  <c r="F43" i="24"/>
  <c r="D43" i="24"/>
  <c r="K43" i="24"/>
  <c r="K52" i="24"/>
  <c r="J52" i="24"/>
  <c r="K60" i="24"/>
  <c r="J60" i="24"/>
  <c r="K68" i="24"/>
  <c r="J68" i="24"/>
  <c r="I16" i="24"/>
  <c r="M16" i="24"/>
  <c r="E16" i="24"/>
  <c r="I24" i="24"/>
  <c r="M24" i="24"/>
  <c r="E24" i="24"/>
  <c r="I32" i="24"/>
  <c r="M32" i="24"/>
  <c r="E32" i="24"/>
  <c r="G26" i="24"/>
  <c r="K57" i="24"/>
  <c r="J57" i="24"/>
  <c r="K65" i="24"/>
  <c r="J65" i="24"/>
  <c r="K73" i="24"/>
  <c r="J73" i="24"/>
  <c r="G8" i="24"/>
  <c r="L24" i="24"/>
  <c r="J41" i="24"/>
  <c r="K54" i="24"/>
  <c r="J54" i="24"/>
  <c r="K62" i="24"/>
  <c r="J62" i="24"/>
  <c r="K70" i="24"/>
  <c r="J70" i="24"/>
  <c r="C14" i="24"/>
  <c r="C6" i="24"/>
  <c r="I22" i="24"/>
  <c r="M22" i="24"/>
  <c r="E22" i="24"/>
  <c r="I30" i="24"/>
  <c r="M30" i="24"/>
  <c r="E30" i="24"/>
  <c r="C45" i="24"/>
  <c r="C39" i="24"/>
  <c r="L26" i="24"/>
  <c r="G30" i="24"/>
  <c r="K51" i="24"/>
  <c r="J51" i="24"/>
  <c r="K59" i="24"/>
  <c r="J59" i="24"/>
  <c r="K67" i="24"/>
  <c r="J67" i="24"/>
  <c r="K75" i="24"/>
  <c r="J75" i="24"/>
  <c r="J77" i="24" s="1"/>
  <c r="L8" i="24"/>
  <c r="G16" i="24"/>
  <c r="G32" i="24"/>
  <c r="J43" i="24"/>
  <c r="K56" i="24"/>
  <c r="J56" i="24"/>
  <c r="K64" i="24"/>
  <c r="J64" i="24"/>
  <c r="K72" i="24"/>
  <c r="J72" i="24"/>
  <c r="G40" i="24"/>
  <c r="G42" i="24"/>
  <c r="G44" i="24"/>
  <c r="H40" i="24"/>
  <c r="L41" i="24"/>
  <c r="H42" i="24"/>
  <c r="L43" i="24"/>
  <c r="H44" i="24"/>
  <c r="J40" i="24"/>
  <c r="J42" i="24"/>
  <c r="J44" i="24"/>
  <c r="K40" i="24"/>
  <c r="K42" i="24"/>
  <c r="K44" i="24"/>
  <c r="L40" i="24"/>
  <c r="L42" i="24"/>
  <c r="E40" i="24"/>
  <c r="E42" i="24"/>
  <c r="E44" i="24"/>
  <c r="J79" i="24" l="1"/>
  <c r="H39" i="24"/>
  <c r="F39" i="24"/>
  <c r="D39" i="24"/>
  <c r="K39" i="24"/>
  <c r="J39" i="24"/>
  <c r="H45" i="24"/>
  <c r="F45" i="24"/>
  <c r="D45" i="24"/>
  <c r="K45" i="24"/>
  <c r="J45" i="24"/>
  <c r="K6" i="24"/>
  <c r="J6" i="24"/>
  <c r="F6" i="24"/>
  <c r="H6" i="24"/>
  <c r="D6" i="24"/>
  <c r="K77" i="24"/>
  <c r="K14" i="24"/>
  <c r="J14" i="24"/>
  <c r="F14" i="24"/>
  <c r="H14" i="24"/>
  <c r="D14" i="24"/>
  <c r="I39" i="24"/>
  <c r="G39" i="24"/>
  <c r="L39" i="24"/>
  <c r="M39" i="24"/>
  <c r="E39" i="24"/>
  <c r="I6" i="24"/>
  <c r="M6" i="24"/>
  <c r="E6" i="24"/>
  <c r="L6" i="24"/>
  <c r="G6" i="24"/>
  <c r="I78" i="24"/>
  <c r="I14" i="24"/>
  <c r="M14" i="24"/>
  <c r="E14" i="24"/>
  <c r="G14" i="24"/>
  <c r="L14" i="24"/>
  <c r="I45" i="24"/>
  <c r="G45" i="24"/>
  <c r="L45" i="24"/>
  <c r="E45" i="24"/>
  <c r="M45" i="24"/>
  <c r="I83" i="24" l="1"/>
  <c r="I82" i="24"/>
  <c r="K79" i="24"/>
  <c r="K78" i="24"/>
  <c r="J78" i="24"/>
  <c r="I81" i="24" s="1"/>
</calcChain>
</file>

<file path=xl/sharedStrings.xml><?xml version="1.0" encoding="utf-8"?>
<sst xmlns="http://schemas.openxmlformats.org/spreadsheetml/2006/main" count="1791" uniqueCount="520">
  <si>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</si>
  <si>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</si>
  <si>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</si>
  <si>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</si>
  <si>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</si>
  <si>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</si>
  <si>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</si>
  <si>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</si>
  <si>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</si>
  <si>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</si>
  <si>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</si>
  <si>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</si>
  <si>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</si>
  <si>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Kyffhäuserkreis (16065)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</si>
  <si>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</si>
  <si>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</si>
  <si>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</si>
  <si>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</si>
  <si>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</si>
  <si>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</si>
  <si>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</si>
  <si>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</si>
  <si>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</si>
  <si>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</si>
  <si>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</si>
  <si>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</si>
  <si>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</si>
  <si>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</si>
  <si>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</si>
  <si>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</si>
  <si>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</si>
  <si>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</si>
  <si>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</si>
  <si>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</si>
  <si>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</si>
  <si>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</si>
  <si>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</si>
  <si>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</si>
  <si>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</si>
  <si>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</si>
  <si>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</si>
  <si>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</si>
  <si>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</si>
  <si>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</si>
  <si>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</si>
  <si>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</si>
  <si>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</si>
  <si>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</si>
  <si>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</si>
  <si>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</si>
  <si>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</si>
  <si>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</si>
  <si>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</si>
  <si>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</si>
  <si>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</si>
  <si>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</si>
  <si>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</si>
  <si>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</si>
  <si>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</si>
  <si>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</si>
  <si>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</si>
  <si>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</si>
  <si>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</si>
  <si>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</si>
  <si>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</si>
  <si>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</si>
  <si>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</si>
  <si>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</si>
  <si>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</si>
  <si>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</si>
  <si>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</si>
  <si>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</si>
  <si>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</si>
  <si>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</si>
  <si>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</si>
  <si>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</si>
  <si>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</si>
  <si>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</si>
  <si>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</si>
  <si>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</si>
  <si>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</si>
  <si>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</si>
  <si>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</si>
  <si>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</si>
  <si>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</si>
  <si>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</si>
  <si>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</si>
  <si>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</si>
  <si>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</si>
  <si>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</si>
  <si>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</si>
  <si>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</si>
  <si>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Kyffhäuserkreis (16065);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</si>
  <si>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</si>
  <si>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</si>
  <si>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</si>
  <si>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</si>
  <si>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</si>
  <si>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</si>
  <si>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</si>
  <si>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</si>
  <si>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</si>
  <si>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</si>
  <si>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</si>
  <si>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</si>
  <si>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</si>
  <si>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</si>
  <si>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</si>
  <si>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</si>
  <si>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</si>
  <si>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</si>
  <si>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</si>
  <si>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</si>
  <si>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</si>
  <si>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</si>
  <si>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</si>
  <si>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</si>
  <si>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</si>
  <si>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</si>
  <si>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</si>
  <si>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</si>
  <si>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</si>
  <si>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</si>
  <si>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</si>
  <si>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</si>
  <si>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</si>
  <si>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</si>
  <si>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</si>
  <si>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</si>
  <si>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</si>
  <si>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</si>
  <si>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</si>
  <si>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</si>
  <si>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</si>
  <si>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</si>
  <si>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</si>
  <si>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</si>
  <si>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</si>
  <si>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</si>
  <si>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</si>
  <si>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</si>
  <si>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</si>
  <si>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</si>
  <si>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</si>
  <si>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</si>
  <si>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</si>
  <si>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</si>
  <si>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</si>
  <si>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</si>
  <si>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</si>
  <si>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</si>
  <si>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</si>
  <si>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</si>
  <si>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</si>
  <si>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</si>
  <si>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</si>
  <si>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</si>
  <si>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</si>
  <si>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</si>
  <si>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</si>
  <si>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</si>
  <si>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</si>
  <si>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</si>
  <si>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</si>
  <si>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</si>
  <si>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</si>
  <si>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</si>
  <si>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</si>
  <si>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</si>
  <si>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</si>
  <si>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</si>
  <si>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</si>
  <si>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</si>
  <si>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</si>
  <si>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</si>
  <si>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</si>
  <si>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</si>
  <si>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</si>
  <si>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</si>
  <si>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</si>
  <si>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</si>
  <si>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</si>
  <si>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</si>
  <si>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Kyffhäuserkreis (16065)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</si>
  <si>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</si>
  <si>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</si>
  <si>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</si>
  <si>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</si>
  <si>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</si>
  <si>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</si>
  <si>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</si>
  <si>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</si>
  <si>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</si>
  <si>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</si>
  <si>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</si>
  <si>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</si>
  <si>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</si>
  <si>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</si>
  <si>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</si>
  <si>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</si>
  <si>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</si>
  <si>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</si>
  <si>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</si>
  <si>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</si>
  <si>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</si>
  <si>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</si>
  <si>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</si>
  <si>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</si>
  <si>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</si>
  <si>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</si>
  <si>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</si>
  <si>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</si>
  <si>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</si>
  <si>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</si>
  <si>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</si>
  <si>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</si>
  <si>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</si>
  <si>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</si>
  <si>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</si>
  <si>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</si>
  <si>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</si>
  <si>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</si>
  <si>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</si>
  <si>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</si>
  <si>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</si>
  <si>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</si>
  <si>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</si>
  <si>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</si>
  <si>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</si>
  <si>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</si>
  <si>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</si>
  <si>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</si>
  <si>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</si>
  <si>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</si>
  <si>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</si>
  <si>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</si>
  <si>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</si>
  <si>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</si>
  <si>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</si>
  <si>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</si>
  <si>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</si>
  <si>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</si>
  <si>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</si>
  <si>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</si>
  <si>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</si>
  <si>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</si>
  <si>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</si>
  <si>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</si>
  <si>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</si>
  <si>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</si>
  <si>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</si>
  <si>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</si>
  <si>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</si>
  <si>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</si>
  <si>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</si>
  <si>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</si>
  <si>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</si>
  <si>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</si>
  <si>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</si>
  <si>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</si>
  <si>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</si>
  <si>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</si>
  <si>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</si>
  <si>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</si>
  <si>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</si>
  <si>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</si>
  <si>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</si>
  <si>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</si>
  <si>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</si>
  <si>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</si>
  <si>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</si>
  <si>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</si>
  <si>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</si>
  <si>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</si>
  <si>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</si>
  <si>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</si>
  <si>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</si>
  <si>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</si>
  <si>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</si>
  <si>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</si>
  <si>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</si>
  <si>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</si>
  <si>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</si>
  <si>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</si>
  <si>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</si>
  <si>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</si>
  <si>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</si>
  <si>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</si>
  <si>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</si>
  <si>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</si>
  <si>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</si>
  <si>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</si>
  <si>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</si>
  <si>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</si>
  <si>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</si>
  <si>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</si>
  <si>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</si>
  <si>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</si>
  <si>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</si>
  <si>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</si>
  <si>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</si>
  <si>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</si>
  <si>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</si>
  <si>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</si>
  <si>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</si>
  <si>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</si>
  <si>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</si>
  <si>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</si>
  <si>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</si>
  <si>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</si>
  <si>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</si>
  <si>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</si>
  <si>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</si>
  <si>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</si>
  <si>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</si>
  <si>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</si>
  <si>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</si>
  <si>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</si>
  <si>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</si>
  <si>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</si>
  <si>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</si>
  <si>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</si>
  <si>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</si>
  <si>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</si>
  <si>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</si>
  <si>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</si>
  <si>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</si>
  <si>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</si>
  <si>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</si>
  <si>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</si>
  <si>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</si>
  <si>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</si>
  <si>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</si>
  <si>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</si>
  <si>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</si>
  <si>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</si>
  <si>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</si>
  <si>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</si>
  <si>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</si>
  <si>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</si>
  <si>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</si>
  <si>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</si>
  <si>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</si>
  <si>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</si>
  <si>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</si>
  <si>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</si>
  <si>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</si>
  <si>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</si>
  <si>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</si>
  <si>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</si>
  <si>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</si>
  <si>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</si>
  <si>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</si>
  <si>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</si>
  <si>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</si>
  <si>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</si>
  <si>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</si>
  <si>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</si>
  <si>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</si>
  <si>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</si>
  <si>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</si>
  <si>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</si>
  <si>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</si>
  <si>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</si>
  <si>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</si>
  <si>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</si>
  <si>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</si>
  <si>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</si>
  <si>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</si>
  <si>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</si>
  <si>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</si>
  <si>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</si>
  <si>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</si>
  <si>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Kyffhäuserkreis (16065);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</si>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</sst>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{DD7062DC-54B7-4CC0-9309-BCD52DB01709}</c15:txfldGUID>
                      <c15:f>Daten_Diagramme!$D$6</c15:f>
                      <c15:dlblFieldTableCache>
                        <c:ptCount val="1"/>
                        <c:pt idx="0">
                          <c:v>-3.0</c:v>
                        </c:pt>
                      </c15:dlblFieldTableCache>
                    </c15:dlblFTEntry>
                  </c15:dlblFieldTable>
                  <c15:showDataLabelsRange val="0"/>
                </c:ext>
                <c:ext xmlns:c16="http://schemas.microsoft.com/office/drawing/2014/chart" uri="{C3380CC4-5D6E-409C-BE32-E72D297353CC}">
                  <c16:uniqueId val="{00000000-E78E-46C0-BBCD-3F959664986B}"/>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{A0F0ECC8-FBDD-4645-94B7-090F4ACFD8A2}</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E78E-46C0-BBCD-3F959664986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{049093A7-7F62-46BB-BD64-AE4F72CA2CFF}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78E-46C0-BBCD-3F959664986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{5C982848-A9E8-4162-AF2E-B5A3DFF50E0A}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78E-46C0-BBCD-3F959664986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-2.9802980298029804</c:v>
                </c:pt>
                <c:pt idx="1">
                  <c:v>-0.4752160751981519</c:v>
                </c:pt>
                <c:pt idx="2">
                  <c:v>0.95490282911153723</c:v>
                </c:pt>
                <c:pt idx="3">
                  <c:v>1.0875687030768</c:v>
                </c:pt>
              </c:numCache>
            </c:numRef>
          </c:val>
          <c:extLst>
            <c:ext xmlns:c16="http://schemas.microsoft.com/office/drawing/2014/chart" uri="{C3380CC4-5D6E-409C-BE32-E72D297353CC}">
              <c16:uniqueId val="{00000004-E78E-46C0-BBCD-3F959664986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{4FEDBA18-41F7-46BB-9AAA-909869393615}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78E-46C0-BBCD-3F959664986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{A0ED312C-F73D-4D61-BCF4-0D7C35D1ABC8}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78E-46C0-BBCD-3F959664986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{7B04F82F-0975-4FB7-8FE2-712F5734D7CA}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78E-46C0-BBCD-3F959664986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{66DFB10A-E5CE-4C56-BF0E-A91AD8F23EE2}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78E-46C0-BBCD-3F95966498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78E-46C0-BBCD-3F959664986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78E-46C0-BBCD-3F959664986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{6BEC24F7-DF26-4749-A51D-4C4B37883B05}</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5E59-4D51-A675-6A2E2EE00B40}"/>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{816DCF94-F558-4C9D-94A9-AAD9BD16F557}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5E59-4D51-A675-6A2E2EE00B40}"/>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{20056D68-9BB7-44D6-8B17-3EBC992D86B2}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E59-4D51-A675-6A2E2EE00B4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{A12F25E8-463D-4415-B160-4CFBD9BDBE49}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E59-4D51-A675-6A2E2EE00B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-3.9254170755642788</c:v>
                </c:pt>
                <c:pt idx="1">
                  <c:v>-3.3695878434637803</c:v>
                </c:pt>
                <c:pt idx="2">
                  <c:v>-3.6279896103654186</c:v>
                </c:pt>
                <c:pt idx="3">
                  <c:v>-2.8655893304673015</c:v>
                </c:pt>
              </c:numCache>
            </c:numRef>
          </c:val>
          <c:extLst>
            <c:ext xmlns:c16="http://schemas.microsoft.com/office/drawing/2014/chart" uri="{C3380CC4-5D6E-409C-BE32-E72D297353CC}">
              <c16:uniqueId val="{00000004-5E59-4D51-A675-6A2E2EE00B4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{B8817E89-5CB3-4BC1-912A-73863A527EC9}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E59-4D51-A675-6A2E2EE00B4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{412C151A-8788-4F79-907A-4A7EDBBE6EB5}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E59-4D51-A675-6A2E2EE00B4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{B541B228-9B91-4537-8158-FCB9278C11EB}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E59-4D51-A675-6A2E2EE00B4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{988B6A7D-8FD6-47C5-B308-AB44C7EFDCAC}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E59-4D51-A675-6A2E2EE00B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59-4D51-A675-6A2E2EE00B4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59-4D51-A675-6A2E2EE00B4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{B373928F-E435-4DA8-991B-D303E7B7576C}</c15:txfldGUID>
                      <c15:f>Daten_Diagramme!$D$14</c15:f>
                      <c15:dlblFieldTableCache>
                        <c:ptCount val="1"/>
                        <c:pt idx="0">
                          <c:v>-3.0</c:v>
                        </c:pt>
                      </c15:dlblFieldTableCache>
                    </c15:dlblFTEntry>
                  </c15:dlblFieldTable>
                  <c15:showDataLabelsRange val="0"/>
                </c:ext>
                <c:ext xmlns:c16="http://schemas.microsoft.com/office/drawing/2014/chart" uri="{C3380CC4-5D6E-409C-BE32-E72D297353CC}">
                  <c16:uniqueId val="{00000000-CB88-4C2E-AA28-0C27977801FF}"/>
                </c:ext>
              </c:extLst>
            </c:dLbl>
            <c:dLbl>
              <c:idx val="1"/>
              <c:tx>
                <c:strRef>
                  <c:f>Daten_Diagramme!$D$15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{8B31AFB9-AB9C-49E1-952A-8843866B282C}</c15:txfldGUID>
                      <c15:f>Daten_Diagramme!$D$15</c15:f>
                      <c15:dlblFieldTableCache>
                        <c:ptCount val="1"/>
                        <c:pt idx="0">
                          <c:v>-2.9</c:v>
                        </c:pt>
                      </c15:dlblFieldTableCache>
                    </c15:dlblFTEntry>
                  </c15:dlblFieldTable>
                  <c15:showDataLabelsRange val="0"/>
                </c:ext>
                <c:ext xmlns:c16="http://schemas.microsoft.com/office/drawing/2014/chart" uri="{C3380CC4-5D6E-409C-BE32-E72D297353CC}">
                  <c16:uniqueId val="{00000001-CB88-4C2E-AA28-0C27977801FF}"/>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{3BE263F6-E311-475E-A907-B60FB18F80D5}</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CB88-4C2E-AA28-0C27977801FF}"/>
                </c:ext>
              </c:extLst>
            </c:dLbl>
            <c:dLbl>
              <c:idx val="3"/>
              <c:tx>
                <c:strRef>
                  <c:f>Daten_Diagramme!$D$17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{E1899E68-29C1-4945-801E-E9842D0C06CE}</c15:txfldGUID>
                      <c15:f>Daten_Diagramme!$D$17</c15:f>
                      <c15:dlblFieldTableCache>
                        <c:ptCount val="1"/>
                        <c:pt idx="0">
                          <c:v>-2.5</c:v>
                        </c:pt>
                      </c15:dlblFieldTableCache>
                    </c15:dlblFTEntry>
                  </c15:dlblFieldTable>
                  <c15:showDataLabelsRange val="0"/>
                </c:ext>
                <c:ext xmlns:c16="http://schemas.microsoft.com/office/drawing/2014/chart" uri="{C3380CC4-5D6E-409C-BE32-E72D297353CC}">
                  <c16:uniqueId val="{00000003-CB88-4C2E-AA28-0C27977801FF}"/>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{5134C74E-8EF6-43BD-865C-57233FF9348C}</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CB88-4C2E-AA28-0C27977801FF}"/>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{EED40D01-21C2-4287-A6A1-389394FD14A7}</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CB88-4C2E-AA28-0C27977801FF}"/>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{169DAEC6-1FBE-41D9-B204-A1CE81449B46}</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CB88-4C2E-AA28-0C27977801FF}"/>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{72C6AADA-5DEE-4FB6-ACD9-0A9780FF5E47}</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CB88-4C2E-AA28-0C27977801FF}"/>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{792E519B-46E7-4FFE-BFAD-6C9083083DB5}</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CB88-4C2E-AA28-0C27977801FF}"/>
                </c:ext>
              </c:extLst>
            </c:dLbl>
            <c:dLbl>
              <c:idx val="9"/>
              <c:tx>
                <c:strRef>
                  <c:f>Daten_Diagramme!$D$23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{FB3B6B50-4F28-4C80-A529-E6125A6DAFC0}</c15:txfldGUID>
                      <c15:f>Daten_Diagramme!$D$23</c15:f>
                      <c15:dlblFieldTableCache>
                        <c:ptCount val="1"/>
                        <c:pt idx="0">
                          <c:v>-6.6</c:v>
                        </c:pt>
                      </c15:dlblFieldTableCache>
                    </c15:dlblFTEntry>
                  </c15:dlblFieldTable>
                  <c15:showDataLabelsRange val="0"/>
                </c:ext>
                <c:ext xmlns:c16="http://schemas.microsoft.com/office/drawing/2014/chart" uri="{C3380CC4-5D6E-409C-BE32-E72D297353CC}">
                  <c16:uniqueId val="{00000009-CB88-4C2E-AA28-0C27977801FF}"/>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{C0CC375B-78FA-4146-8E9E-24673EAF15D0}</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CB88-4C2E-AA28-0C27977801FF}"/>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{C1AD5E99-2105-474C-B7C0-A82FD9C65B2C}</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CB88-4C2E-AA28-0C27977801FF}"/>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{525A05D1-2A82-4917-9DFE-DD65AF5D1357}</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CB88-4C2E-AA28-0C27977801FF}"/>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{C3AA2256-5CFB-406A-B011-A8E2A22EAA32}</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CB88-4C2E-AA28-0C27977801FF}"/>
                </c:ext>
              </c:extLst>
            </c:dLbl>
            <c:dLbl>
              <c:idx val="14"/>
              <c:tx>
                <c:strRef>
                  <c:f>Daten_Diagramme!$D$28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{C85F676B-9F9F-4BA5-A1B2-D7C3622F6169}</c15:txfldGUID>
                      <c15:f>Daten_Diagramme!$D$28</c15:f>
                      <c15:dlblFieldTableCache>
                        <c:ptCount val="1"/>
                        <c:pt idx="0">
                          <c:v>-3.0</c:v>
                        </c:pt>
                      </c15:dlblFieldTableCache>
                    </c15:dlblFTEntry>
                  </c15:dlblFieldTable>
                  <c15:showDataLabelsRange val="0"/>
                </c:ext>
                <c:ext xmlns:c16="http://schemas.microsoft.com/office/drawing/2014/chart" uri="{C3380CC4-5D6E-409C-BE32-E72D297353CC}">
                  <c16:uniqueId val="{0000000E-CB88-4C2E-AA28-0C27977801FF}"/>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{13D37B2C-3A09-41DA-9BF4-25643B990D55}</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CB88-4C2E-AA28-0C27977801FF}"/>
                </c:ext>
              </c:extLst>
            </c:dLbl>
            <c:dLbl>
              <c:idx val="16"/>
              <c:tx>
                <c:strRef>
                  <c:f>Daten_Diagramme!$D$30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{A772D255-16D7-4E84-A10D-3C93182906B1}</c15:txfldGUID>
                      <c15:f>Daten_Diagramme!$D$30</c15:f>
                      <c15:dlblFieldTableCache>
                        <c:ptCount val="1"/>
                        <c:pt idx="0">
                          <c:v>-0.5</c:v>
                        </c:pt>
                      </c15:dlblFieldTableCache>
                    </c15:dlblFTEntry>
                  </c15:dlblFieldTable>
                  <c15:showDataLabelsRange val="0"/>
                </c:ext>
                <c:ext xmlns:c16="http://schemas.microsoft.com/office/drawing/2014/chart" uri="{C3380CC4-5D6E-409C-BE32-E72D297353CC}">
                  <c16:uniqueId val="{00000010-CB88-4C2E-AA28-0C27977801FF}"/>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{6781E0C3-3BBC-419C-B655-9C541EE64A11}</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CB88-4C2E-AA28-0C27977801FF}"/>
                </c:ext>
              </c:extLst>
            </c:dLbl>
            <c:dLbl>
              <c:idx val="18"/>
              <c:tx>
                <c:strRef>
                  <c:f>Daten_Diagramme!$D$32</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{8E9B22AC-5D0A-4140-97E1-0D259404CCD7}</c15:txfldGUID>
                      <c15:f>Daten_Diagramme!$D$32</c15:f>
                      <c15:dlblFieldTableCache>
                        <c:ptCount val="1"/>
                        <c:pt idx="0">
                          <c:v>-9.0</c:v>
                        </c:pt>
                      </c15:dlblFieldTableCache>
                    </c15:dlblFTEntry>
                  </c15:dlblFieldTable>
                  <c15:showDataLabelsRange val="0"/>
                </c:ext>
                <c:ext xmlns:c16="http://schemas.microsoft.com/office/drawing/2014/chart" uri="{C3380CC4-5D6E-409C-BE32-E72D297353CC}">
                  <c16:uniqueId val="{00000012-CB88-4C2E-AA28-0C27977801FF}"/>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{DD955AFB-5AF5-47FA-8A76-0E908DFFE922}</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CB88-4C2E-AA28-0C27977801FF}"/>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{94F7398F-1126-4F5F-B83C-7543B3635B4C}</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CB88-4C2E-AA28-0C27977801F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{0EF7D951-8DBB-41CE-BDE7-B2A95EF16C41}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B88-4C2E-AA28-0C27977801F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{7478660A-065E-42E8-A00C-41AAEC92DC19}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B88-4C2E-AA28-0C27977801FF}"/>
                </c:ext>
              </c:extLst>
            </c:dLbl>
            <c:dLbl>
              <c:idx val="23"/>
              <c:tx>
                <c:strRef>
                  <c:f>Daten_Diagramme!$D$37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{8E4B0AA3-35CE-43A3-926A-F4E2DB06C981}</c15:txfldGUID>
                      <c15:f>Daten_Diagramme!$D$37</c15:f>
                      <c15:dlblFieldTableCache>
                        <c:ptCount val="1"/>
                        <c:pt idx="0">
                          <c:v>-2.9</c:v>
                        </c:pt>
                      </c15:dlblFieldTableCache>
                    </c15:dlblFTEntry>
                  </c15:dlblFieldTable>
                  <c15:showDataLabelsRange val="0"/>
                </c:ext>
                <c:ext xmlns:c16="http://schemas.microsoft.com/office/drawing/2014/chart" uri="{C3380CC4-5D6E-409C-BE32-E72D297353CC}">
                  <c16:uniqueId val="{00000017-CB88-4C2E-AA28-0C27977801FF}"/>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{08A8CD64-845A-41FF-ABFA-5A2A535B9168}</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CB88-4C2E-AA28-0C27977801FF}"/>
                </c:ext>
              </c:extLst>
            </c:dLbl>
            <c:dLbl>
              <c:idx val="25"/>
              <c:tx>
                <c:strRef>
                  <c:f>Daten_Diagramme!$D$39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{9ED334D6-5960-44AA-8404-E9C63E0924C0}</c15:txfldGUID>
                      <c15:f>Daten_Diagramme!$D$39</c15:f>
                      <c15:dlblFieldTableCache>
                        <c:ptCount val="1"/>
                        <c:pt idx="0">
                          <c:v>-3.6</c:v>
                        </c:pt>
                      </c15:dlblFieldTableCache>
                    </c15:dlblFTEntry>
                  </c15:dlblFieldTable>
                  <c15:showDataLabelsRange val="0"/>
                </c:ext>
                <c:ext xmlns:c16="http://schemas.microsoft.com/office/drawing/2014/chart" uri="{C3380CC4-5D6E-409C-BE32-E72D297353CC}">
                  <c16:uniqueId val="{00000019-CB88-4C2E-AA28-0C27977801F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{9AA827BF-83A7-4D9B-A615-67B1FA160039}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B88-4C2E-AA28-0C27977801F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{3B0F62FF-95E8-485A-B244-019B73D4BDCE}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B88-4C2E-AA28-0C27977801F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{5D62EB3E-946E-4081-BAEF-A14BBFE22A8A}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B88-4C2E-AA28-0C27977801F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{42ECD929-D0A2-4AA4-9B5B-644D8AF7CE8A}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B88-4C2E-AA28-0C27977801F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{C17A0161-1972-408F-BD1A-00948616EE16}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B88-4C2E-AA28-0C27977801FF}"/>
                </c:ext>
              </c:extLst>
            </c:dLbl>
            <c:dLbl>
              <c:idx val="31"/>
              <c:tx>
                <c:strRef>
                  <c:f>Daten_Diagramme!$D$45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{5C343A2D-7F9A-4551-8008-489A10C9198F}</c15:txfldGUID>
                      <c15:f>Daten_Diagramme!$D$45</c15:f>
                      <c15:dlblFieldTableCache>
                        <c:ptCount val="1"/>
                        <c:pt idx="0">
                          <c:v>-3.6</c:v>
                        </c:pt>
                      </c15:dlblFieldTableCache>
                    </c15:dlblFTEntry>
                  </c15:dlblFieldTable>
                  <c15:showDataLabelsRange val="0"/>
                </c:ext>
                <c:ext xmlns:c16="http://schemas.microsoft.com/office/drawing/2014/chart" uri="{C3380CC4-5D6E-409C-BE32-E72D297353CC}">
                  <c16:uniqueId val="{0000001F-CB88-4C2E-AA28-0C27977801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-2.9802980298029804</c:v>
                </c:pt>
                <c:pt idx="1">
                  <c:v>-2.9259896729776247</c:v>
                </c:pt>
                <c:pt idx="2">
                  <c:v>-1.5915119363395225</c:v>
                </c:pt>
                <c:pt idx="3">
                  <c:v>-2.4554039874081846</c:v>
                </c:pt>
                <c:pt idx="4">
                  <c:v>0.58892815076560656</c:v>
                </c:pt>
                <c:pt idx="5">
                  <c:v>-3.5358405657344907</c:v>
                </c:pt>
                <c:pt idx="6">
                  <c:v>-1.4906832298136645</c:v>
                </c:pt>
                <c:pt idx="7">
                  <c:v>-0.49234135667396062</c:v>
                </c:pt>
                <c:pt idx="8">
                  <c:v>-1.0146103896103895</c:v>
                </c:pt>
                <c:pt idx="9">
                  <c:v>-6.5989847715736039</c:v>
                </c:pt>
                <c:pt idx="10">
                  <c:v>1.1799410029498525</c:v>
                </c:pt>
                <c:pt idx="11">
                  <c:v>0</c:v>
                </c:pt>
                <c:pt idx="12">
                  <c:v>-2.1428571428571428</c:v>
                </c:pt>
                <c:pt idx="13">
                  <c:v>-2.9962546816479403</c:v>
                </c:pt>
                <c:pt idx="14">
                  <c:v>-2.9874213836477987</c:v>
                </c:pt>
                <c:pt idx="15">
                  <c:v>0</c:v>
                </c:pt>
                <c:pt idx="16">
                  <c:v>-0.4677754677754678</c:v>
                </c:pt>
                <c:pt idx="17">
                  <c:v>-3.3457249070631971</c:v>
                </c:pt>
                <c:pt idx="18">
                  <c:v>-8.9688834655277603</c:v>
                </c:pt>
                <c:pt idx="19">
                  <c:v>-4.7554347826086953</c:v>
                </c:pt>
                <c:pt idx="20">
                  <c:v>0.12820512820512819</c:v>
                </c:pt>
                <c:pt idx="21">
                  <c:v>0</c:v>
                </c:pt>
                <c:pt idx="23">
                  <c:v>-2.9259896729776247</c:v>
                </c:pt>
                <c:pt idx="24">
                  <c:v>-1.8938307030129125</c:v>
                </c:pt>
                <c:pt idx="25">
                  <c:v>-3.5912268016389493</c:v>
                </c:pt>
              </c:numCache>
            </c:numRef>
          </c:val>
          <c:extLst>
            <c:ext xmlns:c16="http://schemas.microsoft.com/office/drawing/2014/chart" uri="{C3380CC4-5D6E-409C-BE32-E72D297353CC}">
              <c16:uniqueId val="{00000020-CB88-4C2E-AA28-0C27977801F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{A8BBE2CB-EF63-464F-88A9-17579C75E55C}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B88-4C2E-AA28-0C27977801F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{B748C8BC-2EDF-4DCB-815D-034874167B93}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B88-4C2E-AA28-0C27977801F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{87519495-0D8C-48EA-81D2-D866AD41C733}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B88-4C2E-AA28-0C27977801F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{9A4E28B8-22D3-4D91-8E3C-584DA3D10036}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B88-4C2E-AA28-0C27977801F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{CA9DED95-8211-4FD2-BE37-F109E9E598E3}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B88-4C2E-AA28-0C27977801F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{7C3E6745-13D8-464C-9029-B6A3FEE72388}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B88-4C2E-AA28-0C27977801F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{DA520FAE-B5C9-4534-A2D1-95DB9A3617FE}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B88-4C2E-AA28-0C27977801F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{A8EBAE37-EE5C-4B7F-8352-0EDF9B1AD9DE}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B88-4C2E-AA28-0C27977801F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{6B0C6788-6266-433C-9627-961CB9BD216C}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B88-4C2E-AA28-0C27977801F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{B511A96C-9AEB-4204-A42B-31C1A3FDA562}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B88-4C2E-AA28-0C27977801F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{2F630A8D-2656-45D5-B922-84C0FC607561}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B88-4C2E-AA28-0C27977801F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{FAB90D55-71AF-41C4-AE9C-2D2F2559D54C}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B88-4C2E-AA28-0C27977801F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{D7E0F995-FC85-44DB-9CEE-6011D08AC342}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B88-4C2E-AA28-0C27977801F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{577924B5-6551-4DDA-9BAA-680322E14C95}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B88-4C2E-AA28-0C27977801F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{695FEECB-A4B2-410A-9A07-90A3FECAC823}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B88-4C2E-AA28-0C27977801F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{29A9C7AE-87B8-4879-9756-8DBE465AC54E}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B88-4C2E-AA28-0C27977801F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{4441402F-CA69-4600-B0C7-C0E04846277B}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B88-4C2E-AA28-0C27977801F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{9F1E091A-894A-4FC0-8C70-9FF54BE03B6D}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B88-4C2E-AA28-0C27977801F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{A4CFADE1-BAC1-4B40-9AF8-96C4D0E72ED9}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B88-4C2E-AA28-0C27977801F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{0C34BA0D-2FA0-4F40-96AF-160026BC936C}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B88-4C2E-AA28-0C27977801F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{C43AC5D5-328D-4A74-8588-E2CF389130A8}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B88-4C2E-AA28-0C27977801F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{C2111380-7529-4171-9B31-450D3E35A283}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B88-4C2E-AA28-0C27977801F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{5FDEBCAF-94AB-43EB-BBD2-979C59D66E24}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B88-4C2E-AA28-0C27977801F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{B775BED1-DAED-4F40-B27F-401656A81C6C}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B88-4C2E-AA28-0C27977801F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{5E708C57-DC0E-4257-9EBB-6983B4413955}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B88-4C2E-AA28-0C27977801F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{6D4B421F-118B-44FA-89E0-350A69F7CB37}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B88-4C2E-AA28-0C27977801F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{7C386D07-0B5D-43EF-AA50-F874150CB571}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B88-4C2E-AA28-0C27977801F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{C81B2241-ADE1-426B-AFBE-4AC2ED8C6E3F}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B88-4C2E-AA28-0C27977801F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{BAF1422A-447E-4466-A2E8-7B6CFF4D5F15}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B88-4C2E-AA28-0C27977801F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{FC3BE0D5-48B2-4DD4-B589-D98629022363}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B88-4C2E-AA28-0C27977801F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{A2F110B1-E40C-4338-9D5C-8F828493A886}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B88-4C2E-AA28-0C27977801F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{E2A47C8C-B2AD-4261-975F-9377586C00FE}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B88-4C2E-AA28-0C27977801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B88-4C2E-AA28-0C27977801F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B88-4C2E-AA28-0C27977801F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{7546AC00-F10E-4041-9BC9-3027D24D9985}</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7DCE-499D-96E0-C2A9C6A5C342}"/>
                </c:ext>
              </c:extLst>
            </c:dLbl>
            <c:dLbl>
              <c:idx val="1"/>
              <c:tx>
                <c:strRef>
                  <c:f>Daten_Diagramme!$E$15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{A06AF7A7-CC68-4E2E-BF3B-B9DB3E2C331E}</c15:txfldGUID>
                      <c15:f>Daten_Diagramme!$E$15</c15:f>
                      <c15:dlblFieldTableCache>
                        <c:ptCount val="1"/>
                        <c:pt idx="0">
                          <c:v>-5.9</c:v>
                        </c:pt>
                      </c15:dlblFieldTableCache>
                    </c15:dlblFTEntry>
                  </c15:dlblFieldTable>
                  <c15:showDataLabelsRange val="0"/>
                </c:ext>
                <c:ext xmlns:c16="http://schemas.microsoft.com/office/drawing/2014/chart" uri="{C3380CC4-5D6E-409C-BE32-E72D297353CC}">
                  <c16:uniqueId val="{00000001-7DCE-499D-96E0-C2A9C6A5C342}"/>
                </c:ext>
              </c:extLst>
            </c:dLbl>
            <c:dLbl>
              <c:idx val="2"/>
              <c:tx>
                <c:strRef>
                  <c:f>Daten_Diagramme!$E$16</c:f>
                  <c:strCache>
                    <c:ptCount val="1"/>
                    <c:pt idx="0">
                      <c:v>39.1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{74EFF16A-160B-46FC-A976-C190A119E9AC}</c15:txfldGUID>
                      <c15:f>Daten_Diagramme!$E$16</c15:f>
                      <c15:dlblFieldTableCache>
                        <c:ptCount val="1"/>
                        <c:pt idx="0">
                          <c:v>39.1</c:v>
                        </c:pt>
                      </c15:dlblFieldTableCache>
                    </c15:dlblFTEntry>
                  </c15:dlblFieldTable>
                  <c15:showDataLabelsRange val="0"/>
                </c:ext>
                <c:ext xmlns:c16="http://schemas.microsoft.com/office/drawing/2014/chart" uri="{C3380CC4-5D6E-409C-BE32-E72D297353CC}">
                  <c16:uniqueId val="{00000002-7DCE-499D-96E0-C2A9C6A5C342}"/>
                </c:ext>
              </c:extLst>
            </c:dLbl>
            <c:dLbl>
              <c:idx val="3"/>
              <c:tx>
                <c:strRef>
                  <c:f>Daten_Diagramme!$E$17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{1DAAB83A-AF28-4F4B-8FF0-102B4D7AC905}</c15:txfldGUID>
                      <c15:f>Daten_Diagramme!$E$17</c15:f>
                      <c15:dlblFieldTableCache>
                        <c:ptCount val="1"/>
                        <c:pt idx="0">
                          <c:v>-2.2</c:v>
                        </c:pt>
                      </c15:dlblFieldTableCache>
                    </c15:dlblFTEntry>
                  </c15:dlblFieldTable>
                  <c15:showDataLabelsRange val="0"/>
                </c:ext>
                <c:ext xmlns:c16="http://schemas.microsoft.com/office/drawing/2014/chart" uri="{C3380CC4-5D6E-409C-BE32-E72D297353CC}">
                  <c16:uniqueId val="{00000003-7DCE-499D-96E0-C2A9C6A5C342}"/>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{611DB33F-EEB7-4997-A631-B2D098B448B9}</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7DCE-499D-96E0-C2A9C6A5C342}"/>
                </c:ext>
              </c:extLst>
            </c:dLbl>
            <c:dLbl>
              <c:idx val="5"/>
              <c:tx>
                <c:strRef>
                  <c:f>Daten_Diagramme!$E$19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{0FDD43D9-E8B5-4075-98DA-7AAC88CBABD6}</c15:txfldGUID>
                      <c15:f>Daten_Diagramme!$E$19</c15:f>
                      <c15:dlblFieldTableCache>
                        <c:ptCount val="1"/>
                        <c:pt idx="0">
                          <c:v>-3.8</c:v>
                        </c:pt>
                      </c15:dlblFieldTableCache>
                    </c15:dlblFTEntry>
                  </c15:dlblFieldTable>
                  <c15:showDataLabelsRange val="0"/>
                </c:ext>
                <c:ext xmlns:c16="http://schemas.microsoft.com/office/drawing/2014/chart" uri="{C3380CC4-5D6E-409C-BE32-E72D297353CC}">
                  <c16:uniqueId val="{00000005-7DCE-499D-96E0-C2A9C6A5C342}"/>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{855E2FD3-822C-43EE-8BD1-B160FAB09276}</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7DCE-499D-96E0-C2A9C6A5C342}"/>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{AF5F1B5B-88BA-4C12-B8E4-3A258500951B}</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7DCE-499D-96E0-C2A9C6A5C342}"/>
                </c:ext>
              </c:extLst>
            </c:dLbl>
            <c:dLbl>
              <c:idx val="8"/>
              <c:tx>
                <c:strRef>
                  <c:f>Daten_Diagramme!$E$22</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{9E72F3C0-AFF4-4419-BDD7-37A422182FB8}</c15:txfldGUID>
                      <c15:f>Daten_Diagramme!$E$22</c15:f>
                      <c15:dlblFieldTableCache>
                        <c:ptCount val="1"/>
                        <c:pt idx="0">
                          <c:v>-6.4</c:v>
                        </c:pt>
                      </c15:dlblFieldTableCache>
                    </c15:dlblFTEntry>
                  </c15:dlblFieldTable>
                  <c15:showDataLabelsRange val="0"/>
                </c:ext>
                <c:ext xmlns:c16="http://schemas.microsoft.com/office/drawing/2014/chart" uri="{C3380CC4-5D6E-409C-BE32-E72D297353CC}">
                  <c16:uniqueId val="{00000008-7DCE-499D-96E0-C2A9C6A5C342}"/>
                </c:ext>
              </c:extLst>
            </c:dLbl>
            <c:dLbl>
              <c:idx val="9"/>
              <c:tx>
                <c:strRef>
                  <c:f>Daten_Diagramme!$E$23</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{752EFD13-9383-4220-8468-8D4AD783FAB1}</c15:txfldGUID>
                      <c15:f>Daten_Diagramme!$E$23</c15:f>
                      <c15:dlblFieldTableCache>
                        <c:ptCount val="1"/>
                        <c:pt idx="0">
                          <c:v>-15.8</c:v>
                        </c:pt>
                      </c15:dlblFieldTableCache>
                    </c15:dlblFTEntry>
                  </c15:dlblFieldTable>
                  <c15:showDataLabelsRange val="0"/>
                </c:ext>
                <c:ext xmlns:c16="http://schemas.microsoft.com/office/drawing/2014/chart" uri="{C3380CC4-5D6E-409C-BE32-E72D297353CC}">
                  <c16:uniqueId val="{00000009-7DCE-499D-96E0-C2A9C6A5C342}"/>
                </c:ext>
              </c:extLst>
            </c:dLbl>
            <c:dLbl>
              <c:idx val="10"/>
              <c:tx>
                <c:strRef>
                  <c:f>Daten_Diagramme!$E$24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{8DC5BDA4-FC1B-4C48-B027-C9D1A2E98A5E}</c15:txfldGUID>
                      <c15:f>Daten_Diagramme!$E$24</c15:f>
                      <c15:dlblFieldTableCache>
                        <c:ptCount val="1"/>
                        <c:pt idx="0">
                          <c:v>-5.6</c:v>
                        </c:pt>
                      </c15:dlblFieldTableCache>
                    </c15:dlblFTEntry>
                  </c15:dlblFieldTable>
                  <c15:showDataLabelsRange val="0"/>
                </c:ext>
                <c:ext xmlns:c16="http://schemas.microsoft.com/office/drawing/2014/chart" uri="{C3380CC4-5D6E-409C-BE32-E72D297353CC}">
                  <c16:uniqueId val="{0000000A-7DCE-499D-96E0-C2A9C6A5C342}"/>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{711E59BC-BD8B-44B0-98A1-662743575355}</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7DCE-499D-96E0-C2A9C6A5C342}"/>
                </c:ext>
              </c:extLst>
            </c:dLbl>
            <c:dLbl>
              <c:idx val="12"/>
              <c:tx>
                <c:strRef>
                  <c:f>Daten_Diagramme!$E$26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{7E3F6AC7-35AF-43CB-99A5-4E25970042A4}</c15:txfldGUID>
                      <c15:f>Daten_Diagramme!$E$26</c15:f>
                      <c15:dlblFieldTableCache>
                        <c:ptCount val="1"/>
                        <c:pt idx="0">
                          <c:v>5.0</c:v>
                        </c:pt>
                      </c15:dlblFieldTableCache>
                    </c15:dlblFTEntry>
                  </c15:dlblFieldTable>
                  <c15:showDataLabelsRange val="0"/>
                </c:ext>
                <c:ext xmlns:c16="http://schemas.microsoft.com/office/drawing/2014/chart" uri="{C3380CC4-5D6E-409C-BE32-E72D297353CC}">
                  <c16:uniqueId val="{0000000C-7DCE-499D-96E0-C2A9C6A5C342}"/>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{2CFF716A-FEE8-4DB3-B76D-11D965ED09FC}</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7DCE-499D-96E0-C2A9C6A5C342}"/>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{25B8ACC6-585B-4347-BA3B-A5799D10F8DA}</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7DCE-499D-96E0-C2A9C6A5C342}"/>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{9851EB28-4BD5-4C28-BDA1-2168FC158220}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7DCE-499D-96E0-C2A9C6A5C342}"/>
                </c:ext>
              </c:extLst>
            </c:dLbl>
            <c:dLbl>
              <c:idx val="16"/>
              <c:tx>
                <c:strRef>
                  <c:f>Daten_Diagramme!$E$30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{6DEC2F44-A4F2-40BB-B339-DECA926EC7F1}</c15:txfldGUID>
                      <c15:f>Daten_Diagramme!$E$30</c15:f>
                      <c15:dlblFieldTableCache>
                        <c:ptCount val="1"/>
                        <c:pt idx="0">
                          <c:v>-6.3</c:v>
                        </c:pt>
                      </c15:dlblFieldTableCache>
                    </c15:dlblFTEntry>
                  </c15:dlblFieldTable>
                  <c15:showDataLabelsRange val="0"/>
                </c:ext>
                <c:ext xmlns:c16="http://schemas.microsoft.com/office/drawing/2014/chart" uri="{C3380CC4-5D6E-409C-BE32-E72D297353CC}">
                  <c16:uniqueId val="{00000010-7DCE-499D-96E0-C2A9C6A5C342}"/>
                </c:ext>
              </c:extLst>
            </c:dLbl>
            <c:dLbl>
              <c:idx val="17"/>
              <c:tx>
                <c:strRef>
                  <c:f>Daten_Diagramme!$E$31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{5B15C53F-AA24-4D1F-A285-C702BD5B9EE1}</c15:txfldGUID>
                      <c15:f>Daten_Diagramme!$E$31</c15:f>
                      <c15:dlblFieldTableCache>
                        <c:ptCount val="1"/>
                        <c:pt idx="0">
                          <c:v>-4.3</c:v>
                        </c:pt>
                      </c15:dlblFieldTableCache>
                    </c15:dlblFTEntry>
                  </c15:dlblFieldTable>
                  <c15:showDataLabelsRange val="0"/>
                </c:ext>
                <c:ext xmlns:c16="http://schemas.microsoft.com/office/drawing/2014/chart" uri="{C3380CC4-5D6E-409C-BE32-E72D297353CC}">
                  <c16:uniqueId val="{00000011-7DCE-499D-96E0-C2A9C6A5C342}"/>
                </c:ext>
              </c:extLst>
            </c:dLbl>
            <c:dLbl>
              <c:idx val="18"/>
              <c:tx>
                <c:strRef>
                  <c:f>Daten_Diagramme!$E$32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{46D6512C-77F7-424C-81D9-9651BCB9DBD6}</c15:txfldGUID>
                      <c15:f>Daten_Diagramme!$E$32</c15:f>
                      <c15:dlblFieldTableCache>
                        <c:ptCount val="1"/>
                        <c:pt idx="0">
                          <c:v>4.5</c:v>
                        </c:pt>
                      </c15:dlblFieldTableCache>
                    </c15:dlblFTEntry>
                  </c15:dlblFieldTable>
                  <c15:showDataLabelsRange val="0"/>
                </c:ext>
                <c:ext xmlns:c16="http://schemas.microsoft.com/office/drawing/2014/chart" uri="{C3380CC4-5D6E-409C-BE32-E72D297353CC}">
                  <c16:uniqueId val="{00000012-7DCE-499D-96E0-C2A9C6A5C342}"/>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{8F2E2B22-F4A2-4830-B211-E6AAB581CF7F}</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7DCE-499D-96E0-C2A9C6A5C342}"/>
                </c:ext>
              </c:extLst>
            </c:dLbl>
            <c:dLbl>
              <c:idx val="20"/>
              <c:tx>
                <c:strRef>
                  <c:f>Daten_Diagramme!$E$34</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{AB810C79-0BDC-469B-A922-37CD183D8FDB}</c15:txfldGUID>
                      <c15:f>Daten_Diagramme!$E$34</c15:f>
                      <c15:dlblFieldTableCache>
                        <c:ptCount val="1"/>
                        <c:pt idx="0">
                          <c:v>-15.1</c:v>
                        </c:pt>
                      </c15:dlblFieldTableCache>
                    </c15:dlblFTEntry>
                  </c15:dlblFieldTable>
                  <c15:showDataLabelsRange val="0"/>
                </c:ext>
                <c:ext xmlns:c16="http://schemas.microsoft.com/office/drawing/2014/chart" uri="{C3380CC4-5D6E-409C-BE32-E72D297353CC}">
                  <c16:uniqueId val="{00000014-7DCE-499D-96E0-C2A9C6A5C34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{5A64F243-CD89-47B2-B599-61BFC580D96D}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DCE-499D-96E0-C2A9C6A5C34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{D8A8AB51-0C12-4FE7-ADD6-9DA9ECC14916}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DCE-499D-96E0-C2A9C6A5C342}"/>
                </c:ext>
              </c:extLst>
            </c:dLbl>
            <c:dLbl>
              <c:idx val="23"/>
              <c:tx>
                <c:strRef>
                  <c:f>Daten_Diagramme!$E$37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{8EE2C0C5-0119-4976-900A-D093A37E5476}</c15:txfldGUID>
                      <c15:f>Daten_Diagramme!$E$37</c15:f>
                      <c15:dlblFieldTableCache>
                        <c:ptCount val="1"/>
                        <c:pt idx="0">
                          <c:v>-5.9</c:v>
                        </c:pt>
                      </c15:dlblFieldTableCache>
                    </c15:dlblFTEntry>
                  </c15:dlblFieldTable>
                  <c15:showDataLabelsRange val="0"/>
                </c:ext>
                <c:ext xmlns:c16="http://schemas.microsoft.com/office/drawing/2014/chart" uri="{C3380CC4-5D6E-409C-BE32-E72D297353CC}">
                  <c16:uniqueId val="{00000017-7DCE-499D-96E0-C2A9C6A5C342}"/>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{F447AE75-4F2B-4FD6-8130-66718F1B3B9C}</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7DCE-499D-96E0-C2A9C6A5C342}"/>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{15326A12-328D-4BDF-99D5-139F99BBEF60}</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7DCE-499D-96E0-C2A9C6A5C34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{ACFBC7EE-44A9-4594-97B9-8D6BEEA6EDE5}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DCE-499D-96E0-C2A9C6A5C34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{CAB9B040-0D47-4D14-A007-120333CFEC39}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DCE-499D-96E0-C2A9C6A5C34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{9F4DE321-E2ED-4BFC-A406-51F780197779}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DCE-499D-96E0-C2A9C6A5C34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{6879ECDD-294B-46C9-8B47-248EFDF45CB5}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DCE-499D-96E0-C2A9C6A5C34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{75DCDA6A-C8A4-4DB4-BD89-99CDF4FEC31C}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DCE-499D-96E0-C2A9C6A5C342}"/>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{0C756BEB-DCB3-4932-9031-30ED9B12950C}</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7DCE-499D-96E0-C2A9C6A5C3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-3.9254170755642788</c:v>
                </c:pt>
                <c:pt idx="1">
                  <c:v>-5.882352941176471</c:v>
                </c:pt>
                <c:pt idx="2">
                  <c:v>39.130434782608695</c:v>
                </c:pt>
                <c:pt idx="3">
                  <c:v>-2.197802197802198</c:v>
                </c:pt>
                <c:pt idx="4">
                  <c:v>0</c:v>
                </c:pt>
                <c:pt idx="5">
                  <c:v>-3.7593984962406015</c:v>
                </c:pt>
                <c:pt idx="6">
                  <c:v>-1.9607843137254901</c:v>
                </c:pt>
                <c:pt idx="7">
                  <c:v>-1.0101010101010102</c:v>
                </c:pt>
                <c:pt idx="8">
                  <c:v>-6.3793103448275863</c:v>
                </c:pt>
                <c:pt idx="9">
                  <c:v>-15.789473684210526</c:v>
                </c:pt>
                <c:pt idx="10">
                  <c:v>-5.6074766355140184</c:v>
                </c:pt>
                <c:pt idx="11">
                  <c:v>0</c:v>
                </c:pt>
                <c:pt idx="12">
                  <c:v>5</c:v>
                </c:pt>
                <c:pt idx="13">
                  <c:v>1.3157894736842106</c:v>
                </c:pt>
                <c:pt idx="14">
                  <c:v>1.3100436681222707</c:v>
                </c:pt>
                <c:pt idx="15">
                  <c:v>0</c:v>
                </c:pt>
                <c:pt idx="16">
                  <c:v>-6.3157894736842106</c:v>
                </c:pt>
                <c:pt idx="17">
                  <c:v>-4.3478260869565215</c:v>
                </c:pt>
                <c:pt idx="18">
                  <c:v>4.5</c:v>
                </c:pt>
                <c:pt idx="19">
                  <c:v>-1.7857142857142858</c:v>
                </c:pt>
                <c:pt idx="20">
                  <c:v>-15.139442231075698</c:v>
                </c:pt>
                <c:pt idx="21">
                  <c:v>0</c:v>
                </c:pt>
                <c:pt idx="23">
                  <c:v>-5.882352941176471</c:v>
                </c:pt>
                <c:pt idx="24">
                  <c:v>0.20242914979757085</c:v>
                </c:pt>
                <c:pt idx="25">
                  <c:v>-4.6559538524927895</c:v>
                </c:pt>
              </c:numCache>
            </c:numRef>
          </c:val>
          <c:extLst>
            <c:ext xmlns:c16="http://schemas.microsoft.com/office/drawing/2014/chart" uri="{C3380CC4-5D6E-409C-BE32-E72D297353CC}">
              <c16:uniqueId val="{00000020-7DCE-499D-96E0-C2A9C6A5C34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{F88A005D-29A7-41B6-8BD0-B9F07EB7AE3F}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DCE-499D-96E0-C2A9C6A5C34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{407EDF7A-A54A-4DC5-8CE5-9346F78784D2}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DCE-499D-96E0-C2A9C6A5C34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{CD26A9F6-745A-451F-A5DA-24373A2599F0}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DCE-499D-96E0-C2A9C6A5C34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{E518D475-9DE5-4A66-92AE-CDF1F8C20606}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DCE-499D-96E0-C2A9C6A5C34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{F14E4651-D3F8-4A7B-BCD1-5FF9C7B91EBE}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DCE-499D-96E0-C2A9C6A5C34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{EAEEDAD0-FC05-41E7-A9AF-6F7CD70BCE0E}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DCE-499D-96E0-C2A9C6A5C34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{02064885-0969-499C-AC55-E928F42109E7}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DCE-499D-96E0-C2A9C6A5C34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{4054B511-FEC0-4B28-86C4-8AED653681A6}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DCE-499D-96E0-C2A9C6A5C34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{967015F2-86FC-4927-89EF-3775DAB93350}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DCE-499D-96E0-C2A9C6A5C34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{99EED16C-8FDA-493E-A1ED-C6C3E739E21F}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DCE-499D-96E0-C2A9C6A5C34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{D5392A28-6A70-4C12-9064-DA477709B25F}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DCE-499D-96E0-C2A9C6A5C34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{48A22C6F-2C37-41BB-8E85-8561AC9489B1}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DCE-499D-96E0-C2A9C6A5C34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{45E565CD-BB5A-4A60-9CC3-C47458F5B463}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DCE-499D-96E0-C2A9C6A5C34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{9796B767-E2CF-4167-BBA1-1BFC749C872E}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DCE-499D-96E0-C2A9C6A5C34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{5B7EFE4B-153A-4B20-9D15-5F421913B00F}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DCE-499D-96E0-C2A9C6A5C34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{C9827AA3-65B0-45FF-BDB2-C0041631E56D}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DCE-499D-96E0-C2A9C6A5C34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{D1EEC8AC-552D-405E-86F9-91E2B95921D2}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DCE-499D-96E0-C2A9C6A5C34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{9DFD437A-A948-48AC-AED6-ECA988392382}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DCE-499D-96E0-C2A9C6A5C34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{5C8AF87A-1BE6-4050-94AF-7680282F1199}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DCE-499D-96E0-C2A9C6A5C34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{52AAE222-AD99-4C44-8814-8130106639D8}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DCE-499D-96E0-C2A9C6A5C34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{8A6E5702-12F4-4D3F-BD45-4F5A3D736FCE}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DCE-499D-96E0-C2A9C6A5C34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{B17D0FA7-37D2-4482-8A15-CF8FD849795E}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DCE-499D-96E0-C2A9C6A5C34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{2AF7E3DA-804F-46B2-8FF2-A2EC27763CD4}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DCE-499D-96E0-C2A9C6A5C34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{28EC0577-D24A-42D1-9191-D6F66558183F}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DCE-499D-96E0-C2A9C6A5C34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{F433C610-5723-45C8-9532-0BB5E62BFAC6}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DCE-499D-96E0-C2A9C6A5C34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{A5B96068-CF41-4CF1-B03D-73E169C3F8DE}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DCE-499D-96E0-C2A9C6A5C34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{DB753A6B-48D3-457C-B6D6-3D8FB82520AF}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DCE-499D-96E0-C2A9C6A5C34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{4BDEE2D7-B4D1-40FC-AF06-2073BEC217D3}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DCE-499D-96E0-C2A9C6A5C34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{897898E4-84EC-40A0-9500-D121F3FCFB6C}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DCE-499D-96E0-C2A9C6A5C34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{A61620A5-130B-4BF9-B687-59CD7AA75CE0}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DCE-499D-96E0-C2A9C6A5C34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{6FC01E75-0AD8-4940-9C2C-0777202F207C}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DCE-499D-96E0-C2A9C6A5C34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{C3A8C598-8E5C-49E7-B6E8-DAB935CF3F26}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DCE-499D-96E0-C2A9C6A5C3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DCE-499D-96E0-C2A9C6A5C34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DCE-499D-96E0-C2A9C6A5C34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{7C52483C-6976-42AE-965A-69D4D1FE108E}</c15:txfldGUID>
                      <c15:f>Diagramm!$I$46</c15:f>
                      <c15:dlblFieldTableCache>
                        <c:ptCount val="1"/>
                      </c15:dlblFieldTableCache>
                    </c15:dlblFTEntry>
                  </c15:dlblFieldTable>
                  <c15:showDataLabelsRange val="0"/>
                </c:ext>
                <c:ext xmlns:c16="http://schemas.microsoft.com/office/drawing/2014/chart" uri="{C3380CC4-5D6E-409C-BE32-E72D297353CC}">
                  <c16:uniqueId val="{00000000-7D2A-4921-B98E-C9C04B5B504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{3A620C58-2374-4312-9B95-DE406FCCFF23}</c15:txfldGUID>
                      <c15:f>Diagramm!$I$47</c15:f>
                      <c15:dlblFieldTableCache>
                        <c:ptCount val="1"/>
                      </c15:dlblFieldTableCache>
                    </c15:dlblFTEntry>
                  </c15:dlblFieldTable>
                  <c15:showDataLabelsRange val="0"/>
                </c:ext>
                <c:ext xmlns:c16="http://schemas.microsoft.com/office/drawing/2014/chart" uri="{C3380CC4-5D6E-409C-BE32-E72D297353CC}">
                  <c16:uniqueId val="{00000001-7D2A-4921-B98E-C9C04B5B504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{DC1DFC54-3DB8-4D37-9BEC-BE351207349C}</c15:txfldGUID>
                      <c15:f>Diagramm!$I$48</c15:f>
                      <c15:dlblFieldTableCache>
                        <c:ptCount val="1"/>
                      </c15:dlblFieldTableCache>
                    </c15:dlblFTEntry>
                  </c15:dlblFieldTable>
                  <c15:showDataLabelsRange val="0"/>
                </c:ext>
                <c:ext xmlns:c16="http://schemas.microsoft.com/office/drawing/2014/chart" uri="{C3380CC4-5D6E-409C-BE32-E72D297353CC}">
                  <c16:uniqueId val="{00000002-7D2A-4921-B98E-C9C04B5B504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{7B76B13A-8AFC-4C50-A102-F77DB26F0356}</c15:txfldGUID>
                      <c15:f>Diagramm!$I$49</c15:f>
                      <c15:dlblFieldTableCache>
                        <c:ptCount val="1"/>
                      </c15:dlblFieldTableCache>
                    </c15:dlblFTEntry>
                  </c15:dlblFieldTable>
                  <c15:showDataLabelsRange val="0"/>
                </c:ext>
                <c:ext xmlns:c16="http://schemas.microsoft.com/office/drawing/2014/chart" uri="{C3380CC4-5D6E-409C-BE32-E72D297353CC}">
                  <c16:uniqueId val="{00000003-7D2A-4921-B98E-C9C04B5B504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{BC8F2662-F46E-45B6-998D-A52E5DA28C50}</c15:txfldGUID>
                      <c15:f>Diagramm!$I$50</c15:f>
                      <c15:dlblFieldTableCache>
                        <c:ptCount val="1"/>
                      </c15:dlblFieldTableCache>
                    </c15:dlblFTEntry>
                  </c15:dlblFieldTable>
                  <c15:showDataLabelsRange val="0"/>
                </c:ext>
                <c:ext xmlns:c16="http://schemas.microsoft.com/office/drawing/2014/chart" uri="{C3380CC4-5D6E-409C-BE32-E72D297353CC}">
                  <c16:uniqueId val="{00000004-7D2A-4921-B98E-C9C04B5B504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{8D6BB6CB-A697-4389-9A6F-0D5276DE877E}</c15:txfldGUID>
                      <c15:f>Diagramm!$I$51</c15:f>
                      <c15:dlblFieldTableCache>
                        <c:ptCount val="1"/>
                      </c15:dlblFieldTableCache>
                    </c15:dlblFTEntry>
                  </c15:dlblFieldTable>
                  <c15:showDataLabelsRange val="0"/>
                </c:ext>
                <c:ext xmlns:c16="http://schemas.microsoft.com/office/drawing/2014/chart" uri="{C3380CC4-5D6E-409C-BE32-E72D297353CC}">
                  <c16:uniqueId val="{00000005-7D2A-4921-B98E-C9C04B5B504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{B392AF9F-76F1-4266-A7B5-B9E07D7D923B}</c15:txfldGUID>
                      <c15:f>Diagramm!$I$52</c15:f>
                      <c15:dlblFieldTableCache>
                        <c:ptCount val="1"/>
                      </c15:dlblFieldTableCache>
                    </c15:dlblFTEntry>
                  </c15:dlblFieldTable>
                  <c15:showDataLabelsRange val="0"/>
                </c:ext>
                <c:ext xmlns:c16="http://schemas.microsoft.com/office/drawing/2014/chart" uri="{C3380CC4-5D6E-409C-BE32-E72D297353CC}">
                  <c16:uniqueId val="{00000006-7D2A-4921-B98E-C9C04B5B504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{7534BAC3-4FCD-4D27-A760-078B877AB97E}</c15:txfldGUID>
                      <c15:f>Diagramm!$I$53</c15:f>
                      <c15:dlblFieldTableCache>
                        <c:ptCount val="1"/>
                      </c15:dlblFieldTableCache>
                    </c15:dlblFTEntry>
                  </c15:dlblFieldTable>
                  <c15:showDataLabelsRange val="0"/>
                </c:ext>
                <c:ext xmlns:c16="http://schemas.microsoft.com/office/drawing/2014/chart" uri="{C3380CC4-5D6E-409C-BE32-E72D297353CC}">
                  <c16:uniqueId val="{00000007-7D2A-4921-B98E-C9C04B5B504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{E75661A2-046D-42DA-8071-34DB9F0EAF2E}</c15:txfldGUID>
                      <c15:f>Diagramm!$I$54</c15:f>
                      <c15:dlblFieldTableCache>
                        <c:ptCount val="1"/>
                      </c15:dlblFieldTableCache>
                    </c15:dlblFTEntry>
                  </c15:dlblFieldTable>
                  <c15:showDataLabelsRange val="0"/>
                </c:ext>
                <c:ext xmlns:c16="http://schemas.microsoft.com/office/drawing/2014/chart" uri="{C3380CC4-5D6E-409C-BE32-E72D297353CC}">
                  <c16:uniqueId val="{00000008-7D2A-4921-B98E-C9C04B5B504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{4F7699D8-5440-4B14-B0B2-F0214259EC61}</c15:txfldGUID>
                      <c15:f>Diagramm!$I$55</c15:f>
                      <c15:dlblFieldTableCache>
                        <c:ptCount val="1"/>
                      </c15:dlblFieldTableCache>
                    </c15:dlblFTEntry>
                  </c15:dlblFieldTable>
                  <c15:showDataLabelsRange val="0"/>
                </c:ext>
                <c:ext xmlns:c16="http://schemas.microsoft.com/office/drawing/2014/chart" uri="{C3380CC4-5D6E-409C-BE32-E72D297353CC}">
                  <c16:uniqueId val="{00000009-7D2A-4921-B98E-C9C04B5B504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{D4C10511-F214-4946-BF76-5819D03E2BB3}</c15:txfldGUID>
                      <c15:f>Diagramm!$I$56</c15:f>
                      <c15:dlblFieldTableCache>
                        <c:ptCount val="1"/>
                      </c15:dlblFieldTableCache>
                    </c15:dlblFTEntry>
                  </c15:dlblFieldTable>
                  <c15:showDataLabelsRange val="0"/>
                </c:ext>
                <c:ext xmlns:c16="http://schemas.microsoft.com/office/drawing/2014/chart" uri="{C3380CC4-5D6E-409C-BE32-E72D297353CC}">
                  <c16:uniqueId val="{0000000A-7D2A-4921-B98E-C9C04B5B504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{7EC9444D-8608-415F-B698-F65A319D4AEC}</c15:txfldGUID>
                      <c15:f>Diagramm!$I$57</c15:f>
                      <c15:dlblFieldTableCache>
                        <c:ptCount val="1"/>
                      </c15:dlblFieldTableCache>
                    </c15:dlblFTEntry>
                  </c15:dlblFieldTable>
                  <c15:showDataLabelsRange val="0"/>
                </c:ext>
                <c:ext xmlns:c16="http://schemas.microsoft.com/office/drawing/2014/chart" uri="{C3380CC4-5D6E-409C-BE32-E72D297353CC}">
                  <c16:uniqueId val="{0000000B-7D2A-4921-B98E-C9C04B5B504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{AC420255-C47D-43BF-921D-2F3DD105028E}</c15:txfldGUID>
                      <c15:f>Diagramm!$I$58</c15:f>
                      <c15:dlblFieldTableCache>
                        <c:ptCount val="1"/>
                      </c15:dlblFieldTableCache>
                    </c15:dlblFTEntry>
                  </c15:dlblFieldTable>
                  <c15:showDataLabelsRange val="0"/>
                </c:ext>
                <c:ext xmlns:c16="http://schemas.microsoft.com/office/drawing/2014/chart" uri="{C3380CC4-5D6E-409C-BE32-E72D297353CC}">
                  <c16:uniqueId val="{0000000C-7D2A-4921-B98E-C9C04B5B504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{9E27A817-F7D4-463A-9F7A-1D6A30667301}</c15:txfldGUID>
                      <c15:f>Diagramm!$I$59</c15:f>
                      <c15:dlblFieldTableCache>
                        <c:ptCount val="1"/>
                      </c15:dlblFieldTableCache>
                    </c15:dlblFTEntry>
                  </c15:dlblFieldTable>
                  <c15:showDataLabelsRange val="0"/>
                </c:ext>
                <c:ext xmlns:c16="http://schemas.microsoft.com/office/drawing/2014/chart" uri="{C3380CC4-5D6E-409C-BE32-E72D297353CC}">
                  <c16:uniqueId val="{0000000D-7D2A-4921-B98E-C9C04B5B504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{81450991-B5DD-4ACD-8433-FC2DC75BBA6D}</c15:txfldGUID>
                      <c15:f>Diagramm!$I$60</c15:f>
                      <c15:dlblFieldTableCache>
                        <c:ptCount val="1"/>
                      </c15:dlblFieldTableCache>
                    </c15:dlblFTEntry>
                  </c15:dlblFieldTable>
                  <c15:showDataLabelsRange val="0"/>
                </c:ext>
                <c:ext xmlns:c16="http://schemas.microsoft.com/office/drawing/2014/chart" uri="{C3380CC4-5D6E-409C-BE32-E72D297353CC}">
                  <c16:uniqueId val="{0000000E-7D2A-4921-B98E-C9C04B5B504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{45F96E3B-3DB5-40B3-BF87-6E1E6EB31F85}</c15:txfldGUID>
                      <c15:f>Diagramm!$I$61</c15:f>
                      <c15:dlblFieldTableCache>
                        <c:ptCount val="1"/>
                      </c15:dlblFieldTableCache>
                    </c15:dlblFTEntry>
                  </c15:dlblFieldTable>
                  <c15:showDataLabelsRange val="0"/>
                </c:ext>
                <c:ext xmlns:c16="http://schemas.microsoft.com/office/drawing/2014/chart" uri="{C3380CC4-5D6E-409C-BE32-E72D297353CC}">
                  <c16:uniqueId val="{0000000F-7D2A-4921-B98E-C9C04B5B504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{4273B6EC-4BE3-412B-8084-0F104565B6C2}</c15:txfldGUID>
                      <c15:f>Diagramm!$I$62</c15:f>
                      <c15:dlblFieldTableCache>
                        <c:ptCount val="1"/>
                      </c15:dlblFieldTableCache>
                    </c15:dlblFTEntry>
                  </c15:dlblFieldTable>
                  <c15:showDataLabelsRange val="0"/>
                </c:ext>
                <c:ext xmlns:c16="http://schemas.microsoft.com/office/drawing/2014/chart" uri="{C3380CC4-5D6E-409C-BE32-E72D297353CC}">
                  <c16:uniqueId val="{00000010-7D2A-4921-B98E-C9C04B5B504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{CE941D7C-56CC-4CA8-B193-3318DC3A9B1A}</c15:txfldGUID>
                      <c15:f>Diagramm!$I$63</c15:f>
                      <c15:dlblFieldTableCache>
                        <c:ptCount val="1"/>
                      </c15:dlblFieldTableCache>
                    </c15:dlblFTEntry>
                  </c15:dlblFieldTable>
                  <c15:showDataLabelsRange val="0"/>
                </c:ext>
                <c:ext xmlns:c16="http://schemas.microsoft.com/office/drawing/2014/chart" uri="{C3380CC4-5D6E-409C-BE32-E72D297353CC}">
                  <c16:uniqueId val="{00000011-7D2A-4921-B98E-C9C04B5B504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{D9574B92-57BB-4BE8-9532-821834290EAB}</c15:txfldGUID>
                      <c15:f>Diagramm!$I$64</c15:f>
                      <c15:dlblFieldTableCache>
                        <c:ptCount val="1"/>
                      </c15:dlblFieldTableCache>
                    </c15:dlblFTEntry>
                  </c15:dlblFieldTable>
                  <c15:showDataLabelsRange val="0"/>
                </c:ext>
                <c:ext xmlns:c16="http://schemas.microsoft.com/office/drawing/2014/chart" uri="{C3380CC4-5D6E-409C-BE32-E72D297353CC}">
                  <c16:uniqueId val="{00000012-7D2A-4921-B98E-C9C04B5B504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{5EC173FF-BFB5-41BB-B631-93F666322EE8}</c15:txfldGUID>
                      <c15:f>Diagramm!$I$65</c15:f>
                      <c15:dlblFieldTableCache>
                        <c:ptCount val="1"/>
                      </c15:dlblFieldTableCache>
                    </c15:dlblFTEntry>
                  </c15:dlblFieldTable>
                  <c15:showDataLabelsRange val="0"/>
                </c:ext>
                <c:ext xmlns:c16="http://schemas.microsoft.com/office/drawing/2014/chart" uri="{C3380CC4-5D6E-409C-BE32-E72D297353CC}">
                  <c16:uniqueId val="{00000013-7D2A-4921-B98E-C9C04B5B504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{006F5D0D-A752-4AB5-94B7-EAB7A4B99658}</c15:txfldGUID>
                      <c15:f>Diagramm!$I$66</c15:f>
                      <c15:dlblFieldTableCache>
                        <c:ptCount val="1"/>
                      </c15:dlblFieldTableCache>
                    </c15:dlblFTEntry>
                  </c15:dlblFieldTable>
                  <c15:showDataLabelsRange val="0"/>
                </c:ext>
                <c:ext xmlns:c16="http://schemas.microsoft.com/office/drawing/2014/chart" uri="{C3380CC4-5D6E-409C-BE32-E72D297353CC}">
                  <c16:uniqueId val="{00000014-7D2A-4921-B98E-C9C04B5B504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{AC4AD52B-E628-441E-BBBA-23DC9181CC0F}</c15:txfldGUID>
                      <c15:f>Diagramm!$I$67</c15:f>
                      <c15:dlblFieldTableCache>
                        <c:ptCount val="1"/>
                      </c15:dlblFieldTableCache>
                    </c15:dlblFTEntry>
                  </c15:dlblFieldTable>
                  <c15:showDataLabelsRange val="0"/>
                </c:ext>
                <c:ext xmlns:c16="http://schemas.microsoft.com/office/drawing/2014/chart" uri="{C3380CC4-5D6E-409C-BE32-E72D297353CC}">
                  <c16:uniqueId val="{00000015-7D2A-4921-B98E-C9C04B5B50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D2A-4921-B98E-C9C04B5B504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{F6DDAC3E-948E-47AE-85FD-556EB4912182}</c15:txfldGUID>
                      <c15:f>Diagramm!$K$46</c15:f>
                      <c15:dlblFieldTableCache>
                        <c:ptCount val="1"/>
                      </c15:dlblFieldTableCache>
                    </c15:dlblFTEntry>
                  </c15:dlblFieldTable>
                  <c15:showDataLabelsRange val="0"/>
                </c:ext>
                <c:ext xmlns:c16="http://schemas.microsoft.com/office/drawing/2014/chart" uri="{C3380CC4-5D6E-409C-BE32-E72D297353CC}">
                  <c16:uniqueId val="{00000017-7D2A-4921-B98E-C9C04B5B504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{D6C38519-07EE-4FB0-957B-6B765A652D89}</c15:txfldGUID>
                      <c15:f>Diagramm!$K$47</c15:f>
                      <c15:dlblFieldTableCache>
                        <c:ptCount val="1"/>
                      </c15:dlblFieldTableCache>
                    </c15:dlblFTEntry>
                  </c15:dlblFieldTable>
                  <c15:showDataLabelsRange val="0"/>
                </c:ext>
                <c:ext xmlns:c16="http://schemas.microsoft.com/office/drawing/2014/chart" uri="{C3380CC4-5D6E-409C-BE32-E72D297353CC}">
                  <c16:uniqueId val="{00000018-7D2A-4921-B98E-C9C04B5B504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{A665116A-B81A-4360-905B-0EBEDDDDAD1D}</c15:txfldGUID>
                      <c15:f>Diagramm!$K$48</c15:f>
                      <c15:dlblFieldTableCache>
                        <c:ptCount val="1"/>
                      </c15:dlblFieldTableCache>
                    </c15:dlblFTEntry>
                  </c15:dlblFieldTable>
                  <c15:showDataLabelsRange val="0"/>
                </c:ext>
                <c:ext xmlns:c16="http://schemas.microsoft.com/office/drawing/2014/chart" uri="{C3380CC4-5D6E-409C-BE32-E72D297353CC}">
                  <c16:uniqueId val="{00000019-7D2A-4921-B98E-C9C04B5B504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{3E102DDB-06EA-468B-AB76-B6F8274120AE}</c15:txfldGUID>
                      <c15:f>Diagramm!$K$49</c15:f>
                      <c15:dlblFieldTableCache>
                        <c:ptCount val="1"/>
                      </c15:dlblFieldTableCache>
                    </c15:dlblFTEntry>
                  </c15:dlblFieldTable>
                  <c15:showDataLabelsRange val="0"/>
                </c:ext>
                <c:ext xmlns:c16="http://schemas.microsoft.com/office/drawing/2014/chart" uri="{C3380CC4-5D6E-409C-BE32-E72D297353CC}">
                  <c16:uniqueId val="{0000001A-7D2A-4921-B98E-C9C04B5B504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{9C651BA6-7641-44F6-B25C-5D8CE13AB488}</c15:txfldGUID>
                      <c15:f>Diagramm!$K$50</c15:f>
                      <c15:dlblFieldTableCache>
                        <c:ptCount val="1"/>
                      </c15:dlblFieldTableCache>
                    </c15:dlblFTEntry>
                  </c15:dlblFieldTable>
                  <c15:showDataLabelsRange val="0"/>
                </c:ext>
                <c:ext xmlns:c16="http://schemas.microsoft.com/office/drawing/2014/chart" uri="{C3380CC4-5D6E-409C-BE32-E72D297353CC}">
                  <c16:uniqueId val="{0000001B-7D2A-4921-B98E-C9C04B5B504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{98EFAA76-D265-458C-B85F-F7739298272E}</c15:txfldGUID>
                      <c15:f>Diagramm!$K$51</c15:f>
                      <c15:dlblFieldTableCache>
                        <c:ptCount val="1"/>
                      </c15:dlblFieldTableCache>
                    </c15:dlblFTEntry>
                  </c15:dlblFieldTable>
                  <c15:showDataLabelsRange val="0"/>
                </c:ext>
                <c:ext xmlns:c16="http://schemas.microsoft.com/office/drawing/2014/chart" uri="{C3380CC4-5D6E-409C-BE32-E72D297353CC}">
                  <c16:uniqueId val="{0000001C-7D2A-4921-B98E-C9C04B5B504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{66EE7F58-9E2E-4E18-AF44-93C428B1E829}</c15:txfldGUID>
                      <c15:f>Diagramm!$K$52</c15:f>
                      <c15:dlblFieldTableCache>
                        <c:ptCount val="1"/>
                      </c15:dlblFieldTableCache>
                    </c15:dlblFTEntry>
                  </c15:dlblFieldTable>
                  <c15:showDataLabelsRange val="0"/>
                </c:ext>
                <c:ext xmlns:c16="http://schemas.microsoft.com/office/drawing/2014/chart" uri="{C3380CC4-5D6E-409C-BE32-E72D297353CC}">
                  <c16:uniqueId val="{0000001D-7D2A-4921-B98E-C9C04B5B504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{05C9D9E7-1E61-446D-8DED-E4425B4612D2}</c15:txfldGUID>
                      <c15:f>Diagramm!$K$53</c15:f>
                      <c15:dlblFieldTableCache>
                        <c:ptCount val="1"/>
                      </c15:dlblFieldTableCache>
                    </c15:dlblFTEntry>
                  </c15:dlblFieldTable>
                  <c15:showDataLabelsRange val="0"/>
                </c:ext>
                <c:ext xmlns:c16="http://schemas.microsoft.com/office/drawing/2014/chart" uri="{C3380CC4-5D6E-409C-BE32-E72D297353CC}">
                  <c16:uniqueId val="{0000001E-7D2A-4921-B98E-C9C04B5B504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{A54A74EF-1EB2-42A9-A227-377683480B26}</c15:txfldGUID>
                      <c15:f>Diagramm!$K$54</c15:f>
                      <c15:dlblFieldTableCache>
                        <c:ptCount val="1"/>
                      </c15:dlblFieldTableCache>
                    </c15:dlblFTEntry>
                  </c15:dlblFieldTable>
                  <c15:showDataLabelsRange val="0"/>
                </c:ext>
                <c:ext xmlns:c16="http://schemas.microsoft.com/office/drawing/2014/chart" uri="{C3380CC4-5D6E-409C-BE32-E72D297353CC}">
                  <c16:uniqueId val="{0000001F-7D2A-4921-B98E-C9C04B5B504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{C0B378F8-A54E-4E4F-A7AA-D16945B3E048}</c15:txfldGUID>
                      <c15:f>Diagramm!$K$55</c15:f>
                      <c15:dlblFieldTableCache>
                        <c:ptCount val="1"/>
                      </c15:dlblFieldTableCache>
                    </c15:dlblFTEntry>
                  </c15:dlblFieldTable>
                  <c15:showDataLabelsRange val="0"/>
                </c:ext>
                <c:ext xmlns:c16="http://schemas.microsoft.com/office/drawing/2014/chart" uri="{C3380CC4-5D6E-409C-BE32-E72D297353CC}">
                  <c16:uniqueId val="{00000020-7D2A-4921-B98E-C9C04B5B504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{05AA3F01-6D65-4786-A113-25AF099100B9}</c15:txfldGUID>
                      <c15:f>Diagramm!$K$56</c15:f>
                      <c15:dlblFieldTableCache>
                        <c:ptCount val="1"/>
                      </c15:dlblFieldTableCache>
                    </c15:dlblFTEntry>
                  </c15:dlblFieldTable>
                  <c15:showDataLabelsRange val="0"/>
                </c:ext>
                <c:ext xmlns:c16="http://schemas.microsoft.com/office/drawing/2014/chart" uri="{C3380CC4-5D6E-409C-BE32-E72D297353CC}">
                  <c16:uniqueId val="{00000021-7D2A-4921-B98E-C9C04B5B504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{6AE5004A-D4E5-4681-A1AC-18300AF8392E}</c15:txfldGUID>
                      <c15:f>Diagramm!$K$57</c15:f>
                      <c15:dlblFieldTableCache>
                        <c:ptCount val="1"/>
                      </c15:dlblFieldTableCache>
                    </c15:dlblFTEntry>
                  </c15:dlblFieldTable>
                  <c15:showDataLabelsRange val="0"/>
                </c:ext>
                <c:ext xmlns:c16="http://schemas.microsoft.com/office/drawing/2014/chart" uri="{C3380CC4-5D6E-409C-BE32-E72D297353CC}">
                  <c16:uniqueId val="{00000022-7D2A-4921-B98E-C9C04B5B504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{736D5CA1-8A4C-4782-9F98-4721B25DFE2E}</c15:txfldGUID>
                      <c15:f>Diagramm!$K$58</c15:f>
                      <c15:dlblFieldTableCache>
                        <c:ptCount val="1"/>
                      </c15:dlblFieldTableCache>
                    </c15:dlblFTEntry>
                  </c15:dlblFieldTable>
                  <c15:showDataLabelsRange val="0"/>
                </c:ext>
                <c:ext xmlns:c16="http://schemas.microsoft.com/office/drawing/2014/chart" uri="{C3380CC4-5D6E-409C-BE32-E72D297353CC}">
                  <c16:uniqueId val="{00000023-7D2A-4921-B98E-C9C04B5B504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{E6904572-8793-41E7-BFA2-8D1169FCE906}</c15:txfldGUID>
                      <c15:f>Diagramm!$K$59</c15:f>
                      <c15:dlblFieldTableCache>
                        <c:ptCount val="1"/>
                      </c15:dlblFieldTableCache>
                    </c15:dlblFTEntry>
                  </c15:dlblFieldTable>
                  <c15:showDataLabelsRange val="0"/>
                </c:ext>
                <c:ext xmlns:c16="http://schemas.microsoft.com/office/drawing/2014/chart" uri="{C3380CC4-5D6E-409C-BE32-E72D297353CC}">
                  <c16:uniqueId val="{00000024-7D2A-4921-B98E-C9C04B5B504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{562455BF-7D22-47BF-9B13-9141DD8707B9}</c15:txfldGUID>
                      <c15:f>Diagramm!$K$60</c15:f>
                      <c15:dlblFieldTableCache>
                        <c:ptCount val="1"/>
                      </c15:dlblFieldTableCache>
                    </c15:dlblFTEntry>
                  </c15:dlblFieldTable>
                  <c15:showDataLabelsRange val="0"/>
                </c:ext>
                <c:ext xmlns:c16="http://schemas.microsoft.com/office/drawing/2014/chart" uri="{C3380CC4-5D6E-409C-BE32-E72D297353CC}">
                  <c16:uniqueId val="{00000025-7D2A-4921-B98E-C9C04B5B504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{88FBF63F-3FBC-4C3F-ADBB-50A4187BA10F}</c15:txfldGUID>
                      <c15:f>Diagramm!$K$61</c15:f>
                      <c15:dlblFieldTableCache>
                        <c:ptCount val="1"/>
                      </c15:dlblFieldTableCache>
                    </c15:dlblFTEntry>
                  </c15:dlblFieldTable>
                  <c15:showDataLabelsRange val="0"/>
                </c:ext>
                <c:ext xmlns:c16="http://schemas.microsoft.com/office/drawing/2014/chart" uri="{C3380CC4-5D6E-409C-BE32-E72D297353CC}">
                  <c16:uniqueId val="{00000026-7D2A-4921-B98E-C9C04B5B504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{DAEC21B6-97FE-4E86-8F67-51457B5D0B64}</c15:txfldGUID>
                      <c15:f>Diagramm!$K$62</c15:f>
                      <c15:dlblFieldTableCache>
                        <c:ptCount val="1"/>
                      </c15:dlblFieldTableCache>
                    </c15:dlblFTEntry>
                  </c15:dlblFieldTable>
                  <c15:showDataLabelsRange val="0"/>
                </c:ext>
                <c:ext xmlns:c16="http://schemas.microsoft.com/office/drawing/2014/chart" uri="{C3380CC4-5D6E-409C-BE32-E72D297353CC}">
                  <c16:uniqueId val="{00000027-7D2A-4921-B98E-C9C04B5B504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{3F0478E9-8E39-4563-ABD6-8806437885B0}</c15:txfldGUID>
                      <c15:f>Diagramm!$K$63</c15:f>
                      <c15:dlblFieldTableCache>
                        <c:ptCount val="1"/>
                      </c15:dlblFieldTableCache>
                    </c15:dlblFTEntry>
                  </c15:dlblFieldTable>
                  <c15:showDataLabelsRange val="0"/>
                </c:ext>
                <c:ext xmlns:c16="http://schemas.microsoft.com/office/drawing/2014/chart" uri="{C3380CC4-5D6E-409C-BE32-E72D297353CC}">
                  <c16:uniqueId val="{00000028-7D2A-4921-B98E-C9C04B5B504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{E3AF5ABA-9B90-44B5-9B4D-1961072E253E}</c15:txfldGUID>
                      <c15:f>Diagramm!$K$64</c15:f>
                      <c15:dlblFieldTableCache>
                        <c:ptCount val="1"/>
                      </c15:dlblFieldTableCache>
                    </c15:dlblFTEntry>
                  </c15:dlblFieldTable>
                  <c15:showDataLabelsRange val="0"/>
                </c:ext>
                <c:ext xmlns:c16="http://schemas.microsoft.com/office/drawing/2014/chart" uri="{C3380CC4-5D6E-409C-BE32-E72D297353CC}">
                  <c16:uniqueId val="{00000029-7D2A-4921-B98E-C9C04B5B504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{08429F7D-90F2-4E1B-AA58-A9B9DF01D713}</c15:txfldGUID>
                      <c15:f>Diagramm!$K$65</c15:f>
                      <c15:dlblFieldTableCache>
                        <c:ptCount val="1"/>
                      </c15:dlblFieldTableCache>
                    </c15:dlblFTEntry>
                  </c15:dlblFieldTable>
                  <c15:showDataLabelsRange val="0"/>
                </c:ext>
                <c:ext xmlns:c16="http://schemas.microsoft.com/office/drawing/2014/chart" uri="{C3380CC4-5D6E-409C-BE32-E72D297353CC}">
                  <c16:uniqueId val="{0000002A-7D2A-4921-B98E-C9C04B5B504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{532D278B-59D9-44AC-B0E3-E701B800A56F}</c15:txfldGUID>
                      <c15:f>Diagramm!$K$66</c15:f>
                      <c15:dlblFieldTableCache>
                        <c:ptCount val="1"/>
                      </c15:dlblFieldTableCache>
                    </c15:dlblFTEntry>
                  </c15:dlblFieldTable>
                  <c15:showDataLabelsRange val="0"/>
                </c:ext>
                <c:ext xmlns:c16="http://schemas.microsoft.com/office/drawing/2014/chart" uri="{C3380CC4-5D6E-409C-BE32-E72D297353CC}">
                  <c16:uniqueId val="{0000002B-7D2A-4921-B98E-C9C04B5B504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{711A8DA9-76DE-4F46-9DD2-F50104BE65C7}</c15:txfldGUID>
                      <c15:f>Diagramm!$K$67</c15:f>
                      <c15:dlblFieldTableCache>
                        <c:ptCount val="1"/>
                      </c15:dlblFieldTableCache>
                    </c15:dlblFTEntry>
                  </c15:dlblFieldTable>
                  <c15:showDataLabelsRange val="0"/>
                </c:ext>
                <c:ext xmlns:c16="http://schemas.microsoft.com/office/drawing/2014/chart" uri="{C3380CC4-5D6E-409C-BE32-E72D297353CC}">
                  <c16:uniqueId val="{0000002C-7D2A-4921-B98E-C9C04B5B504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D2A-4921-B98E-C9C04B5B504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{389234D9-697A-4BBC-976B-5E047E27B281}</c15:txfldGUID>
                      <c15:f>Diagramm!$J$46</c15:f>
                      <c15:dlblFieldTableCache>
                        <c:ptCount val="1"/>
                      </c15:dlblFieldTableCache>
                    </c15:dlblFTEntry>
                  </c15:dlblFieldTable>
                  <c15:showDataLabelsRange val="0"/>
                </c:ext>
                <c:ext xmlns:c16="http://schemas.microsoft.com/office/drawing/2014/chart" uri="{C3380CC4-5D6E-409C-BE32-E72D297353CC}">
                  <c16:uniqueId val="{0000002E-7D2A-4921-B98E-C9C04B5B504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{77A50CD4-A99F-4BBE-B016-1CB8C39F9914}</c15:txfldGUID>
                      <c15:f>Diagramm!$J$47</c15:f>
                      <c15:dlblFieldTableCache>
                        <c:ptCount val="1"/>
                      </c15:dlblFieldTableCache>
                    </c15:dlblFTEntry>
                  </c15:dlblFieldTable>
                  <c15:showDataLabelsRange val="0"/>
                </c:ext>
                <c:ext xmlns:c16="http://schemas.microsoft.com/office/drawing/2014/chart" uri="{C3380CC4-5D6E-409C-BE32-E72D297353CC}">
                  <c16:uniqueId val="{0000002F-7D2A-4921-B98E-C9C04B5B504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{2817EBB8-C9A0-4027-803E-03ACE1D27DF8}</c15:txfldGUID>
                      <c15:f>Diagramm!$J$48</c15:f>
                      <c15:dlblFieldTableCache>
                        <c:ptCount val="1"/>
                      </c15:dlblFieldTableCache>
                    </c15:dlblFTEntry>
                  </c15:dlblFieldTable>
                  <c15:showDataLabelsRange val="0"/>
                </c:ext>
                <c:ext xmlns:c16="http://schemas.microsoft.com/office/drawing/2014/chart" uri="{C3380CC4-5D6E-409C-BE32-E72D297353CC}">
                  <c16:uniqueId val="{00000030-7D2A-4921-B98E-C9C04B5B504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{DF6E2EFC-4398-415B-9FFE-49CAF97101D9}</c15:txfldGUID>
                      <c15:f>Diagramm!$J$49</c15:f>
                      <c15:dlblFieldTableCache>
                        <c:ptCount val="1"/>
                      </c15:dlblFieldTableCache>
                    </c15:dlblFTEntry>
                  </c15:dlblFieldTable>
                  <c15:showDataLabelsRange val="0"/>
                </c:ext>
                <c:ext xmlns:c16="http://schemas.microsoft.com/office/drawing/2014/chart" uri="{C3380CC4-5D6E-409C-BE32-E72D297353CC}">
                  <c16:uniqueId val="{00000031-7D2A-4921-B98E-C9C04B5B504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{382A5FA0-B3B7-46F5-9737-EA4F49A0DE20}</c15:txfldGUID>
                      <c15:f>Diagramm!$J$50</c15:f>
                      <c15:dlblFieldTableCache>
                        <c:ptCount val="1"/>
                      </c15:dlblFieldTableCache>
                    </c15:dlblFTEntry>
                  </c15:dlblFieldTable>
                  <c15:showDataLabelsRange val="0"/>
                </c:ext>
                <c:ext xmlns:c16="http://schemas.microsoft.com/office/drawing/2014/chart" uri="{C3380CC4-5D6E-409C-BE32-E72D297353CC}">
                  <c16:uniqueId val="{00000032-7D2A-4921-B98E-C9C04B5B504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{691D57A6-4B0D-4502-8CEA-2D309915FE57}</c15:txfldGUID>
                      <c15:f>Diagramm!$J$51</c15:f>
                      <c15:dlblFieldTableCache>
                        <c:ptCount val="1"/>
                      </c15:dlblFieldTableCache>
                    </c15:dlblFTEntry>
                  </c15:dlblFieldTable>
                  <c15:showDataLabelsRange val="0"/>
                </c:ext>
                <c:ext xmlns:c16="http://schemas.microsoft.com/office/drawing/2014/chart" uri="{C3380CC4-5D6E-409C-BE32-E72D297353CC}">
                  <c16:uniqueId val="{00000033-7D2A-4921-B98E-C9C04B5B504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{DA822C72-86A2-47A5-85DC-F2A9492A3AFA}</c15:txfldGUID>
                      <c15:f>Diagramm!$J$52</c15:f>
                      <c15:dlblFieldTableCache>
                        <c:ptCount val="1"/>
                      </c15:dlblFieldTableCache>
                    </c15:dlblFTEntry>
                  </c15:dlblFieldTable>
                  <c15:showDataLabelsRange val="0"/>
                </c:ext>
                <c:ext xmlns:c16="http://schemas.microsoft.com/office/drawing/2014/chart" uri="{C3380CC4-5D6E-409C-BE32-E72D297353CC}">
                  <c16:uniqueId val="{00000034-7D2A-4921-B98E-C9C04B5B504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{1D3A0CA4-1173-42C1-A6A5-A56C68CA36AE}</c15:txfldGUID>
                      <c15:f>Diagramm!$J$53</c15:f>
                      <c15:dlblFieldTableCache>
                        <c:ptCount val="1"/>
                      </c15:dlblFieldTableCache>
                    </c15:dlblFTEntry>
                  </c15:dlblFieldTable>
                  <c15:showDataLabelsRange val="0"/>
                </c:ext>
                <c:ext xmlns:c16="http://schemas.microsoft.com/office/drawing/2014/chart" uri="{C3380CC4-5D6E-409C-BE32-E72D297353CC}">
                  <c16:uniqueId val="{00000035-7D2A-4921-B98E-C9C04B5B504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{803FD3E2-9F63-4056-A8F1-0779CDDAFA1E}</c15:txfldGUID>
                      <c15:f>Diagramm!$J$54</c15:f>
                      <c15:dlblFieldTableCache>
                        <c:ptCount val="1"/>
                      </c15:dlblFieldTableCache>
                    </c15:dlblFTEntry>
                  </c15:dlblFieldTable>
                  <c15:showDataLabelsRange val="0"/>
                </c:ext>
                <c:ext xmlns:c16="http://schemas.microsoft.com/office/drawing/2014/chart" uri="{C3380CC4-5D6E-409C-BE32-E72D297353CC}">
                  <c16:uniqueId val="{00000036-7D2A-4921-B98E-C9C04B5B504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{0A81B063-B4F8-4F3C-AA9F-24096E63B2A8}</c15:txfldGUID>
                      <c15:f>Diagramm!$J$55</c15:f>
                      <c15:dlblFieldTableCache>
                        <c:ptCount val="1"/>
                      </c15:dlblFieldTableCache>
                    </c15:dlblFTEntry>
                  </c15:dlblFieldTable>
                  <c15:showDataLabelsRange val="0"/>
                </c:ext>
                <c:ext xmlns:c16="http://schemas.microsoft.com/office/drawing/2014/chart" uri="{C3380CC4-5D6E-409C-BE32-E72D297353CC}">
                  <c16:uniqueId val="{00000037-7D2A-4921-B98E-C9C04B5B504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{91186E19-86B5-489B-AF1A-108A9E7C0348}</c15:txfldGUID>
                      <c15:f>Diagramm!$J$56</c15:f>
                      <c15:dlblFieldTableCache>
                        <c:ptCount val="1"/>
                      </c15:dlblFieldTableCache>
                    </c15:dlblFTEntry>
                  </c15:dlblFieldTable>
                  <c15:showDataLabelsRange val="0"/>
                </c:ext>
                <c:ext xmlns:c16="http://schemas.microsoft.com/office/drawing/2014/chart" uri="{C3380CC4-5D6E-409C-BE32-E72D297353CC}">
                  <c16:uniqueId val="{00000038-7D2A-4921-B98E-C9C04B5B504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{E0A8D7E8-CFA4-47AA-8374-A8CF1369FCC7}</c15:txfldGUID>
                      <c15:f>Diagramm!$J$57</c15:f>
                      <c15:dlblFieldTableCache>
                        <c:ptCount val="1"/>
                      </c15:dlblFieldTableCache>
                    </c15:dlblFTEntry>
                  </c15:dlblFieldTable>
                  <c15:showDataLabelsRange val="0"/>
                </c:ext>
                <c:ext xmlns:c16="http://schemas.microsoft.com/office/drawing/2014/chart" uri="{C3380CC4-5D6E-409C-BE32-E72D297353CC}">
                  <c16:uniqueId val="{00000039-7D2A-4921-B98E-C9C04B5B504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{45FDD08E-B733-4394-AE47-EF960C016F16}</c15:txfldGUID>
                      <c15:f>Diagramm!$J$58</c15:f>
                      <c15:dlblFieldTableCache>
                        <c:ptCount val="1"/>
                      </c15:dlblFieldTableCache>
                    </c15:dlblFTEntry>
                  </c15:dlblFieldTable>
                  <c15:showDataLabelsRange val="0"/>
                </c:ext>
                <c:ext xmlns:c16="http://schemas.microsoft.com/office/drawing/2014/chart" uri="{C3380CC4-5D6E-409C-BE32-E72D297353CC}">
                  <c16:uniqueId val="{0000003A-7D2A-4921-B98E-C9C04B5B504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{49D85928-ECEC-43CC-8489-C83A74D6D2C7}</c15:txfldGUID>
                      <c15:f>Diagramm!$J$59</c15:f>
                      <c15:dlblFieldTableCache>
                        <c:ptCount val="1"/>
                      </c15:dlblFieldTableCache>
                    </c15:dlblFTEntry>
                  </c15:dlblFieldTable>
                  <c15:showDataLabelsRange val="0"/>
                </c:ext>
                <c:ext xmlns:c16="http://schemas.microsoft.com/office/drawing/2014/chart" uri="{C3380CC4-5D6E-409C-BE32-E72D297353CC}">
                  <c16:uniqueId val="{0000003B-7D2A-4921-B98E-C9C04B5B504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{6BDC0748-FDD5-4ED3-9C30-AE5B83BA6012}</c15:txfldGUID>
                      <c15:f>Diagramm!$J$60</c15:f>
                      <c15:dlblFieldTableCache>
                        <c:ptCount val="1"/>
                      </c15:dlblFieldTableCache>
                    </c15:dlblFTEntry>
                  </c15:dlblFieldTable>
                  <c15:showDataLabelsRange val="0"/>
                </c:ext>
                <c:ext xmlns:c16="http://schemas.microsoft.com/office/drawing/2014/chart" uri="{C3380CC4-5D6E-409C-BE32-E72D297353CC}">
                  <c16:uniqueId val="{0000003C-7D2A-4921-B98E-C9C04B5B504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{ABEE397C-CC53-442F-A3D1-394E7A6CEDED}</c15:txfldGUID>
                      <c15:f>Diagramm!$J$61</c15:f>
                      <c15:dlblFieldTableCache>
                        <c:ptCount val="1"/>
                      </c15:dlblFieldTableCache>
                    </c15:dlblFTEntry>
                  </c15:dlblFieldTable>
                  <c15:showDataLabelsRange val="0"/>
                </c:ext>
                <c:ext xmlns:c16="http://schemas.microsoft.com/office/drawing/2014/chart" uri="{C3380CC4-5D6E-409C-BE32-E72D297353CC}">
                  <c16:uniqueId val="{0000003D-7D2A-4921-B98E-C9C04B5B504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{458E34D3-6EA5-41ED-9019-698A135DAD8A}</c15:txfldGUID>
                      <c15:f>Diagramm!$J$62</c15:f>
                      <c15:dlblFieldTableCache>
                        <c:ptCount val="1"/>
                      </c15:dlblFieldTableCache>
                    </c15:dlblFTEntry>
                  </c15:dlblFieldTable>
                  <c15:showDataLabelsRange val="0"/>
                </c:ext>
                <c:ext xmlns:c16="http://schemas.microsoft.com/office/drawing/2014/chart" uri="{C3380CC4-5D6E-409C-BE32-E72D297353CC}">
                  <c16:uniqueId val="{0000003E-7D2A-4921-B98E-C9C04B5B504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{BF6E2E8F-C714-4422-8B23-A72CF76E61AC}</c15:txfldGUID>
                      <c15:f>Diagramm!$J$63</c15:f>
                      <c15:dlblFieldTableCache>
                        <c:ptCount val="1"/>
                      </c15:dlblFieldTableCache>
                    </c15:dlblFTEntry>
                  </c15:dlblFieldTable>
                  <c15:showDataLabelsRange val="0"/>
                </c:ext>
                <c:ext xmlns:c16="http://schemas.microsoft.com/office/drawing/2014/chart" uri="{C3380CC4-5D6E-409C-BE32-E72D297353CC}">
                  <c16:uniqueId val="{0000003F-7D2A-4921-B98E-C9C04B5B504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{C6B415B8-7328-4FE8-8DEF-54090EB23180}</c15:txfldGUID>
                      <c15:f>Diagramm!$J$64</c15:f>
                      <c15:dlblFieldTableCache>
                        <c:ptCount val="1"/>
                      </c15:dlblFieldTableCache>
                    </c15:dlblFTEntry>
                  </c15:dlblFieldTable>
                  <c15:showDataLabelsRange val="0"/>
                </c:ext>
                <c:ext xmlns:c16="http://schemas.microsoft.com/office/drawing/2014/chart" uri="{C3380CC4-5D6E-409C-BE32-E72D297353CC}">
                  <c16:uniqueId val="{00000040-7D2A-4921-B98E-C9C04B5B504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{88DDC6CB-EFA5-49B8-8238-4A82C843CF31}</c15:txfldGUID>
                      <c15:f>Diagramm!$J$65</c15:f>
                      <c15:dlblFieldTableCache>
                        <c:ptCount val="1"/>
                      </c15:dlblFieldTableCache>
                    </c15:dlblFTEntry>
                  </c15:dlblFieldTable>
                  <c15:showDataLabelsRange val="0"/>
                </c:ext>
                <c:ext xmlns:c16="http://schemas.microsoft.com/office/drawing/2014/chart" uri="{C3380CC4-5D6E-409C-BE32-E72D297353CC}">
                  <c16:uniqueId val="{00000041-7D2A-4921-B98E-C9C04B5B504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{2951E438-AD5A-4B34-8267-E0CD9D4BACEF}</c15:txfldGUID>
                      <c15:f>Diagramm!$J$66</c15:f>
                      <c15:dlblFieldTableCache>
                        <c:ptCount val="1"/>
                      </c15:dlblFieldTableCache>
                    </c15:dlblFTEntry>
                  </c15:dlblFieldTable>
                  <c15:showDataLabelsRange val="0"/>
                </c:ext>
                <c:ext xmlns:c16="http://schemas.microsoft.com/office/drawing/2014/chart" uri="{C3380CC4-5D6E-409C-BE32-E72D297353CC}">
                  <c16:uniqueId val="{00000042-7D2A-4921-B98E-C9C04B5B504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{85532C3B-61B3-47F9-8464-A8A310AC6881}</c15:txfldGUID>
                      <c15:f>Diagramm!$J$67</c15:f>
                      <c15:dlblFieldTableCache>
                        <c:ptCount val="1"/>
                      </c15:dlblFieldTableCache>
                    </c15:dlblFTEntry>
                  </c15:dlblFieldTable>
                  <c15:showDataLabelsRange val="0"/>
                </c:ext>
                <c:ext xmlns:c16="http://schemas.microsoft.com/office/drawing/2014/chart" uri="{C3380CC4-5D6E-409C-BE32-E72D297353CC}">
                  <c16:uniqueId val="{00000043-7D2A-4921-B98E-C9C04B5B50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D2A-4921-B98E-C9C04B5B504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92-49B4-A2C6-6438F664AD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92-49B4-A2C6-6438F664AD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92-49B4-A2C6-6438F664AD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92-49B4-A2C6-6438F664AD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92-49B4-A2C6-6438F664AD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92-49B4-A2C6-6438F664AD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92-49B4-A2C6-6438F664AD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92-49B4-A2C6-6438F664AD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92-49B4-A2C6-6438F664AD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92-49B4-A2C6-6438F664AD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92-49B4-A2C6-6438F664AD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92-49B4-A2C6-6438F664AD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92-49B4-A2C6-6438F664AD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492-49B4-A2C6-6438F664AD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492-49B4-A2C6-6438F664AD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492-49B4-A2C6-6438F664AD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92-49B4-A2C6-6438F664AD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492-49B4-A2C6-6438F664AD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92-49B4-A2C6-6438F664AD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492-49B4-A2C6-6438F664AD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492-49B4-A2C6-6438F664AD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492-49B4-A2C6-6438F664AD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492-49B4-A2C6-6438F664ADA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492-49B4-A2C6-6438F664AD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492-49B4-A2C6-6438F664AD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492-49B4-A2C6-6438F664AD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492-49B4-A2C6-6438F664AD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492-49B4-A2C6-6438F664AD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492-49B4-A2C6-6438F664AD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492-49B4-A2C6-6438F664AD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492-49B4-A2C6-6438F664AD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492-49B4-A2C6-6438F664AD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492-49B4-A2C6-6438F664AD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492-49B4-A2C6-6438F664AD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492-49B4-A2C6-6438F664AD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492-49B4-A2C6-6438F664AD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492-49B4-A2C6-6438F664AD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492-49B4-A2C6-6438F664AD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492-49B4-A2C6-6438F664AD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492-49B4-A2C6-6438F664AD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492-49B4-A2C6-6438F664AD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492-49B4-A2C6-6438F664AD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492-49B4-A2C6-6438F664AD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492-49B4-A2C6-6438F664AD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492-49B4-A2C6-6438F664ADA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492-49B4-A2C6-6438F664ADA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492-49B4-A2C6-6438F664AD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492-49B4-A2C6-6438F664AD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492-49B4-A2C6-6438F664AD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492-49B4-A2C6-6438F664AD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492-49B4-A2C6-6438F664AD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492-49B4-A2C6-6438F664AD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492-49B4-A2C6-6438F664AD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492-49B4-A2C6-6438F664AD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492-49B4-A2C6-6438F664AD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492-49B4-A2C6-6438F664AD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492-49B4-A2C6-6438F664AD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492-49B4-A2C6-6438F664AD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492-49B4-A2C6-6438F664AD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492-49B4-A2C6-6438F664AD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492-49B4-A2C6-6438F664AD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492-49B4-A2C6-6438F664AD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492-49B4-A2C6-6438F664AD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492-49B4-A2C6-6438F664AD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492-49B4-A2C6-6438F664AD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492-49B4-A2C6-6438F664AD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492-49B4-A2C6-6438F664AD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492-49B4-A2C6-6438F664AD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492-49B4-A2C6-6438F664ADA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101.15329406523783</c:v>
                </c:pt>
                <c:pt idx="2">
                  <c:v>102.73721724496363</c:v>
                </c:pt>
                <c:pt idx="3">
                  <c:v>99.821808642280857</c:v>
                </c:pt>
                <c:pt idx="4">
                  <c:v>100.29203583626195</c:v>
                </c:pt>
                <c:pt idx="5">
                  <c:v>102.38083452952532</c:v>
                </c:pt>
                <c:pt idx="6">
                  <c:v>103.25694203831115</c:v>
                </c:pt>
                <c:pt idx="7">
                  <c:v>100.55932287284067</c:v>
                </c:pt>
                <c:pt idx="8">
                  <c:v>101.23249022422411</c:v>
                </c:pt>
                <c:pt idx="9">
                  <c:v>101.91060733554423</c:v>
                </c:pt>
                <c:pt idx="10">
                  <c:v>103.51432955501659</c:v>
                </c:pt>
                <c:pt idx="11">
                  <c:v>100.1039449586695</c:v>
                </c:pt>
                <c:pt idx="12">
                  <c:v>100.43557887442458</c:v>
                </c:pt>
                <c:pt idx="13">
                  <c:v>101.59382269959907</c:v>
                </c:pt>
                <c:pt idx="14">
                  <c:v>102.78671484433004</c:v>
                </c:pt>
                <c:pt idx="15">
                  <c:v>100.00989951987329</c:v>
                </c:pt>
                <c:pt idx="16">
                  <c:v>99.905954561203785</c:v>
                </c:pt>
                <c:pt idx="17">
                  <c:v>100.92065534821562</c:v>
                </c:pt>
                <c:pt idx="18">
                  <c:v>102.9302578824927</c:v>
                </c:pt>
                <c:pt idx="19">
                  <c:v>100.9305548680889</c:v>
                </c:pt>
                <c:pt idx="20">
                  <c:v>98.985299212988167</c:v>
                </c:pt>
                <c:pt idx="21">
                  <c:v>99.371380488046341</c:v>
                </c:pt>
                <c:pt idx="22">
                  <c:v>99.010048012671376</c:v>
                </c:pt>
                <c:pt idx="23">
                  <c:v>96.842053160421713</c:v>
                </c:pt>
                <c:pt idx="24">
                  <c:v>96.035242290748897</c:v>
                </c:pt>
              </c:numCache>
            </c:numRef>
          </c:val>
          <c:smooth val="0"/>
          <c:extLst>
            <c:ext xmlns:c16="http://schemas.microsoft.com/office/drawing/2014/chart" uri="{C3380CC4-5D6E-409C-BE32-E72D297353CC}">
              <c16:uniqueId val="{00000000-B36D-4140-BC24-84B209CDC93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109.48012232415903</c:v>
                </c:pt>
                <c:pt idx="2">
                  <c:v>120.64220183486239</c:v>
                </c:pt>
                <c:pt idx="3">
                  <c:v>112.07951070336391</c:v>
                </c:pt>
                <c:pt idx="4">
                  <c:v>109.02140672782875</c:v>
                </c:pt>
                <c:pt idx="5">
                  <c:v>115.29051987767585</c:v>
                </c:pt>
                <c:pt idx="6">
                  <c:v>118.65443425076452</c:v>
                </c:pt>
                <c:pt idx="7">
                  <c:v>111.16207951070336</c:v>
                </c:pt>
                <c:pt idx="8">
                  <c:v>105.35168195718654</c:v>
                </c:pt>
                <c:pt idx="9">
                  <c:v>109.1743119266055</c:v>
                </c:pt>
                <c:pt idx="10">
                  <c:v>112.69113149847094</c:v>
                </c:pt>
                <c:pt idx="11">
                  <c:v>109.78593272171253</c:v>
                </c:pt>
                <c:pt idx="12">
                  <c:v>105.35168195718654</c:v>
                </c:pt>
                <c:pt idx="13">
                  <c:v>113.30275229357798</c:v>
                </c:pt>
                <c:pt idx="14">
                  <c:v>115.74923547400611</c:v>
                </c:pt>
                <c:pt idx="15">
                  <c:v>113.14984709480123</c:v>
                </c:pt>
                <c:pt idx="16">
                  <c:v>113.30275229357798</c:v>
                </c:pt>
                <c:pt idx="17">
                  <c:v>120.79510703363914</c:v>
                </c:pt>
                <c:pt idx="18">
                  <c:v>129.20489296636086</c:v>
                </c:pt>
                <c:pt idx="19">
                  <c:v>126.91131498470949</c:v>
                </c:pt>
                <c:pt idx="20">
                  <c:v>125.53516819571865</c:v>
                </c:pt>
                <c:pt idx="21">
                  <c:v>132.41590214067278</c:v>
                </c:pt>
                <c:pt idx="22">
                  <c:v>137.4617737003058</c:v>
                </c:pt>
                <c:pt idx="23">
                  <c:v>128.2874617737003</c:v>
                </c:pt>
                <c:pt idx="24">
                  <c:v>125.99388379204892</c:v>
                </c:pt>
              </c:numCache>
            </c:numRef>
          </c:val>
          <c:smooth val="0"/>
          <c:extLst>
            <c:ext xmlns:c16="http://schemas.microsoft.com/office/drawing/2014/chart" uri="{C3380CC4-5D6E-409C-BE32-E72D297353CC}">
              <c16:uniqueId val="{00000001-B36D-4140-BC24-84B209CDC93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100.12111425111021</c:v>
                </c:pt>
                <c:pt idx="2">
                  <c:v>106.54016955995156</c:v>
                </c:pt>
                <c:pt idx="3">
                  <c:v>105.61162696810658</c:v>
                </c:pt>
                <c:pt idx="4">
                  <c:v>98.627371820750909</c:v>
                </c:pt>
                <c:pt idx="5">
                  <c:v>99.878885748889786</c:v>
                </c:pt>
                <c:pt idx="6">
                  <c:v>99.475171578522406</c:v>
                </c:pt>
                <c:pt idx="7">
                  <c:v>94.307630197819947</c:v>
                </c:pt>
                <c:pt idx="8">
                  <c:v>91.158659668954385</c:v>
                </c:pt>
                <c:pt idx="9">
                  <c:v>93.419459023011711</c:v>
                </c:pt>
                <c:pt idx="10">
                  <c:v>91.602745256358503</c:v>
                </c:pt>
                <c:pt idx="11">
                  <c:v>90.512716996366578</c:v>
                </c:pt>
                <c:pt idx="12">
                  <c:v>90.47234557932984</c:v>
                </c:pt>
                <c:pt idx="13">
                  <c:v>92.046830843762621</c:v>
                </c:pt>
                <c:pt idx="14">
                  <c:v>89.624545821558328</c:v>
                </c:pt>
                <c:pt idx="15">
                  <c:v>91.158659668954385</c:v>
                </c:pt>
                <c:pt idx="16">
                  <c:v>89.86677432377877</c:v>
                </c:pt>
                <c:pt idx="17">
                  <c:v>92.329430763019786</c:v>
                </c:pt>
                <c:pt idx="18">
                  <c:v>92.006459426725868</c:v>
                </c:pt>
                <c:pt idx="19">
                  <c:v>91.158659668954385</c:v>
                </c:pt>
                <c:pt idx="20">
                  <c:v>90.270488494146136</c:v>
                </c:pt>
                <c:pt idx="21">
                  <c:v>90.633831247476778</c:v>
                </c:pt>
                <c:pt idx="22">
                  <c:v>88.857488897860321</c:v>
                </c:pt>
                <c:pt idx="23">
                  <c:v>88.373031893419466</c:v>
                </c:pt>
                <c:pt idx="24">
                  <c:v>85.304804198627366</c:v>
                </c:pt>
              </c:numCache>
            </c:numRef>
          </c:val>
          <c:smooth val="0"/>
          <c:extLst>
            <c:ext xmlns:c16="http://schemas.microsoft.com/office/drawing/2014/chart" uri="{C3380CC4-5D6E-409C-BE32-E72D297353CC}">
              <c16:uniqueId val="{00000002-B36D-4140-BC24-84B209CDC93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36D-4140-BC24-84B209CDC93E}"/>
                </c:ext>
              </c:extLst>
            </c:dLbl>
            <c:dLbl>
              <c:idx val="1"/>
              <c:delete val="1"/>
              <c:extLst>
                <c:ext xmlns:c15="http://schemas.microsoft.com/office/drawing/2012/chart" uri="{CE6537A1-D6FC-4f65-9D91-7224C49458BB}"/>
                <c:ext xmlns:c16="http://schemas.microsoft.com/office/drawing/2014/chart" uri="{C3380CC4-5D6E-409C-BE32-E72D297353CC}">
                  <c16:uniqueId val="{00000004-B36D-4140-BC24-84B209CDC93E}"/>
                </c:ext>
              </c:extLst>
            </c:dLbl>
            <c:dLbl>
              <c:idx val="2"/>
              <c:delete val="1"/>
              <c:extLst>
                <c:ext xmlns:c15="http://schemas.microsoft.com/office/drawing/2012/chart" uri="{CE6537A1-D6FC-4f65-9D91-7224C49458BB}"/>
                <c:ext xmlns:c16="http://schemas.microsoft.com/office/drawing/2014/chart" uri="{C3380CC4-5D6E-409C-BE32-E72D297353CC}">
                  <c16:uniqueId val="{00000005-B36D-4140-BC24-84B209CDC93E}"/>
                </c:ext>
              </c:extLst>
            </c:dLbl>
            <c:dLbl>
              <c:idx val="3"/>
              <c:delete val="1"/>
              <c:extLst>
                <c:ext xmlns:c15="http://schemas.microsoft.com/office/drawing/2012/chart" uri="{CE6537A1-D6FC-4f65-9D91-7224C49458BB}"/>
                <c:ext xmlns:c16="http://schemas.microsoft.com/office/drawing/2014/chart" uri="{C3380CC4-5D6E-409C-BE32-E72D297353CC}">
                  <c16:uniqueId val="{00000006-B36D-4140-BC24-84B209CDC93E}"/>
                </c:ext>
              </c:extLst>
            </c:dLbl>
            <c:dLbl>
              <c:idx val="4"/>
              <c:delete val="1"/>
              <c:extLst>
                <c:ext xmlns:c15="http://schemas.microsoft.com/office/drawing/2012/chart" uri="{CE6537A1-D6FC-4f65-9D91-7224C49458BB}"/>
                <c:ext xmlns:c16="http://schemas.microsoft.com/office/drawing/2014/chart" uri="{C3380CC4-5D6E-409C-BE32-E72D297353CC}">
                  <c16:uniqueId val="{00000007-B36D-4140-BC24-84B209CDC93E}"/>
                </c:ext>
              </c:extLst>
            </c:dLbl>
            <c:dLbl>
              <c:idx val="5"/>
              <c:delete val="1"/>
              <c:extLst>
                <c:ext xmlns:c15="http://schemas.microsoft.com/office/drawing/2012/chart" uri="{CE6537A1-D6FC-4f65-9D91-7224C49458BB}"/>
                <c:ext xmlns:c16="http://schemas.microsoft.com/office/drawing/2014/chart" uri="{C3380CC4-5D6E-409C-BE32-E72D297353CC}">
                  <c16:uniqueId val="{00000008-B36D-4140-BC24-84B209CDC93E}"/>
                </c:ext>
              </c:extLst>
            </c:dLbl>
            <c:dLbl>
              <c:idx val="6"/>
              <c:delete val="1"/>
              <c:extLst>
                <c:ext xmlns:c15="http://schemas.microsoft.com/office/drawing/2012/chart" uri="{CE6537A1-D6FC-4f65-9D91-7224C49458BB}"/>
                <c:ext xmlns:c16="http://schemas.microsoft.com/office/drawing/2014/chart" uri="{C3380CC4-5D6E-409C-BE32-E72D297353CC}">
                  <c16:uniqueId val="{00000009-B36D-4140-BC24-84B209CDC93E}"/>
                </c:ext>
              </c:extLst>
            </c:dLbl>
            <c:dLbl>
              <c:idx val="7"/>
              <c:delete val="1"/>
              <c:extLst>
                <c:ext xmlns:c15="http://schemas.microsoft.com/office/drawing/2012/chart" uri="{CE6537A1-D6FC-4f65-9D91-7224C49458BB}"/>
                <c:ext xmlns:c16="http://schemas.microsoft.com/office/drawing/2014/chart" uri="{C3380CC4-5D6E-409C-BE32-E72D297353CC}">
                  <c16:uniqueId val="{0000000A-B36D-4140-BC24-84B209CDC93E}"/>
                </c:ext>
              </c:extLst>
            </c:dLbl>
            <c:dLbl>
              <c:idx val="8"/>
              <c:delete val="1"/>
              <c:extLst>
                <c:ext xmlns:c15="http://schemas.microsoft.com/office/drawing/2012/chart" uri="{CE6537A1-D6FC-4f65-9D91-7224C49458BB}"/>
                <c:ext xmlns:c16="http://schemas.microsoft.com/office/drawing/2014/chart" uri="{C3380CC4-5D6E-409C-BE32-E72D297353CC}">
                  <c16:uniqueId val="{0000000B-B36D-4140-BC24-84B209CDC93E}"/>
                </c:ext>
              </c:extLst>
            </c:dLbl>
            <c:dLbl>
              <c:idx val="9"/>
              <c:delete val="1"/>
              <c:extLst>
                <c:ext xmlns:c15="http://schemas.microsoft.com/office/drawing/2012/chart" uri="{CE6537A1-D6FC-4f65-9D91-7224C49458BB}"/>
                <c:ext xmlns:c16="http://schemas.microsoft.com/office/drawing/2014/chart" uri="{C3380CC4-5D6E-409C-BE32-E72D297353CC}">
                  <c16:uniqueId val="{0000000C-B36D-4140-BC24-84B209CDC93E}"/>
                </c:ext>
              </c:extLst>
            </c:dLbl>
            <c:dLbl>
              <c:idx val="10"/>
              <c:delete val="1"/>
              <c:extLst>
                <c:ext xmlns:c15="http://schemas.microsoft.com/office/drawing/2012/chart" uri="{CE6537A1-D6FC-4f65-9D91-7224C49458BB}"/>
                <c:ext xmlns:c16="http://schemas.microsoft.com/office/drawing/2014/chart" uri="{C3380CC4-5D6E-409C-BE32-E72D297353CC}">
                  <c16:uniqueId val="{0000000D-B36D-4140-BC24-84B209CDC93E}"/>
                </c:ext>
              </c:extLst>
            </c:dLbl>
            <c:dLbl>
              <c:idx val="11"/>
              <c:delete val="1"/>
              <c:extLst>
                <c:ext xmlns:c15="http://schemas.microsoft.com/office/drawing/2012/chart" uri="{CE6537A1-D6FC-4f65-9D91-7224C49458BB}"/>
                <c:ext xmlns:c16="http://schemas.microsoft.com/office/drawing/2014/chart" uri="{C3380CC4-5D6E-409C-BE32-E72D297353CC}">
                  <c16:uniqueId val="{0000000E-B36D-4140-BC24-84B209CDC93E}"/>
                </c:ext>
              </c:extLst>
            </c:dLbl>
            <c:dLbl>
              <c:idx val="12"/>
              <c:delete val="1"/>
              <c:extLst>
                <c:ext xmlns:c15="http://schemas.microsoft.com/office/drawing/2012/chart" uri="{CE6537A1-D6FC-4f65-9D91-7224C49458BB}"/>
                <c:ext xmlns:c16="http://schemas.microsoft.com/office/drawing/2014/chart" uri="{C3380CC4-5D6E-409C-BE32-E72D297353CC}">
                  <c16:uniqueId val="{0000000F-B36D-4140-BC24-84B209CDC93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36D-4140-BC24-84B209CDC93E}"/>
                </c:ext>
              </c:extLst>
            </c:dLbl>
            <c:dLbl>
              <c:idx val="14"/>
              <c:delete val="1"/>
              <c:extLst>
                <c:ext xmlns:c15="http://schemas.microsoft.com/office/drawing/2012/chart" uri="{CE6537A1-D6FC-4f65-9D91-7224C49458BB}"/>
                <c:ext xmlns:c16="http://schemas.microsoft.com/office/drawing/2014/chart" uri="{C3380CC4-5D6E-409C-BE32-E72D297353CC}">
                  <c16:uniqueId val="{00000011-B36D-4140-BC24-84B209CDC93E}"/>
                </c:ext>
              </c:extLst>
            </c:dLbl>
            <c:dLbl>
              <c:idx val="15"/>
              <c:delete val="1"/>
              <c:extLst>
                <c:ext xmlns:c15="http://schemas.microsoft.com/office/drawing/2012/chart" uri="{CE6537A1-D6FC-4f65-9D91-7224C49458BB}"/>
                <c:ext xmlns:c16="http://schemas.microsoft.com/office/drawing/2014/chart" uri="{C3380CC4-5D6E-409C-BE32-E72D297353CC}">
                  <c16:uniqueId val="{00000012-B36D-4140-BC24-84B209CDC93E}"/>
                </c:ext>
              </c:extLst>
            </c:dLbl>
            <c:dLbl>
              <c:idx val="16"/>
              <c:delete val="1"/>
              <c:extLst>
                <c:ext xmlns:c15="http://schemas.microsoft.com/office/drawing/2012/chart" uri="{CE6537A1-D6FC-4f65-9D91-7224C49458BB}"/>
                <c:ext xmlns:c16="http://schemas.microsoft.com/office/drawing/2014/chart" uri="{C3380CC4-5D6E-409C-BE32-E72D297353CC}">
                  <c16:uniqueId val="{00000013-B36D-4140-BC24-84B209CDC93E}"/>
                </c:ext>
              </c:extLst>
            </c:dLbl>
            <c:dLbl>
              <c:idx val="17"/>
              <c:delete val="1"/>
              <c:extLst>
                <c:ext xmlns:c15="http://schemas.microsoft.com/office/drawing/2012/chart" uri="{CE6537A1-D6FC-4f65-9D91-7224C49458BB}"/>
                <c:ext xmlns:c16="http://schemas.microsoft.com/office/drawing/2014/chart" uri="{C3380CC4-5D6E-409C-BE32-E72D297353CC}">
                  <c16:uniqueId val="{00000014-B36D-4140-BC24-84B209CDC93E}"/>
                </c:ext>
              </c:extLst>
            </c:dLbl>
            <c:dLbl>
              <c:idx val="18"/>
              <c:delete val="1"/>
              <c:extLst>
                <c:ext xmlns:c15="http://schemas.microsoft.com/office/drawing/2012/chart" uri="{CE6537A1-D6FC-4f65-9D91-7224C49458BB}"/>
                <c:ext xmlns:c16="http://schemas.microsoft.com/office/drawing/2014/chart" uri="{C3380CC4-5D6E-409C-BE32-E72D297353CC}">
                  <c16:uniqueId val="{00000015-B36D-4140-BC24-84B209CDC93E}"/>
                </c:ext>
              </c:extLst>
            </c:dLbl>
            <c:dLbl>
              <c:idx val="19"/>
              <c:delete val="1"/>
              <c:extLst>
                <c:ext xmlns:c15="http://schemas.microsoft.com/office/drawing/2012/chart" uri="{CE6537A1-D6FC-4f65-9D91-7224C49458BB}"/>
                <c:ext xmlns:c16="http://schemas.microsoft.com/office/drawing/2014/chart" uri="{C3380CC4-5D6E-409C-BE32-E72D297353CC}">
                  <c16:uniqueId val="{00000016-B36D-4140-BC24-84B209CDC93E}"/>
                </c:ext>
              </c:extLst>
            </c:dLbl>
            <c:dLbl>
              <c:idx val="20"/>
              <c:delete val="1"/>
              <c:extLst>
                <c:ext xmlns:c15="http://schemas.microsoft.com/office/drawing/2012/chart" uri="{CE6537A1-D6FC-4f65-9D91-7224C49458BB}"/>
                <c:ext xmlns:c16="http://schemas.microsoft.com/office/drawing/2014/chart" uri="{C3380CC4-5D6E-409C-BE32-E72D297353CC}">
                  <c16:uniqueId val="{00000017-B36D-4140-BC24-84B209CDC93E}"/>
                </c:ext>
              </c:extLst>
            </c:dLbl>
            <c:dLbl>
              <c:idx val="21"/>
              <c:delete val="1"/>
              <c:extLst>
                <c:ext xmlns:c15="http://schemas.microsoft.com/office/drawing/2012/chart" uri="{CE6537A1-D6FC-4f65-9D91-7224C49458BB}"/>
                <c:ext xmlns:c16="http://schemas.microsoft.com/office/drawing/2014/chart" uri="{C3380CC4-5D6E-409C-BE32-E72D297353CC}">
                  <c16:uniqueId val="{00000018-B36D-4140-BC24-84B209CDC93E}"/>
                </c:ext>
              </c:extLst>
            </c:dLbl>
            <c:dLbl>
              <c:idx val="22"/>
              <c:delete val="1"/>
              <c:extLst>
                <c:ext xmlns:c15="http://schemas.microsoft.com/office/drawing/2012/chart" uri="{CE6537A1-D6FC-4f65-9D91-7224C49458BB}"/>
                <c:ext xmlns:c16="http://schemas.microsoft.com/office/drawing/2014/chart" uri="{C3380CC4-5D6E-409C-BE32-E72D297353CC}">
                  <c16:uniqueId val="{00000019-B36D-4140-BC24-84B209CDC93E}"/>
                </c:ext>
              </c:extLst>
            </c:dLbl>
            <c:dLbl>
              <c:idx val="23"/>
              <c:delete val="1"/>
              <c:extLst>
                <c:ext xmlns:c15="http://schemas.microsoft.com/office/drawing/2012/chart" uri="{CE6537A1-D6FC-4f65-9D91-7224C49458BB}"/>
                <c:ext xmlns:c16="http://schemas.microsoft.com/office/drawing/2014/chart" uri="{C3380CC4-5D6E-409C-BE32-E72D297353CC}">
                  <c16:uniqueId val="{0000001A-B36D-4140-BC24-84B209CDC93E}"/>
                </c:ext>
              </c:extLst>
            </c:dLbl>
            <c:dLbl>
              <c:idx val="24"/>
              <c:delete val="1"/>
              <c:extLst>
                <c:ext xmlns:c15="http://schemas.microsoft.com/office/drawing/2012/chart" uri="{CE6537A1-D6FC-4f65-9D91-7224C49458BB}"/>
                <c:ext xmlns:c16="http://schemas.microsoft.com/office/drawing/2014/chart" uri="{C3380CC4-5D6E-409C-BE32-E72D297353CC}">
                  <c16:uniqueId val="{0000001B-B36D-4140-BC24-84B209CDC93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36D-4140-BC24-84B209CDC93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Kyffhäuserkreis (16065)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19402</v>
      </c>
      <c r="F11" s="238">
        <v>19565</v>
      </c>
      <c r="G11" s="238">
        <v>20003</v>
      </c>
      <c r="H11" s="238">
        <v>20076</v>
      </c>
      <c r="I11" s="265">
        <v>19998</v>
      </c>
      <c r="J11" s="263">
        <v>-596</v>
      </c>
      <c r="K11" s="266">
        <v>-2.9802980298029804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15.256159158849604</v>
      </c>
      <c r="E13" s="115">
        <v>2960</v>
      </c>
      <c r="F13" s="114">
        <v>2952</v>
      </c>
      <c r="G13" s="114">
        <v>3097</v>
      </c>
      <c r="H13" s="114">
        <v>3166</v>
      </c>
      <c r="I13" s="140">
        <v>3114</v>
      </c>
      <c r="J13" s="115">
        <v>-154</v>
      </c>
      <c r="K13" s="116">
        <v>-4.9454078355812463</v>
      </c>
    </row>
    <row r="14" spans="1:255" ht="14.1" customHeight="1" x14ac:dyDescent="0.2">
      <c r="A14" s="306" t="s">
        <v>230</v>
      </c>
      <c r="B14" s="307"/>
      <c r="C14" s="308"/>
      <c r="D14" s="113">
        <v>65.173693433666628</v>
      </c>
      <c r="E14" s="115">
        <v>12645</v>
      </c>
      <c r="F14" s="114">
        <v>12782</v>
      </c>
      <c r="G14" s="114">
        <v>13055</v>
      </c>
      <c r="H14" s="114">
        <v>13054</v>
      </c>
      <c r="I14" s="140">
        <v>13015</v>
      </c>
      <c r="J14" s="115">
        <v>-370</v>
      </c>
      <c r="K14" s="116">
        <v>-2.8428736073761045</v>
      </c>
    </row>
    <row r="15" spans="1:255" ht="14.1" customHeight="1" x14ac:dyDescent="0.2">
      <c r="A15" s="306" t="s">
        <v>231</v>
      </c>
      <c r="B15" s="307"/>
      <c r="C15" s="308"/>
      <c r="D15" s="113">
        <v>9.6897227089990725</v>
      </c>
      <c r="E15" s="115">
        <v>1880</v>
      </c>
      <c r="F15" s="114">
        <v>1908</v>
      </c>
      <c r="G15" s="114">
        <v>1918</v>
      </c>
      <c r="H15" s="114">
        <v>1937</v>
      </c>
      <c r="I15" s="140">
        <v>1933</v>
      </c>
      <c r="J15" s="115">
        <v>-53</v>
      </c>
      <c r="K15" s="116">
        <v>-2.7418520434557681</v>
      </c>
    </row>
    <row r="16" spans="1:255" ht="14.1" customHeight="1" x14ac:dyDescent="0.2">
      <c r="A16" s="306" t="s">
        <v>232</v>
      </c>
      <c r="B16" s="307"/>
      <c r="C16" s="308"/>
      <c r="D16" s="113">
        <v>7.885784970621585</v>
      </c>
      <c r="E16" s="115">
        <v>1530</v>
      </c>
      <c r="F16" s="114">
        <v>1527</v>
      </c>
      <c r="G16" s="114">
        <v>1534</v>
      </c>
      <c r="H16" s="114">
        <v>1544</v>
      </c>
      <c r="I16" s="140">
        <v>1550</v>
      </c>
      <c r="J16" s="115">
        <v>-20</v>
      </c>
      <c r="K16" s="116">
        <v>-1.2903225806451613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2.8141428718688797</v>
      </c>
      <c r="E18" s="115">
        <v>546</v>
      </c>
      <c r="F18" s="114">
        <v>492</v>
      </c>
      <c r="G18" s="114">
        <v>609</v>
      </c>
      <c r="H18" s="114">
        <v>559</v>
      </c>
      <c r="I18" s="140">
        <v>541</v>
      </c>
      <c r="J18" s="115">
        <v>5</v>
      </c>
      <c r="K18" s="116">
        <v>0.92421441774491686</v>
      </c>
    </row>
    <row r="19" spans="1:255" ht="14.1" customHeight="1" x14ac:dyDescent="0.2">
      <c r="A19" s="306" t="s">
        <v>235</v>
      </c>
      <c r="B19" s="307" t="s">
        <v>236</v>
      </c>
      <c r="C19" s="308"/>
      <c r="D19" s="113">
        <v>1.7936295227296155</v>
      </c>
      <c r="E19" s="115">
        <v>348</v>
      </c>
      <c r="F19" s="114">
        <v>291</v>
      </c>
      <c r="G19" s="114">
        <v>409</v>
      </c>
      <c r="H19" s="114">
        <v>366</v>
      </c>
      <c r="I19" s="140">
        <v>343</v>
      </c>
      <c r="J19" s="115">
        <v>5</v>
      </c>
      <c r="K19" s="116">
        <v>1.4577259475218658</v>
      </c>
    </row>
    <row r="20" spans="1:255" ht="14.1" customHeight="1" x14ac:dyDescent="0.2">
      <c r="A20" s="306">
        <v>12</v>
      </c>
      <c r="B20" s="307" t="s">
        <v>237</v>
      </c>
      <c r="C20" s="308"/>
      <c r="D20" s="113">
        <v>1.3503762498711473</v>
      </c>
      <c r="E20" s="115">
        <v>262</v>
      </c>
      <c r="F20" s="114">
        <v>230</v>
      </c>
      <c r="G20" s="114">
        <v>281</v>
      </c>
      <c r="H20" s="114">
        <v>283</v>
      </c>
      <c r="I20" s="140">
        <v>248</v>
      </c>
      <c r="J20" s="115">
        <v>14</v>
      </c>
      <c r="K20" s="116">
        <v>5.645161290322581</v>
      </c>
    </row>
    <row r="21" spans="1:255" ht="14.1" customHeight="1" x14ac:dyDescent="0.2">
      <c r="A21" s="306">
        <v>21</v>
      </c>
      <c r="B21" s="307" t="s">
        <v>238</v>
      </c>
      <c r="C21" s="308"/>
      <c r="D21" s="113">
        <v>1.3091433872796618</v>
      </c>
      <c r="E21" s="115">
        <v>254</v>
      </c>
      <c r="F21" s="114">
        <v>252</v>
      </c>
      <c r="G21" s="114">
        <v>257</v>
      </c>
      <c r="H21" s="114">
        <v>249</v>
      </c>
      <c r="I21" s="140">
        <v>248</v>
      </c>
      <c r="J21" s="115">
        <v>6</v>
      </c>
      <c r="K21" s="116">
        <v>2.4193548387096775</v>
      </c>
    </row>
    <row r="22" spans="1:255" ht="14.1" customHeight="1" x14ac:dyDescent="0.2">
      <c r="A22" s="306">
        <v>22</v>
      </c>
      <c r="B22" s="307" t="s">
        <v>239</v>
      </c>
      <c r="C22" s="308"/>
      <c r="D22" s="113">
        <v>3.1079270178332132</v>
      </c>
      <c r="E22" s="115">
        <v>603</v>
      </c>
      <c r="F22" s="114">
        <v>591</v>
      </c>
      <c r="G22" s="114">
        <v>606</v>
      </c>
      <c r="H22" s="114">
        <v>608</v>
      </c>
      <c r="I22" s="140">
        <v>610</v>
      </c>
      <c r="J22" s="115">
        <v>-7</v>
      </c>
      <c r="K22" s="116">
        <v>-1.1475409836065573</v>
      </c>
    </row>
    <row r="23" spans="1:255" ht="14.1" customHeight="1" x14ac:dyDescent="0.2">
      <c r="A23" s="306">
        <v>23</v>
      </c>
      <c r="B23" s="307" t="s">
        <v>240</v>
      </c>
      <c r="C23" s="308"/>
      <c r="D23" s="113">
        <v>0.31955468508401197</v>
      </c>
      <c r="E23" s="115">
        <v>62</v>
      </c>
      <c r="F23" s="114">
        <v>61</v>
      </c>
      <c r="G23" s="114">
        <v>63</v>
      </c>
      <c r="H23" s="114">
        <v>63</v>
      </c>
      <c r="I23" s="140">
        <v>64</v>
      </c>
      <c r="J23" s="115">
        <v>-2</v>
      </c>
      <c r="K23" s="116">
        <v>-3.125</v>
      </c>
    </row>
    <row r="24" spans="1:255" ht="14.1" customHeight="1" x14ac:dyDescent="0.2">
      <c r="A24" s="306">
        <v>24</v>
      </c>
      <c r="B24" s="307" t="s">
        <v>241</v>
      </c>
      <c r="C24" s="308"/>
      <c r="D24" s="113">
        <v>5.1077208535202558</v>
      </c>
      <c r="E24" s="115">
        <v>991</v>
      </c>
      <c r="F24" s="114">
        <v>1036</v>
      </c>
      <c r="G24" s="114">
        <v>1067</v>
      </c>
      <c r="H24" s="114">
        <v>1075</v>
      </c>
      <c r="I24" s="140">
        <v>1088</v>
      </c>
      <c r="J24" s="115">
        <v>-97</v>
      </c>
      <c r="K24" s="116">
        <v>-8.9154411764705888</v>
      </c>
    </row>
    <row r="25" spans="1:255" ht="14.1" customHeight="1" x14ac:dyDescent="0.2">
      <c r="A25" s="306">
        <v>25</v>
      </c>
      <c r="B25" s="307" t="s">
        <v>242</v>
      </c>
      <c r="C25" s="308"/>
      <c r="D25" s="113">
        <v>4.9170188640346355</v>
      </c>
      <c r="E25" s="115">
        <v>954</v>
      </c>
      <c r="F25" s="114">
        <v>956</v>
      </c>
      <c r="G25" s="114">
        <v>998</v>
      </c>
      <c r="H25" s="114">
        <v>993</v>
      </c>
      <c r="I25" s="140">
        <v>999</v>
      </c>
      <c r="J25" s="115">
        <v>-45</v>
      </c>
      <c r="K25" s="116">
        <v>-4.5045045045045047</v>
      </c>
    </row>
    <row r="26" spans="1:255" ht="14.1" customHeight="1" x14ac:dyDescent="0.2">
      <c r="A26" s="306">
        <v>26</v>
      </c>
      <c r="B26" s="307" t="s">
        <v>243</v>
      </c>
      <c r="C26" s="308"/>
      <c r="D26" s="113">
        <v>4.0202041026698279</v>
      </c>
      <c r="E26" s="115">
        <v>780</v>
      </c>
      <c r="F26" s="114">
        <v>772</v>
      </c>
      <c r="G26" s="114">
        <v>781</v>
      </c>
      <c r="H26" s="114">
        <v>789</v>
      </c>
      <c r="I26" s="140">
        <v>794</v>
      </c>
      <c r="J26" s="115">
        <v>-14</v>
      </c>
      <c r="K26" s="116">
        <v>-1.7632241813602014</v>
      </c>
    </row>
    <row r="27" spans="1:255" ht="14.1" customHeight="1" x14ac:dyDescent="0.2">
      <c r="A27" s="306">
        <v>27</v>
      </c>
      <c r="B27" s="307" t="s">
        <v>244</v>
      </c>
      <c r="C27" s="308"/>
      <c r="D27" s="113">
        <v>2.8811462735800433</v>
      </c>
      <c r="E27" s="115">
        <v>559</v>
      </c>
      <c r="F27" s="114">
        <v>566</v>
      </c>
      <c r="G27" s="114">
        <v>577</v>
      </c>
      <c r="H27" s="114">
        <v>569</v>
      </c>
      <c r="I27" s="140">
        <v>570</v>
      </c>
      <c r="J27" s="115">
        <v>-11</v>
      </c>
      <c r="K27" s="116">
        <v>-1.9298245614035088</v>
      </c>
    </row>
    <row r="28" spans="1:255" ht="14.1" customHeight="1" x14ac:dyDescent="0.2">
      <c r="A28" s="306">
        <v>28</v>
      </c>
      <c r="B28" s="307" t="s">
        <v>245</v>
      </c>
      <c r="C28" s="308"/>
      <c r="D28" s="113">
        <v>0.20101020513349138</v>
      </c>
      <c r="E28" s="115">
        <v>39</v>
      </c>
      <c r="F28" s="114">
        <v>39</v>
      </c>
      <c r="G28" s="114">
        <v>38</v>
      </c>
      <c r="H28" s="114">
        <v>41</v>
      </c>
      <c r="I28" s="140">
        <v>42</v>
      </c>
      <c r="J28" s="115">
        <v>-3</v>
      </c>
      <c r="K28" s="116">
        <v>-7.1428571428571432</v>
      </c>
    </row>
    <row r="29" spans="1:255" ht="14.1" customHeight="1" x14ac:dyDescent="0.2">
      <c r="A29" s="306">
        <v>29</v>
      </c>
      <c r="B29" s="307" t="s">
        <v>246</v>
      </c>
      <c r="C29" s="308"/>
      <c r="D29" s="113">
        <v>3.0512318317699205</v>
      </c>
      <c r="E29" s="115">
        <v>592</v>
      </c>
      <c r="F29" s="114">
        <v>617</v>
      </c>
      <c r="G29" s="114">
        <v>616</v>
      </c>
      <c r="H29" s="114">
        <v>639</v>
      </c>
      <c r="I29" s="140">
        <v>637</v>
      </c>
      <c r="J29" s="115">
        <v>-45</v>
      </c>
      <c r="K29" s="116">
        <v>-7.0643642072213497</v>
      </c>
    </row>
    <row r="30" spans="1:255" ht="14.1" customHeight="1" x14ac:dyDescent="0.2">
      <c r="A30" s="306" t="s">
        <v>247</v>
      </c>
      <c r="B30" s="307" t="s">
        <v>248</v>
      </c>
      <c r="C30" s="308"/>
      <c r="D30" s="113">
        <v>1.0926708586743634</v>
      </c>
      <c r="E30" s="115">
        <v>212</v>
      </c>
      <c r="F30" s="114">
        <v>213</v>
      </c>
      <c r="G30" s="114">
        <v>213</v>
      </c>
      <c r="H30" s="114">
        <v>213</v>
      </c>
      <c r="I30" s="140">
        <v>218</v>
      </c>
      <c r="J30" s="115">
        <v>-6</v>
      </c>
      <c r="K30" s="116">
        <v>-2.7522935779816513</v>
      </c>
    </row>
    <row r="31" spans="1:255" ht="14.1" customHeight="1" x14ac:dyDescent="0.2">
      <c r="A31" s="306" t="s">
        <v>249</v>
      </c>
      <c r="B31" s="307" t="s">
        <v>250</v>
      </c>
      <c r="C31" s="308"/>
      <c r="D31" s="113">
        <v>1.9224822183280075</v>
      </c>
      <c r="E31" s="115">
        <v>373</v>
      </c>
      <c r="F31" s="114">
        <v>397</v>
      </c>
      <c r="G31" s="114">
        <v>396</v>
      </c>
      <c r="H31" s="114">
        <v>419</v>
      </c>
      <c r="I31" s="140">
        <v>412</v>
      </c>
      <c r="J31" s="115">
        <v>-39</v>
      </c>
      <c r="K31" s="116">
        <v>-9.4660194174757279</v>
      </c>
    </row>
    <row r="32" spans="1:255" ht="14.1" customHeight="1" x14ac:dyDescent="0.2">
      <c r="A32" s="306">
        <v>31</v>
      </c>
      <c r="B32" s="307" t="s">
        <v>251</v>
      </c>
      <c r="C32" s="308"/>
      <c r="D32" s="113">
        <v>0.64941758581589526</v>
      </c>
      <c r="E32" s="115">
        <v>126</v>
      </c>
      <c r="F32" s="114">
        <v>133</v>
      </c>
      <c r="G32" s="114">
        <v>132</v>
      </c>
      <c r="H32" s="114">
        <v>133</v>
      </c>
      <c r="I32" s="140">
        <v>132</v>
      </c>
      <c r="J32" s="115">
        <v>-6</v>
      </c>
      <c r="K32" s="116">
        <v>-4.5454545454545459</v>
      </c>
    </row>
    <row r="33" spans="1:11" ht="14.1" customHeight="1" x14ac:dyDescent="0.2">
      <c r="A33" s="306">
        <v>32</v>
      </c>
      <c r="B33" s="307" t="s">
        <v>252</v>
      </c>
      <c r="C33" s="308"/>
      <c r="D33" s="113">
        <v>3.3140913307906401</v>
      </c>
      <c r="E33" s="115">
        <v>643</v>
      </c>
      <c r="F33" s="114">
        <v>643</v>
      </c>
      <c r="G33" s="114">
        <v>671</v>
      </c>
      <c r="H33" s="114">
        <v>676</v>
      </c>
      <c r="I33" s="140">
        <v>654</v>
      </c>
      <c r="J33" s="115">
        <v>-11</v>
      </c>
      <c r="K33" s="116">
        <v>-1.6819571865443426</v>
      </c>
    </row>
    <row r="34" spans="1:11" ht="14.1" customHeight="1" x14ac:dyDescent="0.2">
      <c r="A34" s="306">
        <v>33</v>
      </c>
      <c r="B34" s="307" t="s">
        <v>253</v>
      </c>
      <c r="C34" s="308"/>
      <c r="D34" s="113">
        <v>0.91227708483661474</v>
      </c>
      <c r="E34" s="115">
        <v>177</v>
      </c>
      <c r="F34" s="114">
        <v>173</v>
      </c>
      <c r="G34" s="114">
        <v>181</v>
      </c>
      <c r="H34" s="114">
        <v>176</v>
      </c>
      <c r="I34" s="140">
        <v>166</v>
      </c>
      <c r="J34" s="115">
        <v>11</v>
      </c>
      <c r="K34" s="116">
        <v>6.6265060240963853</v>
      </c>
    </row>
    <row r="35" spans="1:11" ht="14.1" customHeight="1" x14ac:dyDescent="0.2">
      <c r="A35" s="306">
        <v>34</v>
      </c>
      <c r="B35" s="307" t="s">
        <v>254</v>
      </c>
      <c r="C35" s="308"/>
      <c r="D35" s="113">
        <v>3.73157406452943</v>
      </c>
      <c r="E35" s="115">
        <v>724</v>
      </c>
      <c r="F35" s="114">
        <v>736</v>
      </c>
      <c r="G35" s="114">
        <v>740</v>
      </c>
      <c r="H35" s="114">
        <v>731</v>
      </c>
      <c r="I35" s="140">
        <v>709</v>
      </c>
      <c r="J35" s="115">
        <v>15</v>
      </c>
      <c r="K35" s="116">
        <v>2.1156558533145273</v>
      </c>
    </row>
    <row r="36" spans="1:11" ht="14.1" customHeight="1" x14ac:dyDescent="0.2">
      <c r="A36" s="306">
        <v>41</v>
      </c>
      <c r="B36" s="307" t="s">
        <v>255</v>
      </c>
      <c r="C36" s="308"/>
      <c r="D36" s="113">
        <v>0.50510256674569631</v>
      </c>
      <c r="E36" s="115">
        <v>98</v>
      </c>
      <c r="F36" s="114">
        <v>103</v>
      </c>
      <c r="G36" s="114">
        <v>96</v>
      </c>
      <c r="H36" s="114">
        <v>95</v>
      </c>
      <c r="I36" s="140">
        <v>94</v>
      </c>
      <c r="J36" s="115">
        <v>4</v>
      </c>
      <c r="K36" s="116">
        <v>4.2553191489361701</v>
      </c>
    </row>
    <row r="37" spans="1:11" ht="14.1" customHeight="1" x14ac:dyDescent="0.2">
      <c r="A37" s="306">
        <v>42</v>
      </c>
      <c r="B37" s="307" t="s">
        <v>256</v>
      </c>
      <c r="C37" s="308"/>
      <c r="D37" s="113">
        <v>0.25770539119678382</v>
      </c>
      <c r="E37" s="115">
        <v>50</v>
      </c>
      <c r="F37" s="114">
        <v>51</v>
      </c>
      <c r="G37" s="114">
        <v>51</v>
      </c>
      <c r="H37" s="114">
        <v>52</v>
      </c>
      <c r="I37" s="140">
        <v>53</v>
      </c>
      <c r="J37" s="115">
        <v>-3</v>
      </c>
      <c r="K37" s="116">
        <v>-5.6603773584905657</v>
      </c>
    </row>
    <row r="38" spans="1:11" ht="14.1" customHeight="1" x14ac:dyDescent="0.2">
      <c r="A38" s="306">
        <v>43</v>
      </c>
      <c r="B38" s="307" t="s">
        <v>257</v>
      </c>
      <c r="C38" s="308"/>
      <c r="D38" s="113">
        <v>0.40717451809091848</v>
      </c>
      <c r="E38" s="115">
        <v>79</v>
      </c>
      <c r="F38" s="114">
        <v>82</v>
      </c>
      <c r="G38" s="114">
        <v>84</v>
      </c>
      <c r="H38" s="114">
        <v>75</v>
      </c>
      <c r="I38" s="140">
        <v>78</v>
      </c>
      <c r="J38" s="115">
        <v>1</v>
      </c>
      <c r="K38" s="116">
        <v>1.2820512820512822</v>
      </c>
    </row>
    <row r="39" spans="1:11" ht="14.1" customHeight="1" x14ac:dyDescent="0.2">
      <c r="A39" s="306">
        <v>51</v>
      </c>
      <c r="B39" s="307" t="s">
        <v>258</v>
      </c>
      <c r="C39" s="308"/>
      <c r="D39" s="113">
        <v>5.0407174518090923</v>
      </c>
      <c r="E39" s="115">
        <v>978</v>
      </c>
      <c r="F39" s="114">
        <v>1001</v>
      </c>
      <c r="G39" s="114">
        <v>1025</v>
      </c>
      <c r="H39" s="114">
        <v>1014</v>
      </c>
      <c r="I39" s="140">
        <v>1004</v>
      </c>
      <c r="J39" s="115">
        <v>-26</v>
      </c>
      <c r="K39" s="116">
        <v>-2.5896414342629481</v>
      </c>
    </row>
    <row r="40" spans="1:11" ht="14.1" customHeight="1" x14ac:dyDescent="0.2">
      <c r="A40" s="306" t="s">
        <v>259</v>
      </c>
      <c r="B40" s="307" t="s">
        <v>260</v>
      </c>
      <c r="C40" s="308"/>
      <c r="D40" s="113">
        <v>4.4428409442325529</v>
      </c>
      <c r="E40" s="115">
        <v>862</v>
      </c>
      <c r="F40" s="114">
        <v>879</v>
      </c>
      <c r="G40" s="114">
        <v>901</v>
      </c>
      <c r="H40" s="114">
        <v>899</v>
      </c>
      <c r="I40" s="140">
        <v>897</v>
      </c>
      <c r="J40" s="115">
        <v>-35</v>
      </c>
      <c r="K40" s="116">
        <v>-3.9018952062430325</v>
      </c>
    </row>
    <row r="41" spans="1:11" ht="14.1" customHeight="1" x14ac:dyDescent="0.2">
      <c r="A41" s="306"/>
      <c r="B41" s="307" t="s">
        <v>261</v>
      </c>
      <c r="C41" s="308"/>
      <c r="D41" s="113">
        <v>3.1903927430161838</v>
      </c>
      <c r="E41" s="115">
        <v>619</v>
      </c>
      <c r="F41" s="114">
        <v>630</v>
      </c>
      <c r="G41" s="114">
        <v>655</v>
      </c>
      <c r="H41" s="114">
        <v>651</v>
      </c>
      <c r="I41" s="140">
        <v>647</v>
      </c>
      <c r="J41" s="115">
        <v>-28</v>
      </c>
      <c r="K41" s="116">
        <v>-4.327666151468315</v>
      </c>
    </row>
    <row r="42" spans="1:11" ht="14.1" customHeight="1" x14ac:dyDescent="0.2">
      <c r="A42" s="306">
        <v>52</v>
      </c>
      <c r="B42" s="307" t="s">
        <v>262</v>
      </c>
      <c r="C42" s="308"/>
      <c r="D42" s="113">
        <v>3.0048448613544996</v>
      </c>
      <c r="E42" s="115">
        <v>583</v>
      </c>
      <c r="F42" s="114">
        <v>611</v>
      </c>
      <c r="G42" s="114">
        <v>626</v>
      </c>
      <c r="H42" s="114">
        <v>619</v>
      </c>
      <c r="I42" s="140">
        <v>641</v>
      </c>
      <c r="J42" s="115">
        <v>-58</v>
      </c>
      <c r="K42" s="116">
        <v>-9.0483619344773789</v>
      </c>
    </row>
    <row r="43" spans="1:11" ht="14.1" customHeight="1" x14ac:dyDescent="0.2">
      <c r="A43" s="306" t="s">
        <v>263</v>
      </c>
      <c r="B43" s="307" t="s">
        <v>264</v>
      </c>
      <c r="C43" s="308"/>
      <c r="D43" s="113">
        <v>2.0513349139263992</v>
      </c>
      <c r="E43" s="115">
        <v>398</v>
      </c>
      <c r="F43" s="114">
        <v>427</v>
      </c>
      <c r="G43" s="114">
        <v>428</v>
      </c>
      <c r="H43" s="114">
        <v>430</v>
      </c>
      <c r="I43" s="140">
        <v>452</v>
      </c>
      <c r="J43" s="115">
        <v>-54</v>
      </c>
      <c r="K43" s="116">
        <v>-11.946902654867257</v>
      </c>
    </row>
    <row r="44" spans="1:11" ht="14.1" customHeight="1" x14ac:dyDescent="0.2">
      <c r="A44" s="306">
        <v>53</v>
      </c>
      <c r="B44" s="307" t="s">
        <v>265</v>
      </c>
      <c r="C44" s="308"/>
      <c r="D44" s="113">
        <v>0.88135243789300077</v>
      </c>
      <c r="E44" s="115">
        <v>171</v>
      </c>
      <c r="F44" s="114">
        <v>173</v>
      </c>
      <c r="G44" s="114">
        <v>182</v>
      </c>
      <c r="H44" s="114">
        <v>174</v>
      </c>
      <c r="I44" s="140">
        <v>167</v>
      </c>
      <c r="J44" s="115">
        <v>4</v>
      </c>
      <c r="K44" s="116">
        <v>2.3952095808383231</v>
      </c>
    </row>
    <row r="45" spans="1:11" ht="14.1" customHeight="1" x14ac:dyDescent="0.2">
      <c r="A45" s="306" t="s">
        <v>266</v>
      </c>
      <c r="B45" s="307" t="s">
        <v>267</v>
      </c>
      <c r="C45" s="308"/>
      <c r="D45" s="113">
        <v>0.81434903618183696</v>
      </c>
      <c r="E45" s="115">
        <v>158</v>
      </c>
      <c r="F45" s="114">
        <v>159</v>
      </c>
      <c r="G45" s="114">
        <v>167</v>
      </c>
      <c r="H45" s="114">
        <v>160</v>
      </c>
      <c r="I45" s="140">
        <v>153</v>
      </c>
      <c r="J45" s="115">
        <v>5</v>
      </c>
      <c r="K45" s="116">
        <v>3.2679738562091503</v>
      </c>
    </row>
    <row r="46" spans="1:11" ht="14.1" customHeight="1" x14ac:dyDescent="0.2">
      <c r="A46" s="306">
        <v>54</v>
      </c>
      <c r="B46" s="307" t="s">
        <v>268</v>
      </c>
      <c r="C46" s="308"/>
      <c r="D46" s="113">
        <v>2.2678074425316979</v>
      </c>
      <c r="E46" s="115">
        <v>440</v>
      </c>
      <c r="F46" s="114">
        <v>481</v>
      </c>
      <c r="G46" s="114">
        <v>485</v>
      </c>
      <c r="H46" s="114">
        <v>490</v>
      </c>
      <c r="I46" s="140">
        <v>489</v>
      </c>
      <c r="J46" s="115">
        <v>-49</v>
      </c>
      <c r="K46" s="116">
        <v>-10.020449897750511</v>
      </c>
    </row>
    <row r="47" spans="1:11" ht="14.1" customHeight="1" x14ac:dyDescent="0.2">
      <c r="A47" s="306">
        <v>61</v>
      </c>
      <c r="B47" s="307" t="s">
        <v>269</v>
      </c>
      <c r="C47" s="308"/>
      <c r="D47" s="113">
        <v>1.3091433872796618</v>
      </c>
      <c r="E47" s="115">
        <v>254</v>
      </c>
      <c r="F47" s="114">
        <v>261</v>
      </c>
      <c r="G47" s="114">
        <v>257</v>
      </c>
      <c r="H47" s="114">
        <v>263</v>
      </c>
      <c r="I47" s="140">
        <v>255</v>
      </c>
      <c r="J47" s="115">
        <v>-1</v>
      </c>
      <c r="K47" s="116">
        <v>-0.39215686274509803</v>
      </c>
    </row>
    <row r="48" spans="1:11" ht="14.1" customHeight="1" x14ac:dyDescent="0.2">
      <c r="A48" s="306">
        <v>62</v>
      </c>
      <c r="B48" s="307" t="s">
        <v>270</v>
      </c>
      <c r="C48" s="308"/>
      <c r="D48" s="113">
        <v>9.3547057004432528</v>
      </c>
      <c r="E48" s="115">
        <v>1815</v>
      </c>
      <c r="F48" s="114">
        <v>1828</v>
      </c>
      <c r="G48" s="114">
        <v>1850</v>
      </c>
      <c r="H48" s="114">
        <v>1829</v>
      </c>
      <c r="I48" s="140">
        <v>1813</v>
      </c>
      <c r="J48" s="115">
        <v>2</v>
      </c>
      <c r="K48" s="116">
        <v>0.11031439602868175</v>
      </c>
    </row>
    <row r="49" spans="1:11" ht="14.1" customHeight="1" x14ac:dyDescent="0.2">
      <c r="A49" s="306">
        <v>63</v>
      </c>
      <c r="B49" s="307" t="s">
        <v>271</v>
      </c>
      <c r="C49" s="308"/>
      <c r="D49" s="113">
        <v>1.7420884444902587</v>
      </c>
      <c r="E49" s="115">
        <v>338</v>
      </c>
      <c r="F49" s="114">
        <v>359</v>
      </c>
      <c r="G49" s="114">
        <v>373</v>
      </c>
      <c r="H49" s="114">
        <v>365</v>
      </c>
      <c r="I49" s="140">
        <v>342</v>
      </c>
      <c r="J49" s="115">
        <v>-4</v>
      </c>
      <c r="K49" s="116">
        <v>-1.1695906432748537</v>
      </c>
    </row>
    <row r="50" spans="1:11" ht="14.1" customHeight="1" x14ac:dyDescent="0.2">
      <c r="A50" s="306" t="s">
        <v>272</v>
      </c>
      <c r="B50" s="307" t="s">
        <v>273</v>
      </c>
      <c r="C50" s="308"/>
      <c r="D50" s="113">
        <v>0.40202041026698276</v>
      </c>
      <c r="E50" s="115">
        <v>78</v>
      </c>
      <c r="F50" s="114">
        <v>81</v>
      </c>
      <c r="G50" s="114">
        <v>87</v>
      </c>
      <c r="H50" s="114">
        <v>81</v>
      </c>
      <c r="I50" s="140">
        <v>77</v>
      </c>
      <c r="J50" s="115">
        <v>1</v>
      </c>
      <c r="K50" s="116">
        <v>1.2987012987012987</v>
      </c>
    </row>
    <row r="51" spans="1:11" ht="14.1" customHeight="1" x14ac:dyDescent="0.2">
      <c r="A51" s="306" t="s">
        <v>274</v>
      </c>
      <c r="B51" s="307" t="s">
        <v>275</v>
      </c>
      <c r="C51" s="308"/>
      <c r="D51" s="113">
        <v>1.0772085352025564</v>
      </c>
      <c r="E51" s="115">
        <v>209</v>
      </c>
      <c r="F51" s="114">
        <v>222</v>
      </c>
      <c r="G51" s="114">
        <v>229</v>
      </c>
      <c r="H51" s="114">
        <v>228</v>
      </c>
      <c r="I51" s="140">
        <v>215</v>
      </c>
      <c r="J51" s="115">
        <v>-6</v>
      </c>
      <c r="K51" s="116">
        <v>-2.7906976744186047</v>
      </c>
    </row>
    <row r="52" spans="1:11" ht="14.1" customHeight="1" x14ac:dyDescent="0.2">
      <c r="A52" s="306">
        <v>71</v>
      </c>
      <c r="B52" s="307" t="s">
        <v>276</v>
      </c>
      <c r="C52" s="308"/>
      <c r="D52" s="113">
        <v>8.519740232965674</v>
      </c>
      <c r="E52" s="115">
        <v>1653</v>
      </c>
      <c r="F52" s="114">
        <v>1685</v>
      </c>
      <c r="G52" s="114">
        <v>1714</v>
      </c>
      <c r="H52" s="114">
        <v>1714</v>
      </c>
      <c r="I52" s="140">
        <v>1725</v>
      </c>
      <c r="J52" s="115">
        <v>-72</v>
      </c>
      <c r="K52" s="116">
        <v>-4.1739130434782608</v>
      </c>
    </row>
    <row r="53" spans="1:11" ht="14.1" customHeight="1" x14ac:dyDescent="0.2">
      <c r="A53" s="306" t="s">
        <v>277</v>
      </c>
      <c r="B53" s="307" t="s">
        <v>278</v>
      </c>
      <c r="C53" s="308"/>
      <c r="D53" s="113">
        <v>2.7007524997422947</v>
      </c>
      <c r="E53" s="115">
        <v>524</v>
      </c>
      <c r="F53" s="114">
        <v>531</v>
      </c>
      <c r="G53" s="114">
        <v>535</v>
      </c>
      <c r="H53" s="114">
        <v>531</v>
      </c>
      <c r="I53" s="140">
        <v>539</v>
      </c>
      <c r="J53" s="115">
        <v>-15</v>
      </c>
      <c r="K53" s="116">
        <v>-2.7829313543599259</v>
      </c>
    </row>
    <row r="54" spans="1:11" ht="14.1" customHeight="1" x14ac:dyDescent="0.2">
      <c r="A54" s="306" t="s">
        <v>279</v>
      </c>
      <c r="B54" s="307" t="s">
        <v>280</v>
      </c>
      <c r="C54" s="308"/>
      <c r="D54" s="113">
        <v>4.7314709823729508</v>
      </c>
      <c r="E54" s="115">
        <v>918</v>
      </c>
      <c r="F54" s="114">
        <v>940</v>
      </c>
      <c r="G54" s="114">
        <v>963</v>
      </c>
      <c r="H54" s="114">
        <v>962</v>
      </c>
      <c r="I54" s="140">
        <v>970</v>
      </c>
      <c r="J54" s="115">
        <v>-52</v>
      </c>
      <c r="K54" s="116">
        <v>-5.3608247422680408</v>
      </c>
    </row>
    <row r="55" spans="1:11" ht="14.1" customHeight="1" x14ac:dyDescent="0.2">
      <c r="A55" s="306">
        <v>72</v>
      </c>
      <c r="B55" s="307" t="s">
        <v>281</v>
      </c>
      <c r="C55" s="308"/>
      <c r="D55" s="113">
        <v>2.6492114215029376</v>
      </c>
      <c r="E55" s="115">
        <v>514</v>
      </c>
      <c r="F55" s="114">
        <v>529</v>
      </c>
      <c r="G55" s="114">
        <v>538</v>
      </c>
      <c r="H55" s="114">
        <v>534</v>
      </c>
      <c r="I55" s="140">
        <v>539</v>
      </c>
      <c r="J55" s="115">
        <v>-25</v>
      </c>
      <c r="K55" s="116">
        <v>-4.6382189239332092</v>
      </c>
    </row>
    <row r="56" spans="1:11" ht="14.1" customHeight="1" x14ac:dyDescent="0.2">
      <c r="A56" s="306" t="s">
        <v>282</v>
      </c>
      <c r="B56" s="307" t="s">
        <v>283</v>
      </c>
      <c r="C56" s="308"/>
      <c r="D56" s="113">
        <v>1.0720544273786208</v>
      </c>
      <c r="E56" s="115">
        <v>208</v>
      </c>
      <c r="F56" s="114">
        <v>213</v>
      </c>
      <c r="G56" s="114">
        <v>217</v>
      </c>
      <c r="H56" s="114">
        <v>213</v>
      </c>
      <c r="I56" s="140">
        <v>215</v>
      </c>
      <c r="J56" s="115">
        <v>-7</v>
      </c>
      <c r="K56" s="116">
        <v>-3.2558139534883721</v>
      </c>
    </row>
    <row r="57" spans="1:11" ht="14.1" customHeight="1" x14ac:dyDescent="0.2">
      <c r="A57" s="306" t="s">
        <v>284</v>
      </c>
      <c r="B57" s="307" t="s">
        <v>285</v>
      </c>
      <c r="C57" s="308"/>
      <c r="D57" s="113">
        <v>1.1184413977940419</v>
      </c>
      <c r="E57" s="115">
        <v>217</v>
      </c>
      <c r="F57" s="114">
        <v>223</v>
      </c>
      <c r="G57" s="114">
        <v>224</v>
      </c>
      <c r="H57" s="114">
        <v>227</v>
      </c>
      <c r="I57" s="140">
        <v>226</v>
      </c>
      <c r="J57" s="115">
        <v>-9</v>
      </c>
      <c r="K57" s="116">
        <v>-3.9823008849557522</v>
      </c>
    </row>
    <row r="58" spans="1:11" ht="14.1" customHeight="1" x14ac:dyDescent="0.2">
      <c r="A58" s="306">
        <v>73</v>
      </c>
      <c r="B58" s="307" t="s">
        <v>286</v>
      </c>
      <c r="C58" s="308"/>
      <c r="D58" s="113">
        <v>3.0460777239459849</v>
      </c>
      <c r="E58" s="115">
        <v>591</v>
      </c>
      <c r="F58" s="114">
        <v>599</v>
      </c>
      <c r="G58" s="114">
        <v>598</v>
      </c>
      <c r="H58" s="114">
        <v>619</v>
      </c>
      <c r="I58" s="140">
        <v>624</v>
      </c>
      <c r="J58" s="115">
        <v>-33</v>
      </c>
      <c r="K58" s="116">
        <v>-5.2884615384615383</v>
      </c>
    </row>
    <row r="59" spans="1:11" ht="14.1" customHeight="1" x14ac:dyDescent="0.2">
      <c r="A59" s="306" t="s">
        <v>287</v>
      </c>
      <c r="B59" s="307" t="s">
        <v>288</v>
      </c>
      <c r="C59" s="308"/>
      <c r="D59" s="113">
        <v>2.6646737449747451</v>
      </c>
      <c r="E59" s="115">
        <v>517</v>
      </c>
      <c r="F59" s="114">
        <v>529</v>
      </c>
      <c r="G59" s="114">
        <v>531</v>
      </c>
      <c r="H59" s="114">
        <v>547</v>
      </c>
      <c r="I59" s="140">
        <v>550</v>
      </c>
      <c r="J59" s="115">
        <v>-33</v>
      </c>
      <c r="K59" s="116">
        <v>-6</v>
      </c>
    </row>
    <row r="60" spans="1:11" ht="14.1" customHeight="1" x14ac:dyDescent="0.2">
      <c r="A60" s="306">
        <v>81</v>
      </c>
      <c r="B60" s="307" t="s">
        <v>289</v>
      </c>
      <c r="C60" s="308"/>
      <c r="D60" s="113">
        <v>8.3290382434800527</v>
      </c>
      <c r="E60" s="115">
        <v>1616</v>
      </c>
      <c r="F60" s="114">
        <v>1617</v>
      </c>
      <c r="G60" s="114">
        <v>1629</v>
      </c>
      <c r="H60" s="114">
        <v>1692</v>
      </c>
      <c r="I60" s="140">
        <v>1739</v>
      </c>
      <c r="J60" s="115">
        <v>-123</v>
      </c>
      <c r="K60" s="116">
        <v>-7.0730304772857968</v>
      </c>
    </row>
    <row r="61" spans="1:11" ht="14.1" customHeight="1" x14ac:dyDescent="0.2">
      <c r="A61" s="306" t="s">
        <v>290</v>
      </c>
      <c r="B61" s="307" t="s">
        <v>291</v>
      </c>
      <c r="C61" s="308"/>
      <c r="D61" s="113">
        <v>2.2420369034120196</v>
      </c>
      <c r="E61" s="115">
        <v>435</v>
      </c>
      <c r="F61" s="114">
        <v>439</v>
      </c>
      <c r="G61" s="114">
        <v>442</v>
      </c>
      <c r="H61" s="114">
        <v>440</v>
      </c>
      <c r="I61" s="140">
        <v>450</v>
      </c>
      <c r="J61" s="115">
        <v>-15</v>
      </c>
      <c r="K61" s="116">
        <v>-3.3333333333333335</v>
      </c>
    </row>
    <row r="62" spans="1:11" ht="14.1" customHeight="1" x14ac:dyDescent="0.2">
      <c r="A62" s="306" t="s">
        <v>292</v>
      </c>
      <c r="B62" s="307" t="s">
        <v>293</v>
      </c>
      <c r="C62" s="308"/>
      <c r="D62" s="113">
        <v>2.8914544892279146</v>
      </c>
      <c r="E62" s="115">
        <v>561</v>
      </c>
      <c r="F62" s="114">
        <v>561</v>
      </c>
      <c r="G62" s="114">
        <v>568</v>
      </c>
      <c r="H62" s="114">
        <v>637</v>
      </c>
      <c r="I62" s="140">
        <v>659</v>
      </c>
      <c r="J62" s="115">
        <v>-98</v>
      </c>
      <c r="K62" s="116">
        <v>-14.871016691957511</v>
      </c>
    </row>
    <row r="63" spans="1:11" ht="14.1" customHeight="1" x14ac:dyDescent="0.2">
      <c r="A63" s="306"/>
      <c r="B63" s="307" t="s">
        <v>294</v>
      </c>
      <c r="C63" s="308"/>
      <c r="D63" s="113">
        <v>2.3708895990104115</v>
      </c>
      <c r="E63" s="115">
        <v>460</v>
      </c>
      <c r="F63" s="114">
        <v>461</v>
      </c>
      <c r="G63" s="114">
        <v>469</v>
      </c>
      <c r="H63" s="114">
        <v>535</v>
      </c>
      <c r="I63" s="140">
        <v>555</v>
      </c>
      <c r="J63" s="115">
        <v>-95</v>
      </c>
      <c r="K63" s="116">
        <v>-17.117117117117118</v>
      </c>
    </row>
    <row r="64" spans="1:11" ht="14.1" customHeight="1" x14ac:dyDescent="0.2">
      <c r="A64" s="306" t="s">
        <v>295</v>
      </c>
      <c r="B64" s="307" t="s">
        <v>296</v>
      </c>
      <c r="C64" s="308"/>
      <c r="D64" s="113">
        <v>0.57210596845686013</v>
      </c>
      <c r="E64" s="115">
        <v>111</v>
      </c>
      <c r="F64" s="114">
        <v>98</v>
      </c>
      <c r="G64" s="114">
        <v>102</v>
      </c>
      <c r="H64" s="114">
        <v>106</v>
      </c>
      <c r="I64" s="140">
        <v>111</v>
      </c>
      <c r="J64" s="115">
        <v>0</v>
      </c>
      <c r="K64" s="116">
        <v>0</v>
      </c>
    </row>
    <row r="65" spans="1:11" ht="14.1" customHeight="1" x14ac:dyDescent="0.2">
      <c r="A65" s="306" t="s">
        <v>297</v>
      </c>
      <c r="B65" s="307" t="s">
        <v>298</v>
      </c>
      <c r="C65" s="308"/>
      <c r="D65" s="113">
        <v>1.6544686114833522</v>
      </c>
      <c r="E65" s="115">
        <v>321</v>
      </c>
      <c r="F65" s="114">
        <v>327</v>
      </c>
      <c r="G65" s="114">
        <v>323</v>
      </c>
      <c r="H65" s="114">
        <v>319</v>
      </c>
      <c r="I65" s="140">
        <v>322</v>
      </c>
      <c r="J65" s="115">
        <v>-1</v>
      </c>
      <c r="K65" s="116">
        <v>-0.3105590062111801</v>
      </c>
    </row>
    <row r="66" spans="1:11" ht="14.1" customHeight="1" x14ac:dyDescent="0.2">
      <c r="A66" s="306">
        <v>82</v>
      </c>
      <c r="B66" s="307" t="s">
        <v>299</v>
      </c>
      <c r="C66" s="308"/>
      <c r="D66" s="113">
        <v>3.375940624677868</v>
      </c>
      <c r="E66" s="115">
        <v>655</v>
      </c>
      <c r="F66" s="114">
        <v>649</v>
      </c>
      <c r="G66" s="114">
        <v>648</v>
      </c>
      <c r="H66" s="114">
        <v>647</v>
      </c>
      <c r="I66" s="140">
        <v>646</v>
      </c>
      <c r="J66" s="115">
        <v>9</v>
      </c>
      <c r="K66" s="116">
        <v>1.3931888544891642</v>
      </c>
    </row>
    <row r="67" spans="1:11" ht="14.1" customHeight="1" x14ac:dyDescent="0.2">
      <c r="A67" s="306" t="s">
        <v>300</v>
      </c>
      <c r="B67" s="307" t="s">
        <v>301</v>
      </c>
      <c r="C67" s="308"/>
      <c r="D67" s="113">
        <v>2.1183383156375633</v>
      </c>
      <c r="E67" s="115">
        <v>411</v>
      </c>
      <c r="F67" s="114">
        <v>402</v>
      </c>
      <c r="G67" s="114">
        <v>401</v>
      </c>
      <c r="H67" s="114">
        <v>400</v>
      </c>
      <c r="I67" s="140">
        <v>394</v>
      </c>
      <c r="J67" s="115">
        <v>17</v>
      </c>
      <c r="K67" s="116">
        <v>4.3147208121827409</v>
      </c>
    </row>
    <row r="68" spans="1:11" ht="14.1" customHeight="1" x14ac:dyDescent="0.2">
      <c r="A68" s="306" t="s">
        <v>302</v>
      </c>
      <c r="B68" s="307" t="s">
        <v>303</v>
      </c>
      <c r="C68" s="308"/>
      <c r="D68" s="113">
        <v>0.75249974229460881</v>
      </c>
      <c r="E68" s="115">
        <v>146</v>
      </c>
      <c r="F68" s="114">
        <v>150</v>
      </c>
      <c r="G68" s="114">
        <v>152</v>
      </c>
      <c r="H68" s="114">
        <v>152</v>
      </c>
      <c r="I68" s="140">
        <v>155</v>
      </c>
      <c r="J68" s="115">
        <v>-9</v>
      </c>
      <c r="K68" s="116">
        <v>-5.806451612903226</v>
      </c>
    </row>
    <row r="69" spans="1:11" ht="14.1" customHeight="1" x14ac:dyDescent="0.2">
      <c r="A69" s="306">
        <v>83</v>
      </c>
      <c r="B69" s="307" t="s">
        <v>304</v>
      </c>
      <c r="C69" s="308"/>
      <c r="D69" s="113">
        <v>6.9425832388413564</v>
      </c>
      <c r="E69" s="115">
        <v>1347</v>
      </c>
      <c r="F69" s="114">
        <v>1324</v>
      </c>
      <c r="G69" s="114">
        <v>1318</v>
      </c>
      <c r="H69" s="114">
        <v>1413</v>
      </c>
      <c r="I69" s="140">
        <v>1399</v>
      </c>
      <c r="J69" s="115">
        <v>-52</v>
      </c>
      <c r="K69" s="116">
        <v>-3.7169406719085059</v>
      </c>
    </row>
    <row r="70" spans="1:11" ht="14.1" customHeight="1" x14ac:dyDescent="0.2">
      <c r="A70" s="306" t="s">
        <v>305</v>
      </c>
      <c r="B70" s="307" t="s">
        <v>306</v>
      </c>
      <c r="C70" s="308"/>
      <c r="D70" s="113">
        <v>5.9890732914132565</v>
      </c>
      <c r="E70" s="115">
        <v>1162</v>
      </c>
      <c r="F70" s="114">
        <v>1145</v>
      </c>
      <c r="G70" s="114">
        <v>1138</v>
      </c>
      <c r="H70" s="114">
        <v>1232</v>
      </c>
      <c r="I70" s="140">
        <v>1230</v>
      </c>
      <c r="J70" s="115">
        <v>-68</v>
      </c>
      <c r="K70" s="116">
        <v>-5.5284552845528454</v>
      </c>
    </row>
    <row r="71" spans="1:11" ht="14.1" customHeight="1" x14ac:dyDescent="0.2">
      <c r="A71" s="306"/>
      <c r="B71" s="307" t="s">
        <v>307</v>
      </c>
      <c r="C71" s="308"/>
      <c r="D71" s="113">
        <v>3.6542624471703946</v>
      </c>
      <c r="E71" s="115">
        <v>709</v>
      </c>
      <c r="F71" s="114">
        <v>676</v>
      </c>
      <c r="G71" s="114">
        <v>672</v>
      </c>
      <c r="H71" s="114">
        <v>760</v>
      </c>
      <c r="I71" s="140">
        <v>765</v>
      </c>
      <c r="J71" s="115">
        <v>-56</v>
      </c>
      <c r="K71" s="116">
        <v>-7.3202614379084965</v>
      </c>
    </row>
    <row r="72" spans="1:11" ht="14.1" customHeight="1" x14ac:dyDescent="0.2">
      <c r="A72" s="306">
        <v>84</v>
      </c>
      <c r="B72" s="307" t="s">
        <v>308</v>
      </c>
      <c r="C72" s="308"/>
      <c r="D72" s="113">
        <v>1.8967116792083289</v>
      </c>
      <c r="E72" s="115">
        <v>368</v>
      </c>
      <c r="F72" s="114">
        <v>365</v>
      </c>
      <c r="G72" s="114">
        <v>358</v>
      </c>
      <c r="H72" s="114">
        <v>359</v>
      </c>
      <c r="I72" s="140">
        <v>345</v>
      </c>
      <c r="J72" s="115">
        <v>23</v>
      </c>
      <c r="K72" s="116">
        <v>6.666666666666667</v>
      </c>
    </row>
    <row r="73" spans="1:11" ht="14.1" customHeight="1" x14ac:dyDescent="0.2">
      <c r="A73" s="306" t="s">
        <v>309</v>
      </c>
      <c r="B73" s="307" t="s">
        <v>310</v>
      </c>
      <c r="C73" s="308"/>
      <c r="D73" s="113">
        <v>0.86073600659725802</v>
      </c>
      <c r="E73" s="115">
        <v>167</v>
      </c>
      <c r="F73" s="114">
        <v>162</v>
      </c>
      <c r="G73" s="114">
        <v>156</v>
      </c>
      <c r="H73" s="114">
        <v>160</v>
      </c>
      <c r="I73" s="140">
        <v>155</v>
      </c>
      <c r="J73" s="115">
        <v>12</v>
      </c>
      <c r="K73" s="116">
        <v>7.741935483870968</v>
      </c>
    </row>
    <row r="74" spans="1:11" ht="14.1" customHeight="1" x14ac:dyDescent="0.2">
      <c r="A74" s="306" t="s">
        <v>311</v>
      </c>
      <c r="B74" s="307" t="s">
        <v>312</v>
      </c>
      <c r="C74" s="308"/>
      <c r="D74" s="113">
        <v>0.67003401711163801</v>
      </c>
      <c r="E74" s="115">
        <v>130</v>
      </c>
      <c r="F74" s="114">
        <v>126</v>
      </c>
      <c r="G74" s="114">
        <v>125</v>
      </c>
      <c r="H74" s="114">
        <v>124</v>
      </c>
      <c r="I74" s="140">
        <v>121</v>
      </c>
      <c r="J74" s="115">
        <v>9</v>
      </c>
      <c r="K74" s="116">
        <v>7.4380165289256199</v>
      </c>
    </row>
    <row r="75" spans="1:11" ht="14.1" customHeight="1" x14ac:dyDescent="0.2">
      <c r="A75" s="306" t="s">
        <v>313</v>
      </c>
      <c r="B75" s="307" t="s">
        <v>314</v>
      </c>
      <c r="C75" s="308"/>
      <c r="D75" s="113">
        <v>2.0616431295742706E-2</v>
      </c>
      <c r="E75" s="115">
        <v>4</v>
      </c>
      <c r="F75" s="114">
        <v>4</v>
      </c>
      <c r="G75" s="114">
        <v>4</v>
      </c>
      <c r="H75" s="114">
        <v>6</v>
      </c>
      <c r="I75" s="140">
        <v>6</v>
      </c>
      <c r="J75" s="115">
        <v>-2</v>
      </c>
      <c r="K75" s="116">
        <v>-33.333333333333336</v>
      </c>
    </row>
    <row r="76" spans="1:11" ht="14.1" customHeight="1" x14ac:dyDescent="0.2">
      <c r="A76" s="306">
        <v>91</v>
      </c>
      <c r="B76" s="307" t="s">
        <v>315</v>
      </c>
      <c r="C76" s="308"/>
      <c r="D76" s="113">
        <v>0.21647252860529842</v>
      </c>
      <c r="E76" s="115">
        <v>42</v>
      </c>
      <c r="F76" s="114">
        <v>42</v>
      </c>
      <c r="G76" s="114">
        <v>44</v>
      </c>
      <c r="H76" s="114">
        <v>46</v>
      </c>
      <c r="I76" s="140">
        <v>47</v>
      </c>
      <c r="J76" s="115">
        <v>-5</v>
      </c>
      <c r="K76" s="116">
        <v>-10.638297872340425</v>
      </c>
    </row>
    <row r="77" spans="1:11" ht="14.1" customHeight="1" x14ac:dyDescent="0.2">
      <c r="A77" s="306">
        <v>92</v>
      </c>
      <c r="B77" s="307" t="s">
        <v>316</v>
      </c>
      <c r="C77" s="308"/>
      <c r="D77" s="113">
        <v>0.30924646943614059</v>
      </c>
      <c r="E77" s="115">
        <v>60</v>
      </c>
      <c r="F77" s="114">
        <v>62</v>
      </c>
      <c r="G77" s="114">
        <v>62</v>
      </c>
      <c r="H77" s="114">
        <v>65</v>
      </c>
      <c r="I77" s="140">
        <v>64</v>
      </c>
      <c r="J77" s="115">
        <v>-4</v>
      </c>
      <c r="K77" s="116">
        <v>-6.25</v>
      </c>
    </row>
    <row r="78" spans="1:11" ht="14.1" customHeight="1" x14ac:dyDescent="0.2">
      <c r="A78" s="306">
        <v>93</v>
      </c>
      <c r="B78" s="307" t="s">
        <v>317</v>
      </c>
      <c r="C78" s="308"/>
      <c r="D78" s="113">
        <v>9.2773940830842186E-2</v>
      </c>
      <c r="E78" s="115">
        <v>18</v>
      </c>
      <c r="F78" s="114">
        <v>18</v>
      </c>
      <c r="G78" s="114">
        <v>16</v>
      </c>
      <c r="H78" s="114">
        <v>16</v>
      </c>
      <c r="I78" s="140">
        <v>16</v>
      </c>
      <c r="J78" s="115">
        <v>2</v>
      </c>
      <c r="K78" s="116">
        <v>12.5</v>
      </c>
    </row>
    <row r="79" spans="1:11" ht="14.1" customHeight="1" x14ac:dyDescent="0.2">
      <c r="A79" s="306">
        <v>94</v>
      </c>
      <c r="B79" s="307" t="s">
        <v>318</v>
      </c>
      <c r="C79" s="308"/>
      <c r="D79" s="113">
        <v>0.17008555818987733</v>
      </c>
      <c r="E79" s="115">
        <v>33</v>
      </c>
      <c r="F79" s="114">
        <v>32</v>
      </c>
      <c r="G79" s="114">
        <v>33</v>
      </c>
      <c r="H79" s="114">
        <v>36</v>
      </c>
      <c r="I79" s="140">
        <v>30</v>
      </c>
      <c r="J79" s="115">
        <v>3</v>
      </c>
      <c r="K79" s="116">
        <v>10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1.9946397278631069</v>
      </c>
      <c r="E81" s="143">
        <v>387</v>
      </c>
      <c r="F81" s="144">
        <v>396</v>
      </c>
      <c r="G81" s="144">
        <v>399</v>
      </c>
      <c r="H81" s="144">
        <v>375</v>
      </c>
      <c r="I81" s="145">
        <v>386</v>
      </c>
      <c r="J81" s="143">
        <v>1</v>
      </c>
      <c r="K81" s="146">
        <v>0.25906735751295334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2937</v>
      </c>
      <c r="E12" s="114">
        <v>3028</v>
      </c>
      <c r="F12" s="114">
        <v>3100</v>
      </c>
      <c r="G12" s="114">
        <v>3111</v>
      </c>
      <c r="H12" s="140">
        <v>3057</v>
      </c>
      <c r="I12" s="115">
        <v>-120</v>
      </c>
      <c r="J12" s="116">
        <v>-3.9254170755642788</v>
      </c>
      <c r="K12"/>
      <c r="L12"/>
      <c r="M12"/>
      <c r="N12"/>
      <c r="O12"/>
      <c r="P12"/>
    </row>
    <row r="13" spans="1:16" s="110" customFormat="1" ht="14.45" customHeight="1" x14ac:dyDescent="0.2">
      <c r="A13" s="120" t="s">
        <v>105</v>
      </c>
      <c r="B13" s="119" t="s">
        <v>106</v>
      </c>
      <c r="C13" s="113">
        <v>42.866870956758596</v>
      </c>
      <c r="D13" s="115">
        <v>1259</v>
      </c>
      <c r="E13" s="114">
        <v>1268</v>
      </c>
      <c r="F13" s="114">
        <v>1302</v>
      </c>
      <c r="G13" s="114">
        <v>1294</v>
      </c>
      <c r="H13" s="140">
        <v>1272</v>
      </c>
      <c r="I13" s="115">
        <v>-13</v>
      </c>
      <c r="J13" s="116">
        <v>-1.0220125786163523</v>
      </c>
      <c r="K13"/>
      <c r="L13"/>
      <c r="M13"/>
      <c r="N13"/>
      <c r="O13"/>
      <c r="P13"/>
    </row>
    <row r="14" spans="1:16" s="110" customFormat="1" ht="14.45" customHeight="1" x14ac:dyDescent="0.2">
      <c r="A14" s="120"/>
      <c r="B14" s="119" t="s">
        <v>107</v>
      </c>
      <c r="C14" s="113">
        <v>57.133129043241404</v>
      </c>
      <c r="D14" s="115">
        <v>1678</v>
      </c>
      <c r="E14" s="114">
        <v>1760</v>
      </c>
      <c r="F14" s="114">
        <v>1798</v>
      </c>
      <c r="G14" s="114">
        <v>1817</v>
      </c>
      <c r="H14" s="140">
        <v>1785</v>
      </c>
      <c r="I14" s="115">
        <v>-107</v>
      </c>
      <c r="J14" s="116">
        <v>-5.9943977591036415</v>
      </c>
      <c r="K14"/>
      <c r="L14"/>
      <c r="M14"/>
      <c r="N14"/>
      <c r="O14"/>
      <c r="P14"/>
    </row>
    <row r="15" spans="1:16" s="110" customFormat="1" ht="14.45" customHeight="1" x14ac:dyDescent="0.2">
      <c r="A15" s="118" t="s">
        <v>105</v>
      </c>
      <c r="B15" s="121" t="s">
        <v>108</v>
      </c>
      <c r="C15" s="113">
        <v>13.176710929519919</v>
      </c>
      <c r="D15" s="115">
        <v>387</v>
      </c>
      <c r="E15" s="114">
        <v>387</v>
      </c>
      <c r="F15" s="114">
        <v>394</v>
      </c>
      <c r="G15" s="114">
        <v>411</v>
      </c>
      <c r="H15" s="140">
        <v>354</v>
      </c>
      <c r="I15" s="115">
        <v>33</v>
      </c>
      <c r="J15" s="116">
        <v>9.3220338983050848</v>
      </c>
      <c r="K15"/>
      <c r="L15"/>
      <c r="M15"/>
      <c r="N15"/>
      <c r="O15"/>
      <c r="P15"/>
    </row>
    <row r="16" spans="1:16" s="110" customFormat="1" ht="14.45" customHeight="1" x14ac:dyDescent="0.2">
      <c r="A16" s="118"/>
      <c r="B16" s="121" t="s">
        <v>109</v>
      </c>
      <c r="C16" s="113">
        <v>38.781069118147769</v>
      </c>
      <c r="D16" s="115">
        <v>1139</v>
      </c>
      <c r="E16" s="114">
        <v>1175</v>
      </c>
      <c r="F16" s="114">
        <v>1213</v>
      </c>
      <c r="G16" s="114">
        <v>1192</v>
      </c>
      <c r="H16" s="140">
        <v>1228</v>
      </c>
      <c r="I16" s="115">
        <v>-89</v>
      </c>
      <c r="J16" s="116">
        <v>-7.2475570032573291</v>
      </c>
      <c r="K16"/>
      <c r="L16"/>
      <c r="M16"/>
      <c r="N16"/>
      <c r="O16"/>
      <c r="P16"/>
    </row>
    <row r="17" spans="1:16" s="110" customFormat="1" ht="14.45" customHeight="1" x14ac:dyDescent="0.2">
      <c r="A17" s="118"/>
      <c r="B17" s="121" t="s">
        <v>110</v>
      </c>
      <c r="C17" s="113">
        <v>25.36601974804222</v>
      </c>
      <c r="D17" s="115">
        <v>745</v>
      </c>
      <c r="E17" s="114">
        <v>780</v>
      </c>
      <c r="F17" s="114">
        <v>807</v>
      </c>
      <c r="G17" s="114">
        <v>815</v>
      </c>
      <c r="H17" s="140">
        <v>830</v>
      </c>
      <c r="I17" s="115">
        <v>-85</v>
      </c>
      <c r="J17" s="116">
        <v>-10.240963855421686</v>
      </c>
      <c r="K17"/>
      <c r="L17"/>
      <c r="M17"/>
      <c r="N17"/>
      <c r="O17"/>
      <c r="P17"/>
    </row>
    <row r="18" spans="1:16" s="110" customFormat="1" ht="14.45" customHeight="1" x14ac:dyDescent="0.2">
      <c r="A18" s="120"/>
      <c r="B18" s="121" t="s">
        <v>111</v>
      </c>
      <c r="C18" s="113">
        <v>22.67620020429009</v>
      </c>
      <c r="D18" s="115">
        <v>666</v>
      </c>
      <c r="E18" s="114">
        <v>686</v>
      </c>
      <c r="F18" s="114">
        <v>686</v>
      </c>
      <c r="G18" s="114">
        <v>693</v>
      </c>
      <c r="H18" s="140">
        <v>645</v>
      </c>
      <c r="I18" s="115">
        <v>21</v>
      </c>
      <c r="J18" s="116">
        <v>3.2558139534883721</v>
      </c>
      <c r="K18"/>
      <c r="L18"/>
      <c r="M18"/>
      <c r="N18"/>
      <c r="O18"/>
      <c r="P18"/>
    </row>
    <row r="19" spans="1:16" s="110" customFormat="1" ht="14.45" customHeight="1" x14ac:dyDescent="0.2">
      <c r="A19" s="120"/>
      <c r="B19" s="121" t="s">
        <v>112</v>
      </c>
      <c r="C19" s="113">
        <v>3.1664964249233911</v>
      </c>
      <c r="D19" s="115">
        <v>93</v>
      </c>
      <c r="E19" s="114">
        <v>105</v>
      </c>
      <c r="F19" s="114">
        <v>109</v>
      </c>
      <c r="G19" s="114">
        <v>107</v>
      </c>
      <c r="H19" s="140">
        <v>93</v>
      </c>
      <c r="I19" s="115">
        <v>0</v>
      </c>
      <c r="J19" s="116">
        <v>0</v>
      </c>
      <c r="K19"/>
      <c r="L19"/>
      <c r="M19"/>
      <c r="N19"/>
      <c r="O19"/>
      <c r="P19"/>
    </row>
    <row r="20" spans="1:16" s="110" customFormat="1" ht="14.45" customHeight="1" x14ac:dyDescent="0.2">
      <c r="A20" s="120" t="s">
        <v>113</v>
      </c>
      <c r="B20" s="119" t="s">
        <v>116</v>
      </c>
      <c r="C20" s="113">
        <v>97.344228804902968</v>
      </c>
      <c r="D20" s="115">
        <v>2859</v>
      </c>
      <c r="E20" s="114">
        <v>2954</v>
      </c>
      <c r="F20" s="114">
        <v>3023</v>
      </c>
      <c r="G20" s="114">
        <v>3037</v>
      </c>
      <c r="H20" s="140">
        <v>2988</v>
      </c>
      <c r="I20" s="115">
        <v>-129</v>
      </c>
      <c r="J20" s="116">
        <v>-4.3172690763052213</v>
      </c>
      <c r="K20"/>
      <c r="L20"/>
      <c r="M20"/>
      <c r="N20"/>
      <c r="O20"/>
      <c r="P20"/>
    </row>
    <row r="21" spans="1:16" s="110" customFormat="1" ht="14.45" customHeight="1" x14ac:dyDescent="0.2">
      <c r="A21" s="123"/>
      <c r="B21" s="124" t="s">
        <v>117</v>
      </c>
      <c r="C21" s="125">
        <v>2.6217228464419478</v>
      </c>
      <c r="D21" s="143">
        <v>77</v>
      </c>
      <c r="E21" s="144">
        <v>73</v>
      </c>
      <c r="F21" s="144">
        <v>76</v>
      </c>
      <c r="G21" s="144">
        <v>72</v>
      </c>
      <c r="H21" s="145">
        <v>67</v>
      </c>
      <c r="I21" s="143">
        <v>10</v>
      </c>
      <c r="J21" s="146">
        <v>14.925373134328359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3254</v>
      </c>
      <c r="E56" s="114">
        <v>3342</v>
      </c>
      <c r="F56" s="114">
        <v>3390</v>
      </c>
      <c r="G56" s="114">
        <v>3430</v>
      </c>
      <c r="H56" s="140">
        <v>3347</v>
      </c>
      <c r="I56" s="115">
        <v>-93</v>
      </c>
      <c r="J56" s="116">
        <v>-2.7786077083955782</v>
      </c>
      <c r="K56"/>
      <c r="L56"/>
      <c r="M56"/>
      <c r="N56"/>
      <c r="O56"/>
      <c r="P56"/>
    </row>
    <row r="57" spans="1:16" s="110" customFormat="1" ht="14.45" customHeight="1" x14ac:dyDescent="0.2">
      <c r="A57" s="120" t="s">
        <v>105</v>
      </c>
      <c r="B57" s="119" t="s">
        <v>106</v>
      </c>
      <c r="C57" s="113">
        <v>43.546404425322677</v>
      </c>
      <c r="D57" s="115">
        <v>1417</v>
      </c>
      <c r="E57" s="114">
        <v>1437</v>
      </c>
      <c r="F57" s="114">
        <v>1450</v>
      </c>
      <c r="G57" s="114">
        <v>1453</v>
      </c>
      <c r="H57" s="140">
        <v>1420</v>
      </c>
      <c r="I57" s="115">
        <v>-3</v>
      </c>
      <c r="J57" s="116">
        <v>-0.21126760563380281</v>
      </c>
    </row>
    <row r="58" spans="1:16" s="110" customFormat="1" ht="14.45" customHeight="1" x14ac:dyDescent="0.2">
      <c r="A58" s="120"/>
      <c r="B58" s="119" t="s">
        <v>107</v>
      </c>
      <c r="C58" s="113">
        <v>56.453595574677323</v>
      </c>
      <c r="D58" s="115">
        <v>1837</v>
      </c>
      <c r="E58" s="114">
        <v>1905</v>
      </c>
      <c r="F58" s="114">
        <v>1940</v>
      </c>
      <c r="G58" s="114">
        <v>1977</v>
      </c>
      <c r="H58" s="140">
        <v>1927</v>
      </c>
      <c r="I58" s="115">
        <v>-90</v>
      </c>
      <c r="J58" s="116">
        <v>-4.6704722366372602</v>
      </c>
    </row>
    <row r="59" spans="1:16" s="110" customFormat="1" ht="14.45" customHeight="1" x14ac:dyDescent="0.2">
      <c r="A59" s="118" t="s">
        <v>105</v>
      </c>
      <c r="B59" s="121" t="s">
        <v>108</v>
      </c>
      <c r="C59" s="113">
        <v>11.186232329440688</v>
      </c>
      <c r="D59" s="115">
        <v>364</v>
      </c>
      <c r="E59" s="114">
        <v>369</v>
      </c>
      <c r="F59" s="114">
        <v>375</v>
      </c>
      <c r="G59" s="114">
        <v>397</v>
      </c>
      <c r="H59" s="140">
        <v>344</v>
      </c>
      <c r="I59" s="115">
        <v>20</v>
      </c>
      <c r="J59" s="116">
        <v>5.8139534883720927</v>
      </c>
    </row>
    <row r="60" spans="1:16" s="110" customFormat="1" ht="14.45" customHeight="1" x14ac:dyDescent="0.2">
      <c r="A60" s="118"/>
      <c r="B60" s="121" t="s">
        <v>109</v>
      </c>
      <c r="C60" s="113">
        <v>40.012292562999384</v>
      </c>
      <c r="D60" s="115">
        <v>1302</v>
      </c>
      <c r="E60" s="114">
        <v>1345</v>
      </c>
      <c r="F60" s="114">
        <v>1365</v>
      </c>
      <c r="G60" s="114">
        <v>1364</v>
      </c>
      <c r="H60" s="140">
        <v>1390</v>
      </c>
      <c r="I60" s="115">
        <v>-88</v>
      </c>
      <c r="J60" s="116">
        <v>-6.3309352517985609</v>
      </c>
    </row>
    <row r="61" spans="1:16" s="110" customFormat="1" ht="14.45" customHeight="1" x14ac:dyDescent="0.2">
      <c r="A61" s="118"/>
      <c r="B61" s="121" t="s">
        <v>110</v>
      </c>
      <c r="C61" s="113">
        <v>26.52120467117394</v>
      </c>
      <c r="D61" s="115">
        <v>863</v>
      </c>
      <c r="E61" s="114">
        <v>890</v>
      </c>
      <c r="F61" s="114">
        <v>902</v>
      </c>
      <c r="G61" s="114">
        <v>913</v>
      </c>
      <c r="H61" s="140">
        <v>916</v>
      </c>
      <c r="I61" s="115">
        <v>-53</v>
      </c>
      <c r="J61" s="116">
        <v>-5.7860262008733621</v>
      </c>
    </row>
    <row r="62" spans="1:16" s="110" customFormat="1" ht="14.45" customHeight="1" x14ac:dyDescent="0.2">
      <c r="A62" s="120"/>
      <c r="B62" s="121" t="s">
        <v>111</v>
      </c>
      <c r="C62" s="113">
        <v>22.280270436385987</v>
      </c>
      <c r="D62" s="115">
        <v>725</v>
      </c>
      <c r="E62" s="114">
        <v>738</v>
      </c>
      <c r="F62" s="114">
        <v>748</v>
      </c>
      <c r="G62" s="114">
        <v>756</v>
      </c>
      <c r="H62" s="140">
        <v>697</v>
      </c>
      <c r="I62" s="115">
        <v>28</v>
      </c>
      <c r="J62" s="116">
        <v>4.0172166427546632</v>
      </c>
    </row>
    <row r="63" spans="1:16" s="110" customFormat="1" ht="14.45" customHeight="1" x14ac:dyDescent="0.2">
      <c r="A63" s="120"/>
      <c r="B63" s="121" t="s">
        <v>112</v>
      </c>
      <c r="C63" s="113">
        <v>3.1346035648432697</v>
      </c>
      <c r="D63" s="115">
        <v>102</v>
      </c>
      <c r="E63" s="114">
        <v>114</v>
      </c>
      <c r="F63" s="114">
        <v>122</v>
      </c>
      <c r="G63" s="114">
        <v>123</v>
      </c>
      <c r="H63" s="140">
        <v>102</v>
      </c>
      <c r="I63" s="115">
        <v>0</v>
      </c>
      <c r="J63" s="116">
        <v>0</v>
      </c>
    </row>
    <row r="64" spans="1:16" s="110" customFormat="1" ht="14.45" customHeight="1" x14ac:dyDescent="0.2">
      <c r="A64" s="120" t="s">
        <v>113</v>
      </c>
      <c r="B64" s="119" t="s">
        <v>116</v>
      </c>
      <c r="C64" s="113">
        <v>97.295636140135215</v>
      </c>
      <c r="D64" s="115">
        <v>3166</v>
      </c>
      <c r="E64" s="114">
        <v>3264</v>
      </c>
      <c r="F64" s="114">
        <v>3311</v>
      </c>
      <c r="G64" s="114">
        <v>3354</v>
      </c>
      <c r="H64" s="140">
        <v>3272</v>
      </c>
      <c r="I64" s="115">
        <v>-106</v>
      </c>
      <c r="J64" s="116">
        <v>-3.2396088019559901</v>
      </c>
    </row>
    <row r="65" spans="1:10" s="110" customFormat="1" ht="14.45" customHeight="1" x14ac:dyDescent="0.2">
      <c r="A65" s="123"/>
      <c r="B65" s="124" t="s">
        <v>117</v>
      </c>
      <c r="C65" s="125">
        <v>2.6736324523663182</v>
      </c>
      <c r="D65" s="143">
        <v>87</v>
      </c>
      <c r="E65" s="144">
        <v>77</v>
      </c>
      <c r="F65" s="144">
        <v>78</v>
      </c>
      <c r="G65" s="144">
        <v>75</v>
      </c>
      <c r="H65" s="145">
        <v>74</v>
      </c>
      <c r="I65" s="143">
        <v>13</v>
      </c>
      <c r="J65" s="146">
        <v>17.567567567567568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2937</v>
      </c>
      <c r="G11" s="114">
        <v>3028</v>
      </c>
      <c r="H11" s="114">
        <v>3100</v>
      </c>
      <c r="I11" s="114">
        <v>3111</v>
      </c>
      <c r="J11" s="140">
        <v>3057</v>
      </c>
      <c r="K11" s="114">
        <v>-120</v>
      </c>
      <c r="L11" s="116">
        <v>-3.9254170755642788</v>
      </c>
    </row>
    <row r="12" spans="1:17" s="110" customFormat="1" ht="24" customHeight="1" x14ac:dyDescent="0.2">
      <c r="A12" s="604" t="s">
        <v>185</v>
      </c>
      <c r="B12" s="605"/>
      <c r="C12" s="605"/>
      <c r="D12" s="606"/>
      <c r="E12" s="113">
        <v>42.866870956758596</v>
      </c>
      <c r="F12" s="115">
        <v>1259</v>
      </c>
      <c r="G12" s="114">
        <v>1268</v>
      </c>
      <c r="H12" s="114">
        <v>1302</v>
      </c>
      <c r="I12" s="114">
        <v>1294</v>
      </c>
      <c r="J12" s="140">
        <v>1272</v>
      </c>
      <c r="K12" s="114">
        <v>-13</v>
      </c>
      <c r="L12" s="116">
        <v>-1.0220125786163523</v>
      </c>
    </row>
    <row r="13" spans="1:17" s="110" customFormat="1" ht="15" customHeight="1" x14ac:dyDescent="0.2">
      <c r="A13" s="120"/>
      <c r="B13" s="612" t="s">
        <v>107</v>
      </c>
      <c r="C13" s="612"/>
      <c r="E13" s="113">
        <v>57.133129043241404</v>
      </c>
      <c r="F13" s="115">
        <v>1678</v>
      </c>
      <c r="G13" s="114">
        <v>1760</v>
      </c>
      <c r="H13" s="114">
        <v>1798</v>
      </c>
      <c r="I13" s="114">
        <v>1817</v>
      </c>
      <c r="J13" s="140">
        <v>1785</v>
      </c>
      <c r="K13" s="114">
        <v>-107</v>
      </c>
      <c r="L13" s="116">
        <v>-5.9943977591036415</v>
      </c>
    </row>
    <row r="14" spans="1:17" s="110" customFormat="1" ht="22.5" customHeight="1" x14ac:dyDescent="0.2">
      <c r="A14" s="604" t="s">
        <v>186</v>
      </c>
      <c r="B14" s="605"/>
      <c r="C14" s="605"/>
      <c r="D14" s="606"/>
      <c r="E14" s="113">
        <v>13.176710929519919</v>
      </c>
      <c r="F14" s="115">
        <v>387</v>
      </c>
      <c r="G14" s="114">
        <v>387</v>
      </c>
      <c r="H14" s="114">
        <v>394</v>
      </c>
      <c r="I14" s="114">
        <v>411</v>
      </c>
      <c r="J14" s="140">
        <v>354</v>
      </c>
      <c r="K14" s="114">
        <v>33</v>
      </c>
      <c r="L14" s="116">
        <v>9.3220338983050848</v>
      </c>
    </row>
    <row r="15" spans="1:17" s="110" customFormat="1" ht="15" customHeight="1" x14ac:dyDescent="0.2">
      <c r="A15" s="120"/>
      <c r="B15" s="119"/>
      <c r="C15" s="258" t="s">
        <v>106</v>
      </c>
      <c r="E15" s="113">
        <v>40.826873385012917</v>
      </c>
      <c r="F15" s="115">
        <v>158</v>
      </c>
      <c r="G15" s="114">
        <v>159</v>
      </c>
      <c r="H15" s="114">
        <v>167</v>
      </c>
      <c r="I15" s="114">
        <v>170</v>
      </c>
      <c r="J15" s="140">
        <v>157</v>
      </c>
      <c r="K15" s="114">
        <v>1</v>
      </c>
      <c r="L15" s="116">
        <v>0.63694267515923564</v>
      </c>
    </row>
    <row r="16" spans="1:17" s="110" customFormat="1" ht="15" customHeight="1" x14ac:dyDescent="0.2">
      <c r="A16" s="120"/>
      <c r="B16" s="119"/>
      <c r="C16" s="258" t="s">
        <v>107</v>
      </c>
      <c r="E16" s="113">
        <v>59.173126614987083</v>
      </c>
      <c r="F16" s="115">
        <v>229</v>
      </c>
      <c r="G16" s="114">
        <v>228</v>
      </c>
      <c r="H16" s="114">
        <v>227</v>
      </c>
      <c r="I16" s="114">
        <v>241</v>
      </c>
      <c r="J16" s="140">
        <v>197</v>
      </c>
      <c r="K16" s="114">
        <v>32</v>
      </c>
      <c r="L16" s="116">
        <v>16.243654822335024</v>
      </c>
    </row>
    <row r="17" spans="1:12" s="110" customFormat="1" ht="15" customHeight="1" x14ac:dyDescent="0.2">
      <c r="A17" s="120"/>
      <c r="B17" s="121" t="s">
        <v>109</v>
      </c>
      <c r="C17" s="258"/>
      <c r="E17" s="113">
        <v>38.781069118147769</v>
      </c>
      <c r="F17" s="115">
        <v>1139</v>
      </c>
      <c r="G17" s="114">
        <v>1175</v>
      </c>
      <c r="H17" s="114">
        <v>1213</v>
      </c>
      <c r="I17" s="114">
        <v>1192</v>
      </c>
      <c r="J17" s="140">
        <v>1228</v>
      </c>
      <c r="K17" s="114">
        <v>-89</v>
      </c>
      <c r="L17" s="116">
        <v>-7.2475570032573291</v>
      </c>
    </row>
    <row r="18" spans="1:12" s="110" customFormat="1" ht="15" customHeight="1" x14ac:dyDescent="0.2">
      <c r="A18" s="120"/>
      <c r="B18" s="119"/>
      <c r="C18" s="258" t="s">
        <v>106</v>
      </c>
      <c r="E18" s="113">
        <v>39.420544337137841</v>
      </c>
      <c r="F18" s="115">
        <v>449</v>
      </c>
      <c r="G18" s="114">
        <v>446</v>
      </c>
      <c r="H18" s="114">
        <v>451</v>
      </c>
      <c r="I18" s="114">
        <v>443</v>
      </c>
      <c r="J18" s="140">
        <v>458</v>
      </c>
      <c r="K18" s="114">
        <v>-9</v>
      </c>
      <c r="L18" s="116">
        <v>-1.965065502183406</v>
      </c>
    </row>
    <row r="19" spans="1:12" s="110" customFormat="1" ht="15" customHeight="1" x14ac:dyDescent="0.2">
      <c r="A19" s="120"/>
      <c r="B19" s="119"/>
      <c r="C19" s="258" t="s">
        <v>107</v>
      </c>
      <c r="E19" s="113">
        <v>60.579455662862159</v>
      </c>
      <c r="F19" s="115">
        <v>690</v>
      </c>
      <c r="G19" s="114">
        <v>729</v>
      </c>
      <c r="H19" s="114">
        <v>762</v>
      </c>
      <c r="I19" s="114">
        <v>749</v>
      </c>
      <c r="J19" s="140">
        <v>770</v>
      </c>
      <c r="K19" s="114">
        <v>-80</v>
      </c>
      <c r="L19" s="116">
        <v>-10.38961038961039</v>
      </c>
    </row>
    <row r="20" spans="1:12" s="110" customFormat="1" ht="15" customHeight="1" x14ac:dyDescent="0.2">
      <c r="A20" s="120"/>
      <c r="B20" s="121" t="s">
        <v>110</v>
      </c>
      <c r="C20" s="258"/>
      <c r="E20" s="113">
        <v>25.36601974804222</v>
      </c>
      <c r="F20" s="115">
        <v>745</v>
      </c>
      <c r="G20" s="114">
        <v>780</v>
      </c>
      <c r="H20" s="114">
        <v>807</v>
      </c>
      <c r="I20" s="114">
        <v>815</v>
      </c>
      <c r="J20" s="140">
        <v>830</v>
      </c>
      <c r="K20" s="114">
        <v>-85</v>
      </c>
      <c r="L20" s="116">
        <v>-10.240963855421686</v>
      </c>
    </row>
    <row r="21" spans="1:12" s="110" customFormat="1" ht="15" customHeight="1" x14ac:dyDescent="0.2">
      <c r="A21" s="120"/>
      <c r="B21" s="119"/>
      <c r="C21" s="258" t="s">
        <v>106</v>
      </c>
      <c r="E21" s="113">
        <v>37.181208053691272</v>
      </c>
      <c r="F21" s="115">
        <v>277</v>
      </c>
      <c r="G21" s="114">
        <v>276</v>
      </c>
      <c r="H21" s="114">
        <v>292</v>
      </c>
      <c r="I21" s="114">
        <v>293</v>
      </c>
      <c r="J21" s="140">
        <v>305</v>
      </c>
      <c r="K21" s="114">
        <v>-28</v>
      </c>
      <c r="L21" s="116">
        <v>-9.1803278688524586</v>
      </c>
    </row>
    <row r="22" spans="1:12" s="110" customFormat="1" ht="15" customHeight="1" x14ac:dyDescent="0.2">
      <c r="A22" s="120"/>
      <c r="B22" s="119"/>
      <c r="C22" s="258" t="s">
        <v>107</v>
      </c>
      <c r="E22" s="113">
        <v>62.818791946308728</v>
      </c>
      <c r="F22" s="115">
        <v>468</v>
      </c>
      <c r="G22" s="114">
        <v>504</v>
      </c>
      <c r="H22" s="114">
        <v>515</v>
      </c>
      <c r="I22" s="114">
        <v>522</v>
      </c>
      <c r="J22" s="140">
        <v>525</v>
      </c>
      <c r="K22" s="114">
        <v>-57</v>
      </c>
      <c r="L22" s="116">
        <v>-10.857142857142858</v>
      </c>
    </row>
    <row r="23" spans="1:12" s="110" customFormat="1" ht="15" customHeight="1" x14ac:dyDescent="0.2">
      <c r="A23" s="120"/>
      <c r="B23" s="121" t="s">
        <v>111</v>
      </c>
      <c r="C23" s="258"/>
      <c r="E23" s="113">
        <v>22.67620020429009</v>
      </c>
      <c r="F23" s="115">
        <v>666</v>
      </c>
      <c r="G23" s="114">
        <v>686</v>
      </c>
      <c r="H23" s="114">
        <v>686</v>
      </c>
      <c r="I23" s="114">
        <v>693</v>
      </c>
      <c r="J23" s="140">
        <v>645</v>
      </c>
      <c r="K23" s="114">
        <v>21</v>
      </c>
      <c r="L23" s="116">
        <v>3.2558139534883721</v>
      </c>
    </row>
    <row r="24" spans="1:12" s="110" customFormat="1" ht="15" customHeight="1" x14ac:dyDescent="0.2">
      <c r="A24" s="120"/>
      <c r="B24" s="119"/>
      <c r="C24" s="258" t="s">
        <v>106</v>
      </c>
      <c r="E24" s="113">
        <v>56.306306306306304</v>
      </c>
      <c r="F24" s="115">
        <v>375</v>
      </c>
      <c r="G24" s="114">
        <v>387</v>
      </c>
      <c r="H24" s="114">
        <v>392</v>
      </c>
      <c r="I24" s="114">
        <v>388</v>
      </c>
      <c r="J24" s="140">
        <v>352</v>
      </c>
      <c r="K24" s="114">
        <v>23</v>
      </c>
      <c r="L24" s="116">
        <v>6.5340909090909092</v>
      </c>
    </row>
    <row r="25" spans="1:12" s="110" customFormat="1" ht="15" customHeight="1" x14ac:dyDescent="0.2">
      <c r="A25" s="120"/>
      <c r="B25" s="119"/>
      <c r="C25" s="258" t="s">
        <v>107</v>
      </c>
      <c r="E25" s="113">
        <v>43.693693693693696</v>
      </c>
      <c r="F25" s="115">
        <v>291</v>
      </c>
      <c r="G25" s="114">
        <v>299</v>
      </c>
      <c r="H25" s="114">
        <v>294</v>
      </c>
      <c r="I25" s="114">
        <v>305</v>
      </c>
      <c r="J25" s="140">
        <v>293</v>
      </c>
      <c r="K25" s="114">
        <v>-2</v>
      </c>
      <c r="L25" s="116">
        <v>-0.68259385665529015</v>
      </c>
    </row>
    <row r="26" spans="1:12" s="110" customFormat="1" ht="15" customHeight="1" x14ac:dyDescent="0.2">
      <c r="A26" s="120"/>
      <c r="C26" s="121" t="s">
        <v>187</v>
      </c>
      <c r="D26" s="110" t="s">
        <v>188</v>
      </c>
      <c r="E26" s="113">
        <v>3.1664964249233911</v>
      </c>
      <c r="F26" s="115">
        <v>93</v>
      </c>
      <c r="G26" s="114">
        <v>105</v>
      </c>
      <c r="H26" s="114">
        <v>109</v>
      </c>
      <c r="I26" s="114">
        <v>107</v>
      </c>
      <c r="J26" s="140">
        <v>93</v>
      </c>
      <c r="K26" s="114">
        <v>0</v>
      </c>
      <c r="L26" s="116">
        <v>0</v>
      </c>
    </row>
    <row r="27" spans="1:12" s="110" customFormat="1" ht="15" customHeight="1" x14ac:dyDescent="0.2">
      <c r="A27" s="120"/>
      <c r="B27" s="119"/>
      <c r="D27" s="259" t="s">
        <v>106</v>
      </c>
      <c r="E27" s="113">
        <v>51.612903225806448</v>
      </c>
      <c r="F27" s="115">
        <v>48</v>
      </c>
      <c r="G27" s="114">
        <v>61</v>
      </c>
      <c r="H27" s="114">
        <v>65</v>
      </c>
      <c r="I27" s="114">
        <v>53</v>
      </c>
      <c r="J27" s="140">
        <v>47</v>
      </c>
      <c r="K27" s="114">
        <v>1</v>
      </c>
      <c r="L27" s="116">
        <v>2.1276595744680851</v>
      </c>
    </row>
    <row r="28" spans="1:12" s="110" customFormat="1" ht="15" customHeight="1" x14ac:dyDescent="0.2">
      <c r="A28" s="120"/>
      <c r="B28" s="119"/>
      <c r="D28" s="259" t="s">
        <v>107</v>
      </c>
      <c r="E28" s="113">
        <v>48.387096774193552</v>
      </c>
      <c r="F28" s="115">
        <v>45</v>
      </c>
      <c r="G28" s="114">
        <v>44</v>
      </c>
      <c r="H28" s="114">
        <v>44</v>
      </c>
      <c r="I28" s="114">
        <v>54</v>
      </c>
      <c r="J28" s="140">
        <v>46</v>
      </c>
      <c r="K28" s="114">
        <v>-1</v>
      </c>
      <c r="L28" s="116">
        <v>-2.1739130434782608</v>
      </c>
    </row>
    <row r="29" spans="1:12" s="110" customFormat="1" ht="24" customHeight="1" x14ac:dyDescent="0.2">
      <c r="A29" s="604" t="s">
        <v>189</v>
      </c>
      <c r="B29" s="605"/>
      <c r="C29" s="605"/>
      <c r="D29" s="606"/>
      <c r="E29" s="113">
        <v>97.344228804902968</v>
      </c>
      <c r="F29" s="115">
        <v>2859</v>
      </c>
      <c r="G29" s="114">
        <v>2954</v>
      </c>
      <c r="H29" s="114">
        <v>3023</v>
      </c>
      <c r="I29" s="114">
        <v>3037</v>
      </c>
      <c r="J29" s="140">
        <v>2988</v>
      </c>
      <c r="K29" s="114">
        <v>-129</v>
      </c>
      <c r="L29" s="116">
        <v>-4.3172690763052213</v>
      </c>
    </row>
    <row r="30" spans="1:12" s="110" customFormat="1" ht="15" customHeight="1" x14ac:dyDescent="0.2">
      <c r="A30" s="120"/>
      <c r="B30" s="119"/>
      <c r="C30" s="258" t="s">
        <v>106</v>
      </c>
      <c r="E30" s="113">
        <v>42.497376705141654</v>
      </c>
      <c r="F30" s="115">
        <v>1215</v>
      </c>
      <c r="G30" s="114">
        <v>1224</v>
      </c>
      <c r="H30" s="114">
        <v>1256</v>
      </c>
      <c r="I30" s="114">
        <v>1251</v>
      </c>
      <c r="J30" s="140">
        <v>1231</v>
      </c>
      <c r="K30" s="114">
        <v>-16</v>
      </c>
      <c r="L30" s="116">
        <v>-1.2997562956945572</v>
      </c>
    </row>
    <row r="31" spans="1:12" s="110" customFormat="1" ht="15" customHeight="1" x14ac:dyDescent="0.2">
      <c r="A31" s="120"/>
      <c r="B31" s="119"/>
      <c r="C31" s="258" t="s">
        <v>107</v>
      </c>
      <c r="E31" s="113">
        <v>57.502623294858346</v>
      </c>
      <c r="F31" s="115">
        <v>1644</v>
      </c>
      <c r="G31" s="114">
        <v>1730</v>
      </c>
      <c r="H31" s="114">
        <v>1767</v>
      </c>
      <c r="I31" s="114">
        <v>1786</v>
      </c>
      <c r="J31" s="140">
        <v>1757</v>
      </c>
      <c r="K31" s="114">
        <v>-113</v>
      </c>
      <c r="L31" s="116">
        <v>-6.4314171883893003</v>
      </c>
    </row>
    <row r="32" spans="1:12" s="110" customFormat="1" ht="15" customHeight="1" x14ac:dyDescent="0.2">
      <c r="A32" s="120"/>
      <c r="B32" s="119" t="s">
        <v>117</v>
      </c>
      <c r="C32" s="258"/>
      <c r="E32" s="113">
        <v>2.6217228464419478</v>
      </c>
      <c r="F32" s="114">
        <v>77</v>
      </c>
      <c r="G32" s="114">
        <v>73</v>
      </c>
      <c r="H32" s="114">
        <v>76</v>
      </c>
      <c r="I32" s="114">
        <v>72</v>
      </c>
      <c r="J32" s="140">
        <v>67</v>
      </c>
      <c r="K32" s="114">
        <v>10</v>
      </c>
      <c r="L32" s="116">
        <v>14.925373134328359</v>
      </c>
    </row>
    <row r="33" spans="1:12" s="110" customFormat="1" ht="15" customHeight="1" x14ac:dyDescent="0.2">
      <c r="A33" s="120"/>
      <c r="B33" s="119"/>
      <c r="C33" s="258" t="s">
        <v>106</v>
      </c>
      <c r="E33" s="113">
        <v>57.142857142857146</v>
      </c>
      <c r="F33" s="114">
        <v>44</v>
      </c>
      <c r="G33" s="114">
        <v>44</v>
      </c>
      <c r="H33" s="114">
        <v>46</v>
      </c>
      <c r="I33" s="114">
        <v>43</v>
      </c>
      <c r="J33" s="140">
        <v>41</v>
      </c>
      <c r="K33" s="114">
        <v>3</v>
      </c>
      <c r="L33" s="116">
        <v>7.3170731707317076</v>
      </c>
    </row>
    <row r="34" spans="1:12" s="110" customFormat="1" ht="15" customHeight="1" x14ac:dyDescent="0.2">
      <c r="A34" s="120"/>
      <c r="B34" s="119"/>
      <c r="C34" s="258" t="s">
        <v>107</v>
      </c>
      <c r="E34" s="113">
        <v>42.857142857142854</v>
      </c>
      <c r="F34" s="114">
        <v>33</v>
      </c>
      <c r="G34" s="114">
        <v>29</v>
      </c>
      <c r="H34" s="114">
        <v>30</v>
      </c>
      <c r="I34" s="114">
        <v>29</v>
      </c>
      <c r="J34" s="140">
        <v>26</v>
      </c>
      <c r="K34" s="114">
        <v>7</v>
      </c>
      <c r="L34" s="116">
        <v>26.923076923076923</v>
      </c>
    </row>
    <row r="35" spans="1:12" s="110" customFormat="1" ht="24" customHeight="1" x14ac:dyDescent="0.2">
      <c r="A35" s="604" t="s">
        <v>192</v>
      </c>
      <c r="B35" s="605"/>
      <c r="C35" s="605"/>
      <c r="D35" s="606"/>
      <c r="E35" s="113">
        <v>11.780728634661219</v>
      </c>
      <c r="F35" s="114">
        <v>346</v>
      </c>
      <c r="G35" s="114">
        <v>354</v>
      </c>
      <c r="H35" s="114">
        <v>356</v>
      </c>
      <c r="I35" s="114">
        <v>369</v>
      </c>
      <c r="J35" s="114">
        <v>322</v>
      </c>
      <c r="K35" s="318">
        <v>24</v>
      </c>
      <c r="L35" s="319">
        <v>7.4534161490683228</v>
      </c>
    </row>
    <row r="36" spans="1:12" s="110" customFormat="1" ht="15" customHeight="1" x14ac:dyDescent="0.2">
      <c r="A36" s="120"/>
      <c r="B36" s="119"/>
      <c r="C36" s="258" t="s">
        <v>106</v>
      </c>
      <c r="E36" s="113">
        <v>39.595375722543352</v>
      </c>
      <c r="F36" s="114">
        <v>137</v>
      </c>
      <c r="G36" s="114">
        <v>145</v>
      </c>
      <c r="H36" s="114">
        <v>147</v>
      </c>
      <c r="I36" s="114">
        <v>159</v>
      </c>
      <c r="J36" s="114">
        <v>145</v>
      </c>
      <c r="K36" s="318">
        <v>-8</v>
      </c>
      <c r="L36" s="116">
        <v>-5.5172413793103452</v>
      </c>
    </row>
    <row r="37" spans="1:12" s="110" customFormat="1" ht="15" customHeight="1" x14ac:dyDescent="0.2">
      <c r="A37" s="120"/>
      <c r="B37" s="119"/>
      <c r="C37" s="258" t="s">
        <v>107</v>
      </c>
      <c r="E37" s="113">
        <v>60.404624277456648</v>
      </c>
      <c r="F37" s="114">
        <v>209</v>
      </c>
      <c r="G37" s="114">
        <v>209</v>
      </c>
      <c r="H37" s="114">
        <v>209</v>
      </c>
      <c r="I37" s="114">
        <v>210</v>
      </c>
      <c r="J37" s="140">
        <v>177</v>
      </c>
      <c r="K37" s="114">
        <v>32</v>
      </c>
      <c r="L37" s="116">
        <v>18.07909604519774</v>
      </c>
    </row>
    <row r="38" spans="1:12" s="110" customFormat="1" ht="15" customHeight="1" x14ac:dyDescent="0.2">
      <c r="A38" s="120"/>
      <c r="B38" s="119" t="s">
        <v>328</v>
      </c>
      <c r="C38" s="258"/>
      <c r="E38" s="113">
        <v>69.390534559073885</v>
      </c>
      <c r="F38" s="114">
        <v>2038</v>
      </c>
      <c r="G38" s="114">
        <v>2105</v>
      </c>
      <c r="H38" s="114">
        <v>2165</v>
      </c>
      <c r="I38" s="114">
        <v>2155</v>
      </c>
      <c r="J38" s="140">
        <v>2144</v>
      </c>
      <c r="K38" s="114">
        <v>-106</v>
      </c>
      <c r="L38" s="116">
        <v>-4.9440298507462686</v>
      </c>
    </row>
    <row r="39" spans="1:12" s="110" customFormat="1" ht="15" customHeight="1" x14ac:dyDescent="0.2">
      <c r="A39" s="120"/>
      <c r="B39" s="119"/>
      <c r="C39" s="258" t="s">
        <v>106</v>
      </c>
      <c r="E39" s="113">
        <v>42.836113837095191</v>
      </c>
      <c r="F39" s="115">
        <v>873</v>
      </c>
      <c r="G39" s="114">
        <v>872</v>
      </c>
      <c r="H39" s="114">
        <v>899</v>
      </c>
      <c r="I39" s="114">
        <v>886</v>
      </c>
      <c r="J39" s="140">
        <v>874</v>
      </c>
      <c r="K39" s="114">
        <v>-1</v>
      </c>
      <c r="L39" s="116">
        <v>-0.11441647597254005</v>
      </c>
    </row>
    <row r="40" spans="1:12" s="110" customFormat="1" ht="15" customHeight="1" x14ac:dyDescent="0.2">
      <c r="A40" s="120"/>
      <c r="B40" s="119"/>
      <c r="C40" s="258" t="s">
        <v>107</v>
      </c>
      <c r="E40" s="113">
        <v>57.163886162904809</v>
      </c>
      <c r="F40" s="115">
        <v>1165</v>
      </c>
      <c r="G40" s="114">
        <v>1233</v>
      </c>
      <c r="H40" s="114">
        <v>1266</v>
      </c>
      <c r="I40" s="114">
        <v>1269</v>
      </c>
      <c r="J40" s="140">
        <v>1270</v>
      </c>
      <c r="K40" s="114">
        <v>-105</v>
      </c>
      <c r="L40" s="116">
        <v>-8.2677165354330704</v>
      </c>
    </row>
    <row r="41" spans="1:12" s="110" customFormat="1" ht="15" customHeight="1" x14ac:dyDescent="0.2">
      <c r="A41" s="120"/>
      <c r="B41" s="320" t="s">
        <v>515</v>
      </c>
      <c r="C41" s="258"/>
      <c r="E41" s="113">
        <v>6.503234593122234</v>
      </c>
      <c r="F41" s="115">
        <v>191</v>
      </c>
      <c r="G41" s="114">
        <v>199</v>
      </c>
      <c r="H41" s="114">
        <v>199</v>
      </c>
      <c r="I41" s="114">
        <v>199</v>
      </c>
      <c r="J41" s="140">
        <v>196</v>
      </c>
      <c r="K41" s="114">
        <v>-5</v>
      </c>
      <c r="L41" s="116">
        <v>-2.5510204081632653</v>
      </c>
    </row>
    <row r="42" spans="1:12" s="110" customFormat="1" ht="15" customHeight="1" x14ac:dyDescent="0.2">
      <c r="A42" s="120"/>
      <c r="B42" s="119"/>
      <c r="C42" s="268" t="s">
        <v>106</v>
      </c>
      <c r="D42" s="182"/>
      <c r="E42" s="113">
        <v>46.596858638743456</v>
      </c>
      <c r="F42" s="115">
        <v>89</v>
      </c>
      <c r="G42" s="114">
        <v>94</v>
      </c>
      <c r="H42" s="114">
        <v>95</v>
      </c>
      <c r="I42" s="114">
        <v>97</v>
      </c>
      <c r="J42" s="140">
        <v>94</v>
      </c>
      <c r="K42" s="114">
        <v>-5</v>
      </c>
      <c r="L42" s="116">
        <v>-5.3191489361702127</v>
      </c>
    </row>
    <row r="43" spans="1:12" s="110" customFormat="1" ht="15" customHeight="1" x14ac:dyDescent="0.2">
      <c r="A43" s="120"/>
      <c r="B43" s="119"/>
      <c r="C43" s="268" t="s">
        <v>107</v>
      </c>
      <c r="D43" s="182"/>
      <c r="E43" s="113">
        <v>53.403141361256544</v>
      </c>
      <c r="F43" s="115">
        <v>102</v>
      </c>
      <c r="G43" s="114">
        <v>105</v>
      </c>
      <c r="H43" s="114">
        <v>104</v>
      </c>
      <c r="I43" s="114">
        <v>102</v>
      </c>
      <c r="J43" s="140">
        <v>102</v>
      </c>
      <c r="K43" s="114">
        <v>0</v>
      </c>
      <c r="L43" s="116">
        <v>0</v>
      </c>
    </row>
    <row r="44" spans="1:12" s="110" customFormat="1" ht="15" customHeight="1" x14ac:dyDescent="0.2">
      <c r="A44" s="120"/>
      <c r="B44" s="119" t="s">
        <v>205</v>
      </c>
      <c r="C44" s="268"/>
      <c r="D44" s="182"/>
      <c r="E44" s="113">
        <v>12.325502213142663</v>
      </c>
      <c r="F44" s="115">
        <v>362</v>
      </c>
      <c r="G44" s="114">
        <v>370</v>
      </c>
      <c r="H44" s="114">
        <v>380</v>
      </c>
      <c r="I44" s="114">
        <v>388</v>
      </c>
      <c r="J44" s="140">
        <v>395</v>
      </c>
      <c r="K44" s="114">
        <v>-33</v>
      </c>
      <c r="L44" s="116">
        <v>-8.3544303797468356</v>
      </c>
    </row>
    <row r="45" spans="1:12" s="110" customFormat="1" ht="15" customHeight="1" x14ac:dyDescent="0.2">
      <c r="A45" s="120"/>
      <c r="B45" s="119"/>
      <c r="C45" s="268" t="s">
        <v>106</v>
      </c>
      <c r="D45" s="182"/>
      <c r="E45" s="113">
        <v>44.19889502762431</v>
      </c>
      <c r="F45" s="115">
        <v>160</v>
      </c>
      <c r="G45" s="114">
        <v>157</v>
      </c>
      <c r="H45" s="114">
        <v>161</v>
      </c>
      <c r="I45" s="114">
        <v>152</v>
      </c>
      <c r="J45" s="140">
        <v>159</v>
      </c>
      <c r="K45" s="114">
        <v>1</v>
      </c>
      <c r="L45" s="116">
        <v>0.62893081761006286</v>
      </c>
    </row>
    <row r="46" spans="1:12" s="110" customFormat="1" ht="15" customHeight="1" x14ac:dyDescent="0.2">
      <c r="A46" s="123"/>
      <c r="B46" s="124"/>
      <c r="C46" s="260" t="s">
        <v>107</v>
      </c>
      <c r="D46" s="261"/>
      <c r="E46" s="125">
        <v>55.80110497237569</v>
      </c>
      <c r="F46" s="143">
        <v>202</v>
      </c>
      <c r="G46" s="144">
        <v>213</v>
      </c>
      <c r="H46" s="144">
        <v>219</v>
      </c>
      <c r="I46" s="144">
        <v>236</v>
      </c>
      <c r="J46" s="145">
        <v>236</v>
      </c>
      <c r="K46" s="144">
        <v>-34</v>
      </c>
      <c r="L46" s="146">
        <v>-14.40677966101695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2937</v>
      </c>
      <c r="E11" s="114">
        <v>3028</v>
      </c>
      <c r="F11" s="114">
        <v>3100</v>
      </c>
      <c r="G11" s="114">
        <v>3111</v>
      </c>
      <c r="H11" s="140">
        <v>3057</v>
      </c>
      <c r="I11" s="115">
        <v>-120</v>
      </c>
      <c r="J11" s="116">
        <v>-3.9254170755642788</v>
      </c>
    </row>
    <row r="12" spans="1:15" s="110" customFormat="1" ht="24.95" customHeight="1" x14ac:dyDescent="0.2">
      <c r="A12" s="193" t="s">
        <v>132</v>
      </c>
      <c r="B12" s="194" t="s">
        <v>133</v>
      </c>
      <c r="C12" s="113">
        <v>4.3581886278515496</v>
      </c>
      <c r="D12" s="115">
        <v>128</v>
      </c>
      <c r="E12" s="114">
        <v>124</v>
      </c>
      <c r="F12" s="114">
        <v>129</v>
      </c>
      <c r="G12" s="114">
        <v>122</v>
      </c>
      <c r="H12" s="140">
        <v>136</v>
      </c>
      <c r="I12" s="115">
        <v>-8</v>
      </c>
      <c r="J12" s="116">
        <v>-5.882352941176471</v>
      </c>
    </row>
    <row r="13" spans="1:15" s="110" customFormat="1" ht="24.95" customHeight="1" x14ac:dyDescent="0.2">
      <c r="A13" s="193" t="s">
        <v>134</v>
      </c>
      <c r="B13" s="199" t="s">
        <v>214</v>
      </c>
      <c r="C13" s="113">
        <v>1.0895471569628874</v>
      </c>
      <c r="D13" s="115">
        <v>32</v>
      </c>
      <c r="E13" s="114">
        <v>31</v>
      </c>
      <c r="F13" s="114">
        <v>27</v>
      </c>
      <c r="G13" s="114">
        <v>31</v>
      </c>
      <c r="H13" s="140">
        <v>23</v>
      </c>
      <c r="I13" s="115">
        <v>9</v>
      </c>
      <c r="J13" s="116">
        <v>39.130434782608695</v>
      </c>
    </row>
    <row r="14" spans="1:15" s="287" customFormat="1" ht="24.95" customHeight="1" x14ac:dyDescent="0.2">
      <c r="A14" s="193" t="s">
        <v>215</v>
      </c>
      <c r="B14" s="199" t="s">
        <v>137</v>
      </c>
      <c r="C14" s="113">
        <v>9.0909090909090917</v>
      </c>
      <c r="D14" s="115">
        <v>267</v>
      </c>
      <c r="E14" s="114">
        <v>270</v>
      </c>
      <c r="F14" s="114">
        <v>283</v>
      </c>
      <c r="G14" s="114">
        <v>279</v>
      </c>
      <c r="H14" s="140">
        <v>273</v>
      </c>
      <c r="I14" s="115">
        <v>-6</v>
      </c>
      <c r="J14" s="116">
        <v>-2.197802197802198</v>
      </c>
      <c r="K14" s="110"/>
      <c r="L14" s="110"/>
      <c r="M14" s="110"/>
      <c r="N14" s="110"/>
      <c r="O14" s="110"/>
    </row>
    <row r="15" spans="1:15" s="110" customFormat="1" ht="24.95" customHeight="1" x14ac:dyDescent="0.2">
      <c r="A15" s="193" t="s">
        <v>216</v>
      </c>
      <c r="B15" s="199" t="s">
        <v>217</v>
      </c>
      <c r="C15" s="113">
        <v>3.0303030303030303</v>
      </c>
      <c r="D15" s="115">
        <v>89</v>
      </c>
      <c r="E15" s="114">
        <v>89</v>
      </c>
      <c r="F15" s="114">
        <v>95</v>
      </c>
      <c r="G15" s="114">
        <v>89</v>
      </c>
      <c r="H15" s="140">
        <v>89</v>
      </c>
      <c r="I15" s="115">
        <v>0</v>
      </c>
      <c r="J15" s="116">
        <v>0</v>
      </c>
    </row>
    <row r="16" spans="1:15" s="287" customFormat="1" ht="24.95" customHeight="1" x14ac:dyDescent="0.2">
      <c r="A16" s="193" t="s">
        <v>218</v>
      </c>
      <c r="B16" s="199" t="s">
        <v>141</v>
      </c>
      <c r="C16" s="113">
        <v>4.3581886278515496</v>
      </c>
      <c r="D16" s="115">
        <v>128</v>
      </c>
      <c r="E16" s="114">
        <v>132</v>
      </c>
      <c r="F16" s="114">
        <v>138</v>
      </c>
      <c r="G16" s="114">
        <v>137</v>
      </c>
      <c r="H16" s="140">
        <v>133</v>
      </c>
      <c r="I16" s="115">
        <v>-5</v>
      </c>
      <c r="J16" s="116">
        <v>-3.7593984962406015</v>
      </c>
      <c r="K16" s="110"/>
      <c r="L16" s="110"/>
      <c r="M16" s="110"/>
      <c r="N16" s="110"/>
      <c r="O16" s="110"/>
    </row>
    <row r="17" spans="1:15" s="110" customFormat="1" ht="24.95" customHeight="1" x14ac:dyDescent="0.2">
      <c r="A17" s="193" t="s">
        <v>142</v>
      </c>
      <c r="B17" s="199" t="s">
        <v>220</v>
      </c>
      <c r="C17" s="113">
        <v>1.7024174327545114</v>
      </c>
      <c r="D17" s="115">
        <v>50</v>
      </c>
      <c r="E17" s="114">
        <v>49</v>
      </c>
      <c r="F17" s="114">
        <v>50</v>
      </c>
      <c r="G17" s="114">
        <v>53</v>
      </c>
      <c r="H17" s="140">
        <v>51</v>
      </c>
      <c r="I17" s="115">
        <v>-1</v>
      </c>
      <c r="J17" s="116">
        <v>-1.9607843137254901</v>
      </c>
    </row>
    <row r="18" spans="1:15" s="287" customFormat="1" ht="24.95" customHeight="1" x14ac:dyDescent="0.2">
      <c r="A18" s="201" t="s">
        <v>144</v>
      </c>
      <c r="B18" s="202" t="s">
        <v>145</v>
      </c>
      <c r="C18" s="113">
        <v>6.6734763363976848</v>
      </c>
      <c r="D18" s="115">
        <v>196</v>
      </c>
      <c r="E18" s="114">
        <v>189</v>
      </c>
      <c r="F18" s="114">
        <v>201</v>
      </c>
      <c r="G18" s="114">
        <v>189</v>
      </c>
      <c r="H18" s="140">
        <v>198</v>
      </c>
      <c r="I18" s="115">
        <v>-2</v>
      </c>
      <c r="J18" s="116">
        <v>-1.0101010101010102</v>
      </c>
      <c r="K18" s="110"/>
      <c r="L18" s="110"/>
      <c r="M18" s="110"/>
      <c r="N18" s="110"/>
      <c r="O18" s="110"/>
    </row>
    <row r="19" spans="1:15" s="110" customFormat="1" ht="24.95" customHeight="1" x14ac:dyDescent="0.2">
      <c r="A19" s="193" t="s">
        <v>146</v>
      </c>
      <c r="B19" s="199" t="s">
        <v>147</v>
      </c>
      <c r="C19" s="113">
        <v>18.488253319713994</v>
      </c>
      <c r="D19" s="115">
        <v>543</v>
      </c>
      <c r="E19" s="114">
        <v>575</v>
      </c>
      <c r="F19" s="114">
        <v>553</v>
      </c>
      <c r="G19" s="114">
        <v>568</v>
      </c>
      <c r="H19" s="140">
        <v>580</v>
      </c>
      <c r="I19" s="115">
        <v>-37</v>
      </c>
      <c r="J19" s="116">
        <v>-6.3793103448275863</v>
      </c>
    </row>
    <row r="20" spans="1:15" s="287" customFormat="1" ht="24.95" customHeight="1" x14ac:dyDescent="0.2">
      <c r="A20" s="193" t="s">
        <v>148</v>
      </c>
      <c r="B20" s="199" t="s">
        <v>149</v>
      </c>
      <c r="C20" s="113">
        <v>3.8134150493701053</v>
      </c>
      <c r="D20" s="115">
        <v>112</v>
      </c>
      <c r="E20" s="114">
        <v>112</v>
      </c>
      <c r="F20" s="114">
        <v>110</v>
      </c>
      <c r="G20" s="114">
        <v>124</v>
      </c>
      <c r="H20" s="140">
        <v>133</v>
      </c>
      <c r="I20" s="115">
        <v>-21</v>
      </c>
      <c r="J20" s="116">
        <v>-15.789473684210526</v>
      </c>
      <c r="K20" s="110"/>
      <c r="L20" s="110"/>
      <c r="M20" s="110"/>
      <c r="N20" s="110"/>
      <c r="O20" s="110"/>
    </row>
    <row r="21" spans="1:15" s="110" customFormat="1" ht="24.95" customHeight="1" x14ac:dyDescent="0.2">
      <c r="A21" s="201" t="s">
        <v>150</v>
      </c>
      <c r="B21" s="202" t="s">
        <v>151</v>
      </c>
      <c r="C21" s="113">
        <v>13.755532856656453</v>
      </c>
      <c r="D21" s="115">
        <v>404</v>
      </c>
      <c r="E21" s="114">
        <v>444</v>
      </c>
      <c r="F21" s="114">
        <v>477</v>
      </c>
      <c r="G21" s="114">
        <v>474</v>
      </c>
      <c r="H21" s="140">
        <v>428</v>
      </c>
      <c r="I21" s="115">
        <v>-24</v>
      </c>
      <c r="J21" s="116">
        <v>-5.6074766355140184</v>
      </c>
    </row>
    <row r="22" spans="1:15" s="110" customFormat="1" ht="24.95" customHeight="1" x14ac:dyDescent="0.2">
      <c r="A22" s="201" t="s">
        <v>152</v>
      </c>
      <c r="B22" s="199" t="s">
        <v>153</v>
      </c>
      <c r="C22" s="113" t="s">
        <v>513</v>
      </c>
      <c r="D22" s="115" t="s">
        <v>513</v>
      </c>
      <c r="E22" s="114" t="s">
        <v>513</v>
      </c>
      <c r="F22" s="114" t="s">
        <v>513</v>
      </c>
      <c r="G22" s="114">
        <v>153</v>
      </c>
      <c r="H22" s="140">
        <v>155</v>
      </c>
      <c r="I22" s="115" t="s">
        <v>513</v>
      </c>
      <c r="J22" s="116" t="s">
        <v>513</v>
      </c>
    </row>
    <row r="23" spans="1:15" s="110" customFormat="1" ht="24.95" customHeight="1" x14ac:dyDescent="0.2">
      <c r="A23" s="193" t="s">
        <v>154</v>
      </c>
      <c r="B23" s="199" t="s">
        <v>155</v>
      </c>
      <c r="C23" s="113">
        <v>0.71501532175689475</v>
      </c>
      <c r="D23" s="115">
        <v>21</v>
      </c>
      <c r="E23" s="114">
        <v>21</v>
      </c>
      <c r="F23" s="114">
        <v>21</v>
      </c>
      <c r="G23" s="114">
        <v>21</v>
      </c>
      <c r="H23" s="140">
        <v>20</v>
      </c>
      <c r="I23" s="115">
        <v>1</v>
      </c>
      <c r="J23" s="116">
        <v>5</v>
      </c>
    </row>
    <row r="24" spans="1:15" s="110" customFormat="1" ht="24.95" customHeight="1" x14ac:dyDescent="0.2">
      <c r="A24" s="193" t="s">
        <v>156</v>
      </c>
      <c r="B24" s="199" t="s">
        <v>221</v>
      </c>
      <c r="C24" s="113">
        <v>7.8651685393258424</v>
      </c>
      <c r="D24" s="115">
        <v>231</v>
      </c>
      <c r="E24" s="114">
        <v>234</v>
      </c>
      <c r="F24" s="114">
        <v>230</v>
      </c>
      <c r="G24" s="114">
        <v>238</v>
      </c>
      <c r="H24" s="140">
        <v>228</v>
      </c>
      <c r="I24" s="115">
        <v>3</v>
      </c>
      <c r="J24" s="116">
        <v>1.3157894736842106</v>
      </c>
    </row>
    <row r="25" spans="1:15" s="110" customFormat="1" ht="24.95" customHeight="1" x14ac:dyDescent="0.2">
      <c r="A25" s="193" t="s">
        <v>222</v>
      </c>
      <c r="B25" s="204" t="s">
        <v>159</v>
      </c>
      <c r="C25" s="113">
        <v>7.8992168879809332</v>
      </c>
      <c r="D25" s="115">
        <v>232</v>
      </c>
      <c r="E25" s="114">
        <v>226</v>
      </c>
      <c r="F25" s="114">
        <v>232</v>
      </c>
      <c r="G25" s="114">
        <v>221</v>
      </c>
      <c r="H25" s="140">
        <v>229</v>
      </c>
      <c r="I25" s="115">
        <v>3</v>
      </c>
      <c r="J25" s="116">
        <v>1.3100436681222707</v>
      </c>
    </row>
    <row r="26" spans="1:15" s="110" customFormat="1" ht="24.95" customHeight="1" x14ac:dyDescent="0.2">
      <c r="A26" s="201">
        <v>782.78300000000002</v>
      </c>
      <c r="B26" s="203" t="s">
        <v>160</v>
      </c>
      <c r="C26" s="113" t="s">
        <v>513</v>
      </c>
      <c r="D26" s="115" t="s">
        <v>513</v>
      </c>
      <c r="E26" s="114" t="s">
        <v>513</v>
      </c>
      <c r="F26" s="114" t="s">
        <v>513</v>
      </c>
      <c r="G26" s="114">
        <v>13</v>
      </c>
      <c r="H26" s="140">
        <v>6</v>
      </c>
      <c r="I26" s="115" t="s">
        <v>513</v>
      </c>
      <c r="J26" s="116" t="s">
        <v>513</v>
      </c>
    </row>
    <row r="27" spans="1:15" s="110" customFormat="1" ht="24.95" customHeight="1" x14ac:dyDescent="0.2">
      <c r="A27" s="193" t="s">
        <v>161</v>
      </c>
      <c r="B27" s="199" t="s">
        <v>162</v>
      </c>
      <c r="C27" s="113">
        <v>3.0303030303030303</v>
      </c>
      <c r="D27" s="115">
        <v>89</v>
      </c>
      <c r="E27" s="114">
        <v>94</v>
      </c>
      <c r="F27" s="114">
        <v>102</v>
      </c>
      <c r="G27" s="114">
        <v>110</v>
      </c>
      <c r="H27" s="140">
        <v>95</v>
      </c>
      <c r="I27" s="115">
        <v>-6</v>
      </c>
      <c r="J27" s="116">
        <v>-6.3157894736842106</v>
      </c>
    </row>
    <row r="28" spans="1:15" s="110" customFormat="1" ht="24.95" customHeight="1" x14ac:dyDescent="0.2">
      <c r="A28" s="193" t="s">
        <v>163</v>
      </c>
      <c r="B28" s="199" t="s">
        <v>164</v>
      </c>
      <c r="C28" s="113">
        <v>1.4981273408239701</v>
      </c>
      <c r="D28" s="115">
        <v>44</v>
      </c>
      <c r="E28" s="114">
        <v>39</v>
      </c>
      <c r="F28" s="114">
        <v>47</v>
      </c>
      <c r="G28" s="114">
        <v>49</v>
      </c>
      <c r="H28" s="140">
        <v>46</v>
      </c>
      <c r="I28" s="115">
        <v>-2</v>
      </c>
      <c r="J28" s="116">
        <v>-4.3478260869565215</v>
      </c>
    </row>
    <row r="29" spans="1:15" s="110" customFormat="1" ht="24.95" customHeight="1" x14ac:dyDescent="0.2">
      <c r="A29" s="193">
        <v>86</v>
      </c>
      <c r="B29" s="199" t="s">
        <v>165</v>
      </c>
      <c r="C29" s="113">
        <v>7.1161048689138573</v>
      </c>
      <c r="D29" s="115">
        <v>209</v>
      </c>
      <c r="E29" s="114">
        <v>208</v>
      </c>
      <c r="F29" s="114">
        <v>205</v>
      </c>
      <c r="G29" s="114">
        <v>198</v>
      </c>
      <c r="H29" s="140">
        <v>200</v>
      </c>
      <c r="I29" s="115">
        <v>9</v>
      </c>
      <c r="J29" s="116">
        <v>4.5</v>
      </c>
    </row>
    <row r="30" spans="1:15" s="110" customFormat="1" ht="24.95" customHeight="1" x14ac:dyDescent="0.2">
      <c r="A30" s="193">
        <v>87.88</v>
      </c>
      <c r="B30" s="204" t="s">
        <v>166</v>
      </c>
      <c r="C30" s="113">
        <v>1.8726591760299625</v>
      </c>
      <c r="D30" s="115">
        <v>55</v>
      </c>
      <c r="E30" s="114">
        <v>56</v>
      </c>
      <c r="F30" s="114">
        <v>53</v>
      </c>
      <c r="G30" s="114">
        <v>60</v>
      </c>
      <c r="H30" s="140">
        <v>56</v>
      </c>
      <c r="I30" s="115">
        <v>-1</v>
      </c>
      <c r="J30" s="116">
        <v>-1.7857142857142858</v>
      </c>
    </row>
    <row r="31" spans="1:15" s="110" customFormat="1" ht="24.95" customHeight="1" x14ac:dyDescent="0.2">
      <c r="A31" s="193" t="s">
        <v>167</v>
      </c>
      <c r="B31" s="199" t="s">
        <v>168</v>
      </c>
      <c r="C31" s="113">
        <v>7.252298263534219</v>
      </c>
      <c r="D31" s="115">
        <v>213</v>
      </c>
      <c r="E31" s="114">
        <v>238</v>
      </c>
      <c r="F31" s="114">
        <v>255</v>
      </c>
      <c r="G31" s="114">
        <v>261</v>
      </c>
      <c r="H31" s="140">
        <v>251</v>
      </c>
      <c r="I31" s="115">
        <v>-38</v>
      </c>
      <c r="J31" s="116">
        <v>-15.139442231075698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4.3581886278515496</v>
      </c>
      <c r="D34" s="115">
        <v>128</v>
      </c>
      <c r="E34" s="114">
        <v>124</v>
      </c>
      <c r="F34" s="114">
        <v>129</v>
      </c>
      <c r="G34" s="114">
        <v>122</v>
      </c>
      <c r="H34" s="140">
        <v>136</v>
      </c>
      <c r="I34" s="115">
        <v>-8</v>
      </c>
      <c r="J34" s="116">
        <v>-5.882352941176471</v>
      </c>
    </row>
    <row r="35" spans="1:10" s="110" customFormat="1" ht="24.95" customHeight="1" x14ac:dyDescent="0.2">
      <c r="A35" s="292" t="s">
        <v>171</v>
      </c>
      <c r="B35" s="293" t="s">
        <v>172</v>
      </c>
      <c r="C35" s="113">
        <v>16.853932584269664</v>
      </c>
      <c r="D35" s="115">
        <v>495</v>
      </c>
      <c r="E35" s="114">
        <v>490</v>
      </c>
      <c r="F35" s="114">
        <v>511</v>
      </c>
      <c r="G35" s="114">
        <v>499</v>
      </c>
      <c r="H35" s="140">
        <v>494</v>
      </c>
      <c r="I35" s="115">
        <v>1</v>
      </c>
      <c r="J35" s="116">
        <v>0.20242914979757085</v>
      </c>
    </row>
    <row r="36" spans="1:10" s="110" customFormat="1" ht="24.95" customHeight="1" x14ac:dyDescent="0.2">
      <c r="A36" s="294" t="s">
        <v>173</v>
      </c>
      <c r="B36" s="295" t="s">
        <v>174</v>
      </c>
      <c r="C36" s="125">
        <v>78.787878787878782</v>
      </c>
      <c r="D36" s="143">
        <v>2314</v>
      </c>
      <c r="E36" s="144">
        <v>2414</v>
      </c>
      <c r="F36" s="144">
        <v>2460</v>
      </c>
      <c r="G36" s="144">
        <v>2490</v>
      </c>
      <c r="H36" s="145">
        <v>2427</v>
      </c>
      <c r="I36" s="143">
        <v>-113</v>
      </c>
      <c r="J36" s="146">
        <v>-4.6559538524927895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2937</v>
      </c>
      <c r="F11" s="264">
        <v>3028</v>
      </c>
      <c r="G11" s="264">
        <v>3100</v>
      </c>
      <c r="H11" s="264">
        <v>3111</v>
      </c>
      <c r="I11" s="265">
        <v>3057</v>
      </c>
      <c r="J11" s="263">
        <v>-120</v>
      </c>
      <c r="K11" s="266">
        <v>-3.9254170755642788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43.27545114061968</v>
      </c>
      <c r="E13" s="115">
        <v>1271</v>
      </c>
      <c r="F13" s="114">
        <v>1324</v>
      </c>
      <c r="G13" s="114">
        <v>1349</v>
      </c>
      <c r="H13" s="114">
        <v>1367</v>
      </c>
      <c r="I13" s="140">
        <v>1335</v>
      </c>
      <c r="J13" s="115">
        <v>-64</v>
      </c>
      <c r="K13" s="116">
        <v>-4.7940074906367043</v>
      </c>
    </row>
    <row r="14" spans="1:15" ht="15.95" customHeight="1" x14ac:dyDescent="0.2">
      <c r="A14" s="306" t="s">
        <v>230</v>
      </c>
      <c r="B14" s="307"/>
      <c r="C14" s="308"/>
      <c r="D14" s="113">
        <v>45.454545454545453</v>
      </c>
      <c r="E14" s="115">
        <v>1335</v>
      </c>
      <c r="F14" s="114">
        <v>1365</v>
      </c>
      <c r="G14" s="114">
        <v>1394</v>
      </c>
      <c r="H14" s="114">
        <v>1380</v>
      </c>
      <c r="I14" s="140">
        <v>1366</v>
      </c>
      <c r="J14" s="115">
        <v>-31</v>
      </c>
      <c r="K14" s="116">
        <v>-2.2693997071742311</v>
      </c>
    </row>
    <row r="15" spans="1:15" ht="15.95" customHeight="1" x14ac:dyDescent="0.2">
      <c r="A15" s="306" t="s">
        <v>231</v>
      </c>
      <c r="B15" s="307"/>
      <c r="C15" s="308"/>
      <c r="D15" s="113">
        <v>5.4136874361593463</v>
      </c>
      <c r="E15" s="115">
        <v>159</v>
      </c>
      <c r="F15" s="114">
        <v>161</v>
      </c>
      <c r="G15" s="114">
        <v>171</v>
      </c>
      <c r="H15" s="114">
        <v>170</v>
      </c>
      <c r="I15" s="140">
        <v>174</v>
      </c>
      <c r="J15" s="115">
        <v>-15</v>
      </c>
      <c r="K15" s="116">
        <v>-8.6206896551724146</v>
      </c>
    </row>
    <row r="16" spans="1:15" ht="15.95" customHeight="1" x14ac:dyDescent="0.2">
      <c r="A16" s="306" t="s">
        <v>232</v>
      </c>
      <c r="B16" s="307"/>
      <c r="C16" s="308"/>
      <c r="D16" s="113">
        <v>3.5069799114742937</v>
      </c>
      <c r="E16" s="115">
        <v>103</v>
      </c>
      <c r="F16" s="114">
        <v>106</v>
      </c>
      <c r="G16" s="114">
        <v>108</v>
      </c>
      <c r="H16" s="114">
        <v>114</v>
      </c>
      <c r="I16" s="140">
        <v>104</v>
      </c>
      <c r="J16" s="115">
        <v>-1</v>
      </c>
      <c r="K16" s="116">
        <v>-0.96153846153846156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3.4048348655090228</v>
      </c>
      <c r="E18" s="115">
        <v>100</v>
      </c>
      <c r="F18" s="114">
        <v>97</v>
      </c>
      <c r="G18" s="114">
        <v>102</v>
      </c>
      <c r="H18" s="114">
        <v>97</v>
      </c>
      <c r="I18" s="140">
        <v>108</v>
      </c>
      <c r="J18" s="115">
        <v>-8</v>
      </c>
      <c r="K18" s="116">
        <v>-7.4074074074074074</v>
      </c>
    </row>
    <row r="19" spans="1:11" ht="14.1" customHeight="1" x14ac:dyDescent="0.2">
      <c r="A19" s="306" t="s">
        <v>235</v>
      </c>
      <c r="B19" s="307" t="s">
        <v>236</v>
      </c>
      <c r="C19" s="308"/>
      <c r="D19" s="113">
        <v>2.5195778004766769</v>
      </c>
      <c r="E19" s="115">
        <v>74</v>
      </c>
      <c r="F19" s="114">
        <v>71</v>
      </c>
      <c r="G19" s="114">
        <v>76</v>
      </c>
      <c r="H19" s="114">
        <v>68</v>
      </c>
      <c r="I19" s="140">
        <v>79</v>
      </c>
      <c r="J19" s="115">
        <v>-5</v>
      </c>
      <c r="K19" s="116">
        <v>-6.3291139240506329</v>
      </c>
    </row>
    <row r="20" spans="1:11" ht="14.1" customHeight="1" x14ac:dyDescent="0.2">
      <c r="A20" s="306">
        <v>12</v>
      </c>
      <c r="B20" s="307" t="s">
        <v>237</v>
      </c>
      <c r="C20" s="308"/>
      <c r="D20" s="113">
        <v>1.3278855975485189</v>
      </c>
      <c r="E20" s="115">
        <v>39</v>
      </c>
      <c r="F20" s="114">
        <v>40</v>
      </c>
      <c r="G20" s="114">
        <v>40</v>
      </c>
      <c r="H20" s="114">
        <v>42</v>
      </c>
      <c r="I20" s="140">
        <v>39</v>
      </c>
      <c r="J20" s="115">
        <v>0</v>
      </c>
      <c r="K20" s="116">
        <v>0</v>
      </c>
    </row>
    <row r="21" spans="1:11" ht="14.1" customHeight="1" x14ac:dyDescent="0.2">
      <c r="A21" s="306">
        <v>21</v>
      </c>
      <c r="B21" s="307" t="s">
        <v>238</v>
      </c>
      <c r="C21" s="308"/>
      <c r="D21" s="113">
        <v>0.44262853251617296</v>
      </c>
      <c r="E21" s="115">
        <v>13</v>
      </c>
      <c r="F21" s="114">
        <v>14</v>
      </c>
      <c r="G21" s="114">
        <v>14</v>
      </c>
      <c r="H21" s="114">
        <v>17</v>
      </c>
      <c r="I21" s="140">
        <v>11</v>
      </c>
      <c r="J21" s="115">
        <v>2</v>
      </c>
      <c r="K21" s="116">
        <v>18.181818181818183</v>
      </c>
    </row>
    <row r="22" spans="1:11" ht="14.1" customHeight="1" x14ac:dyDescent="0.2">
      <c r="A22" s="306">
        <v>22</v>
      </c>
      <c r="B22" s="307" t="s">
        <v>239</v>
      </c>
      <c r="C22" s="308"/>
      <c r="D22" s="113">
        <v>1.5321756894790604</v>
      </c>
      <c r="E22" s="115">
        <v>45</v>
      </c>
      <c r="F22" s="114">
        <v>45</v>
      </c>
      <c r="G22" s="114">
        <v>46</v>
      </c>
      <c r="H22" s="114">
        <v>46</v>
      </c>
      <c r="I22" s="140">
        <v>48</v>
      </c>
      <c r="J22" s="115">
        <v>-3</v>
      </c>
      <c r="K22" s="116">
        <v>-6.25</v>
      </c>
    </row>
    <row r="23" spans="1:11" ht="14.1" customHeight="1" x14ac:dyDescent="0.2">
      <c r="A23" s="306">
        <v>23</v>
      </c>
      <c r="B23" s="307" t="s">
        <v>240</v>
      </c>
      <c r="C23" s="308"/>
      <c r="D23" s="113">
        <v>0.34048348655090227</v>
      </c>
      <c r="E23" s="115">
        <v>10</v>
      </c>
      <c r="F23" s="114">
        <v>10</v>
      </c>
      <c r="G23" s="114">
        <v>9</v>
      </c>
      <c r="H23" s="114">
        <v>9</v>
      </c>
      <c r="I23" s="140">
        <v>11</v>
      </c>
      <c r="J23" s="115">
        <v>-1</v>
      </c>
      <c r="K23" s="116">
        <v>-9.0909090909090917</v>
      </c>
    </row>
    <row r="24" spans="1:11" ht="14.1" customHeight="1" x14ac:dyDescent="0.2">
      <c r="A24" s="306">
        <v>24</v>
      </c>
      <c r="B24" s="307" t="s">
        <v>241</v>
      </c>
      <c r="C24" s="308"/>
      <c r="D24" s="113">
        <v>1.2938372488934287</v>
      </c>
      <c r="E24" s="115">
        <v>38</v>
      </c>
      <c r="F24" s="114">
        <v>36</v>
      </c>
      <c r="G24" s="114">
        <v>38</v>
      </c>
      <c r="H24" s="114">
        <v>41</v>
      </c>
      <c r="I24" s="140">
        <v>42</v>
      </c>
      <c r="J24" s="115">
        <v>-4</v>
      </c>
      <c r="K24" s="116">
        <v>-9.5238095238095237</v>
      </c>
    </row>
    <row r="25" spans="1:11" ht="14.1" customHeight="1" x14ac:dyDescent="0.2">
      <c r="A25" s="306">
        <v>25</v>
      </c>
      <c r="B25" s="307" t="s">
        <v>242</v>
      </c>
      <c r="C25" s="308"/>
      <c r="D25" s="113">
        <v>0.88525706503234591</v>
      </c>
      <c r="E25" s="115">
        <v>26</v>
      </c>
      <c r="F25" s="114">
        <v>28</v>
      </c>
      <c r="G25" s="114">
        <v>33</v>
      </c>
      <c r="H25" s="114">
        <v>36</v>
      </c>
      <c r="I25" s="140">
        <v>34</v>
      </c>
      <c r="J25" s="115">
        <v>-8</v>
      </c>
      <c r="K25" s="116">
        <v>-23.529411764705884</v>
      </c>
    </row>
    <row r="26" spans="1:11" ht="14.1" customHeight="1" x14ac:dyDescent="0.2">
      <c r="A26" s="306">
        <v>26</v>
      </c>
      <c r="B26" s="307" t="s">
        <v>243</v>
      </c>
      <c r="C26" s="308"/>
      <c r="D26" s="113">
        <v>1.3959822948586993</v>
      </c>
      <c r="E26" s="115">
        <v>41</v>
      </c>
      <c r="F26" s="114">
        <v>37</v>
      </c>
      <c r="G26" s="114">
        <v>41</v>
      </c>
      <c r="H26" s="114">
        <v>39</v>
      </c>
      <c r="I26" s="140">
        <v>38</v>
      </c>
      <c r="J26" s="115">
        <v>3</v>
      </c>
      <c r="K26" s="116">
        <v>7.8947368421052628</v>
      </c>
    </row>
    <row r="27" spans="1:11" ht="14.1" customHeight="1" x14ac:dyDescent="0.2">
      <c r="A27" s="306">
        <v>27</v>
      </c>
      <c r="B27" s="307" t="s">
        <v>244</v>
      </c>
      <c r="C27" s="308"/>
      <c r="D27" s="113">
        <v>0.64691862444671433</v>
      </c>
      <c r="E27" s="115">
        <v>19</v>
      </c>
      <c r="F27" s="114">
        <v>17</v>
      </c>
      <c r="G27" s="114">
        <v>17</v>
      </c>
      <c r="H27" s="114">
        <v>17</v>
      </c>
      <c r="I27" s="140">
        <v>16</v>
      </c>
      <c r="J27" s="115">
        <v>3</v>
      </c>
      <c r="K27" s="116">
        <v>18.75</v>
      </c>
    </row>
    <row r="28" spans="1:11" ht="14.1" customHeight="1" x14ac:dyDescent="0.2">
      <c r="A28" s="306">
        <v>28</v>
      </c>
      <c r="B28" s="307" t="s">
        <v>245</v>
      </c>
      <c r="C28" s="308"/>
      <c r="D28" s="113" t="s">
        <v>513</v>
      </c>
      <c r="E28" s="115" t="s">
        <v>513</v>
      </c>
      <c r="F28" s="114" t="s">
        <v>513</v>
      </c>
      <c r="G28" s="114" t="s">
        <v>513</v>
      </c>
      <c r="H28" s="114" t="s">
        <v>513</v>
      </c>
      <c r="I28" s="140" t="s">
        <v>513</v>
      </c>
      <c r="J28" s="115" t="s">
        <v>513</v>
      </c>
      <c r="K28" s="116" t="s">
        <v>513</v>
      </c>
    </row>
    <row r="29" spans="1:11" ht="14.1" customHeight="1" x14ac:dyDescent="0.2">
      <c r="A29" s="306">
        <v>29</v>
      </c>
      <c r="B29" s="307" t="s">
        <v>246</v>
      </c>
      <c r="C29" s="308"/>
      <c r="D29" s="113">
        <v>3.4729315628192032</v>
      </c>
      <c r="E29" s="115">
        <v>102</v>
      </c>
      <c r="F29" s="114">
        <v>113</v>
      </c>
      <c r="G29" s="114">
        <v>131</v>
      </c>
      <c r="H29" s="114">
        <v>132</v>
      </c>
      <c r="I29" s="140">
        <v>131</v>
      </c>
      <c r="J29" s="115">
        <v>-29</v>
      </c>
      <c r="K29" s="116">
        <v>-22.137404580152673</v>
      </c>
    </row>
    <row r="30" spans="1:11" ht="14.1" customHeight="1" x14ac:dyDescent="0.2">
      <c r="A30" s="306" t="s">
        <v>247</v>
      </c>
      <c r="B30" s="307" t="s">
        <v>248</v>
      </c>
      <c r="C30" s="308"/>
      <c r="D30" s="113">
        <v>0.37453183520599254</v>
      </c>
      <c r="E30" s="115">
        <v>11</v>
      </c>
      <c r="F30" s="114">
        <v>12</v>
      </c>
      <c r="G30" s="114">
        <v>13</v>
      </c>
      <c r="H30" s="114">
        <v>15</v>
      </c>
      <c r="I30" s="140">
        <v>17</v>
      </c>
      <c r="J30" s="115">
        <v>-6</v>
      </c>
      <c r="K30" s="116">
        <v>-35.294117647058826</v>
      </c>
    </row>
    <row r="31" spans="1:11" ht="14.1" customHeight="1" x14ac:dyDescent="0.2">
      <c r="A31" s="306" t="s">
        <v>249</v>
      </c>
      <c r="B31" s="307" t="s">
        <v>250</v>
      </c>
      <c r="C31" s="308"/>
      <c r="D31" s="113">
        <v>3.0983997276132107</v>
      </c>
      <c r="E31" s="115">
        <v>91</v>
      </c>
      <c r="F31" s="114">
        <v>101</v>
      </c>
      <c r="G31" s="114">
        <v>118</v>
      </c>
      <c r="H31" s="114">
        <v>117</v>
      </c>
      <c r="I31" s="140">
        <v>114</v>
      </c>
      <c r="J31" s="115">
        <v>-23</v>
      </c>
      <c r="K31" s="116">
        <v>-20.17543859649123</v>
      </c>
    </row>
    <row r="32" spans="1:11" ht="14.1" customHeight="1" x14ac:dyDescent="0.2">
      <c r="A32" s="306">
        <v>31</v>
      </c>
      <c r="B32" s="307" t="s">
        <v>251</v>
      </c>
      <c r="C32" s="308"/>
      <c r="D32" s="113">
        <v>0.37453183520599254</v>
      </c>
      <c r="E32" s="115">
        <v>11</v>
      </c>
      <c r="F32" s="114">
        <v>9</v>
      </c>
      <c r="G32" s="114">
        <v>9</v>
      </c>
      <c r="H32" s="114">
        <v>12</v>
      </c>
      <c r="I32" s="140">
        <v>10</v>
      </c>
      <c r="J32" s="115">
        <v>1</v>
      </c>
      <c r="K32" s="116">
        <v>10</v>
      </c>
    </row>
    <row r="33" spans="1:11" ht="14.1" customHeight="1" x14ac:dyDescent="0.2">
      <c r="A33" s="306">
        <v>32</v>
      </c>
      <c r="B33" s="307" t="s">
        <v>252</v>
      </c>
      <c r="C33" s="308"/>
      <c r="D33" s="113">
        <v>1.634320735444331</v>
      </c>
      <c r="E33" s="115">
        <v>48</v>
      </c>
      <c r="F33" s="114">
        <v>47</v>
      </c>
      <c r="G33" s="114">
        <v>51</v>
      </c>
      <c r="H33" s="114">
        <v>47</v>
      </c>
      <c r="I33" s="140">
        <v>51</v>
      </c>
      <c r="J33" s="115">
        <v>-3</v>
      </c>
      <c r="K33" s="116">
        <v>-5.882352941176471</v>
      </c>
    </row>
    <row r="34" spans="1:11" ht="14.1" customHeight="1" x14ac:dyDescent="0.2">
      <c r="A34" s="306">
        <v>33</v>
      </c>
      <c r="B34" s="307" t="s">
        <v>253</v>
      </c>
      <c r="C34" s="308"/>
      <c r="D34" s="113">
        <v>0.51072522982635338</v>
      </c>
      <c r="E34" s="115">
        <v>15</v>
      </c>
      <c r="F34" s="114">
        <v>13</v>
      </c>
      <c r="G34" s="114">
        <v>13</v>
      </c>
      <c r="H34" s="114">
        <v>15</v>
      </c>
      <c r="I34" s="140">
        <v>14</v>
      </c>
      <c r="J34" s="115">
        <v>1</v>
      </c>
      <c r="K34" s="116">
        <v>7.1428571428571432</v>
      </c>
    </row>
    <row r="35" spans="1:11" ht="14.1" customHeight="1" x14ac:dyDescent="0.2">
      <c r="A35" s="306">
        <v>34</v>
      </c>
      <c r="B35" s="307" t="s">
        <v>254</v>
      </c>
      <c r="C35" s="308"/>
      <c r="D35" s="113">
        <v>6.7756213823629556</v>
      </c>
      <c r="E35" s="115">
        <v>199</v>
      </c>
      <c r="F35" s="114">
        <v>204</v>
      </c>
      <c r="G35" s="114">
        <v>211</v>
      </c>
      <c r="H35" s="114">
        <v>208</v>
      </c>
      <c r="I35" s="140">
        <v>188</v>
      </c>
      <c r="J35" s="115">
        <v>11</v>
      </c>
      <c r="K35" s="116">
        <v>5.8510638297872344</v>
      </c>
    </row>
    <row r="36" spans="1:11" ht="14.1" customHeight="1" x14ac:dyDescent="0.2">
      <c r="A36" s="306">
        <v>41</v>
      </c>
      <c r="B36" s="307" t="s">
        <v>255</v>
      </c>
      <c r="C36" s="308"/>
      <c r="D36" s="113">
        <v>0.13619339462036092</v>
      </c>
      <c r="E36" s="115">
        <v>4</v>
      </c>
      <c r="F36" s="114">
        <v>4</v>
      </c>
      <c r="G36" s="114">
        <v>4</v>
      </c>
      <c r="H36" s="114">
        <v>3</v>
      </c>
      <c r="I36" s="140">
        <v>4</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0.13619339462036092</v>
      </c>
      <c r="E38" s="115">
        <v>4</v>
      </c>
      <c r="F38" s="114">
        <v>3</v>
      </c>
      <c r="G38" s="114">
        <v>4</v>
      </c>
      <c r="H38" s="114">
        <v>4</v>
      </c>
      <c r="I38" s="140">
        <v>4</v>
      </c>
      <c r="J38" s="115">
        <v>0</v>
      </c>
      <c r="K38" s="116">
        <v>0</v>
      </c>
    </row>
    <row r="39" spans="1:11" ht="14.1" customHeight="1" x14ac:dyDescent="0.2">
      <c r="A39" s="306">
        <v>51</v>
      </c>
      <c r="B39" s="307" t="s">
        <v>258</v>
      </c>
      <c r="C39" s="308"/>
      <c r="D39" s="113">
        <v>8.5461355124276466</v>
      </c>
      <c r="E39" s="115">
        <v>251</v>
      </c>
      <c r="F39" s="114">
        <v>264</v>
      </c>
      <c r="G39" s="114">
        <v>256</v>
      </c>
      <c r="H39" s="114">
        <v>258</v>
      </c>
      <c r="I39" s="140">
        <v>267</v>
      </c>
      <c r="J39" s="115">
        <v>-16</v>
      </c>
      <c r="K39" s="116">
        <v>-5.9925093632958806</v>
      </c>
    </row>
    <row r="40" spans="1:11" ht="14.1" customHeight="1" x14ac:dyDescent="0.2">
      <c r="A40" s="306" t="s">
        <v>259</v>
      </c>
      <c r="B40" s="307" t="s">
        <v>260</v>
      </c>
      <c r="C40" s="308"/>
      <c r="D40" s="113">
        <v>8.2397003745318358</v>
      </c>
      <c r="E40" s="115">
        <v>242</v>
      </c>
      <c r="F40" s="114">
        <v>256</v>
      </c>
      <c r="G40" s="114">
        <v>250</v>
      </c>
      <c r="H40" s="114">
        <v>255</v>
      </c>
      <c r="I40" s="140">
        <v>263</v>
      </c>
      <c r="J40" s="115">
        <v>-21</v>
      </c>
      <c r="K40" s="116">
        <v>-7.9847908745247151</v>
      </c>
    </row>
    <row r="41" spans="1:11" ht="14.1" customHeight="1" x14ac:dyDescent="0.2">
      <c r="A41" s="306"/>
      <c r="B41" s="307" t="s">
        <v>261</v>
      </c>
      <c r="C41" s="308"/>
      <c r="D41" s="113">
        <v>3.1324480762683011</v>
      </c>
      <c r="E41" s="115">
        <v>92</v>
      </c>
      <c r="F41" s="114">
        <v>97</v>
      </c>
      <c r="G41" s="114">
        <v>85</v>
      </c>
      <c r="H41" s="114">
        <v>93</v>
      </c>
      <c r="I41" s="140">
        <v>100</v>
      </c>
      <c r="J41" s="115">
        <v>-8</v>
      </c>
      <c r="K41" s="116">
        <v>-8</v>
      </c>
    </row>
    <row r="42" spans="1:11" ht="14.1" customHeight="1" x14ac:dyDescent="0.2">
      <c r="A42" s="306">
        <v>52</v>
      </c>
      <c r="B42" s="307" t="s">
        <v>262</v>
      </c>
      <c r="C42" s="308"/>
      <c r="D42" s="113">
        <v>5.0051072522982638</v>
      </c>
      <c r="E42" s="115">
        <v>147</v>
      </c>
      <c r="F42" s="114">
        <v>150</v>
      </c>
      <c r="G42" s="114">
        <v>149</v>
      </c>
      <c r="H42" s="114">
        <v>146</v>
      </c>
      <c r="I42" s="140">
        <v>143</v>
      </c>
      <c r="J42" s="115">
        <v>4</v>
      </c>
      <c r="K42" s="116">
        <v>2.7972027972027971</v>
      </c>
    </row>
    <row r="43" spans="1:11" ht="14.1" customHeight="1" x14ac:dyDescent="0.2">
      <c r="A43" s="306" t="s">
        <v>263</v>
      </c>
      <c r="B43" s="307" t="s">
        <v>264</v>
      </c>
      <c r="C43" s="308"/>
      <c r="D43" s="113">
        <v>4.4603336738168196</v>
      </c>
      <c r="E43" s="115">
        <v>131</v>
      </c>
      <c r="F43" s="114">
        <v>138</v>
      </c>
      <c r="G43" s="114">
        <v>133</v>
      </c>
      <c r="H43" s="114">
        <v>131</v>
      </c>
      <c r="I43" s="140">
        <v>136</v>
      </c>
      <c r="J43" s="115">
        <v>-5</v>
      </c>
      <c r="K43" s="116">
        <v>-3.6764705882352939</v>
      </c>
    </row>
    <row r="44" spans="1:11" ht="14.1" customHeight="1" x14ac:dyDescent="0.2">
      <c r="A44" s="306">
        <v>53</v>
      </c>
      <c r="B44" s="307" t="s">
        <v>265</v>
      </c>
      <c r="C44" s="308"/>
      <c r="D44" s="113">
        <v>1.634320735444331</v>
      </c>
      <c r="E44" s="115">
        <v>48</v>
      </c>
      <c r="F44" s="114">
        <v>52</v>
      </c>
      <c r="G44" s="114">
        <v>52</v>
      </c>
      <c r="H44" s="114">
        <v>47</v>
      </c>
      <c r="I44" s="140">
        <v>45</v>
      </c>
      <c r="J44" s="115">
        <v>3</v>
      </c>
      <c r="K44" s="116">
        <v>6.666666666666667</v>
      </c>
    </row>
    <row r="45" spans="1:11" ht="14.1" customHeight="1" x14ac:dyDescent="0.2">
      <c r="A45" s="306" t="s">
        <v>266</v>
      </c>
      <c r="B45" s="307" t="s">
        <v>267</v>
      </c>
      <c r="C45" s="308"/>
      <c r="D45" s="113">
        <v>1.3619339462036091</v>
      </c>
      <c r="E45" s="115">
        <v>40</v>
      </c>
      <c r="F45" s="114">
        <v>45</v>
      </c>
      <c r="G45" s="114">
        <v>46</v>
      </c>
      <c r="H45" s="114">
        <v>40</v>
      </c>
      <c r="I45" s="140">
        <v>37</v>
      </c>
      <c r="J45" s="115">
        <v>3</v>
      </c>
      <c r="K45" s="116">
        <v>8.1081081081081088</v>
      </c>
    </row>
    <row r="46" spans="1:11" ht="14.1" customHeight="1" x14ac:dyDescent="0.2">
      <c r="A46" s="306">
        <v>54</v>
      </c>
      <c r="B46" s="307" t="s">
        <v>268</v>
      </c>
      <c r="C46" s="308"/>
      <c r="D46" s="113">
        <v>10.929519918283964</v>
      </c>
      <c r="E46" s="115">
        <v>321</v>
      </c>
      <c r="F46" s="114">
        <v>328</v>
      </c>
      <c r="G46" s="114">
        <v>333</v>
      </c>
      <c r="H46" s="114">
        <v>347</v>
      </c>
      <c r="I46" s="140">
        <v>349</v>
      </c>
      <c r="J46" s="115">
        <v>-28</v>
      </c>
      <c r="K46" s="116">
        <v>-8.0229226361031518</v>
      </c>
    </row>
    <row r="47" spans="1:11" ht="14.1" customHeight="1" x14ac:dyDescent="0.2">
      <c r="A47" s="306">
        <v>61</v>
      </c>
      <c r="B47" s="307" t="s">
        <v>269</v>
      </c>
      <c r="C47" s="308"/>
      <c r="D47" s="113">
        <v>0.74906367041198507</v>
      </c>
      <c r="E47" s="115">
        <v>22</v>
      </c>
      <c r="F47" s="114">
        <v>22</v>
      </c>
      <c r="G47" s="114">
        <v>20</v>
      </c>
      <c r="H47" s="114">
        <v>25</v>
      </c>
      <c r="I47" s="140">
        <v>26</v>
      </c>
      <c r="J47" s="115">
        <v>-4</v>
      </c>
      <c r="K47" s="116">
        <v>-15.384615384615385</v>
      </c>
    </row>
    <row r="48" spans="1:11" ht="14.1" customHeight="1" x14ac:dyDescent="0.2">
      <c r="A48" s="306">
        <v>62</v>
      </c>
      <c r="B48" s="307" t="s">
        <v>270</v>
      </c>
      <c r="C48" s="308"/>
      <c r="D48" s="113">
        <v>13.006469186244468</v>
      </c>
      <c r="E48" s="115">
        <v>382</v>
      </c>
      <c r="F48" s="114">
        <v>399</v>
      </c>
      <c r="G48" s="114">
        <v>379</v>
      </c>
      <c r="H48" s="114">
        <v>385</v>
      </c>
      <c r="I48" s="140">
        <v>384</v>
      </c>
      <c r="J48" s="115">
        <v>-2</v>
      </c>
      <c r="K48" s="116">
        <v>-0.52083333333333337</v>
      </c>
    </row>
    <row r="49" spans="1:11" ht="14.1" customHeight="1" x14ac:dyDescent="0.2">
      <c r="A49" s="306">
        <v>63</v>
      </c>
      <c r="B49" s="307" t="s">
        <v>271</v>
      </c>
      <c r="C49" s="308"/>
      <c r="D49" s="113">
        <v>10.929519918283964</v>
      </c>
      <c r="E49" s="115">
        <v>321</v>
      </c>
      <c r="F49" s="114">
        <v>339</v>
      </c>
      <c r="G49" s="114">
        <v>362</v>
      </c>
      <c r="H49" s="114">
        <v>350</v>
      </c>
      <c r="I49" s="140">
        <v>321</v>
      </c>
      <c r="J49" s="115">
        <v>0</v>
      </c>
      <c r="K49" s="116">
        <v>0</v>
      </c>
    </row>
    <row r="50" spans="1:11" ht="14.1" customHeight="1" x14ac:dyDescent="0.2">
      <c r="A50" s="306" t="s">
        <v>272</v>
      </c>
      <c r="B50" s="307" t="s">
        <v>273</v>
      </c>
      <c r="C50" s="308"/>
      <c r="D50" s="113">
        <v>0.40858018386108275</v>
      </c>
      <c r="E50" s="115">
        <v>12</v>
      </c>
      <c r="F50" s="114">
        <v>13</v>
      </c>
      <c r="G50" s="114">
        <v>15</v>
      </c>
      <c r="H50" s="114">
        <v>17</v>
      </c>
      <c r="I50" s="140">
        <v>17</v>
      </c>
      <c r="J50" s="115">
        <v>-5</v>
      </c>
      <c r="K50" s="116">
        <v>-29.411764705882351</v>
      </c>
    </row>
    <row r="51" spans="1:11" ht="14.1" customHeight="1" x14ac:dyDescent="0.2">
      <c r="A51" s="306" t="s">
        <v>274</v>
      </c>
      <c r="B51" s="307" t="s">
        <v>275</v>
      </c>
      <c r="C51" s="308"/>
      <c r="D51" s="113">
        <v>10.112359550561798</v>
      </c>
      <c r="E51" s="115">
        <v>297</v>
      </c>
      <c r="F51" s="114">
        <v>313</v>
      </c>
      <c r="G51" s="114">
        <v>328</v>
      </c>
      <c r="H51" s="114">
        <v>315</v>
      </c>
      <c r="I51" s="140">
        <v>288</v>
      </c>
      <c r="J51" s="115">
        <v>9</v>
      </c>
      <c r="K51" s="116">
        <v>3.125</v>
      </c>
    </row>
    <row r="52" spans="1:11" ht="14.1" customHeight="1" x14ac:dyDescent="0.2">
      <c r="A52" s="306">
        <v>71</v>
      </c>
      <c r="B52" s="307" t="s">
        <v>276</v>
      </c>
      <c r="C52" s="308"/>
      <c r="D52" s="113">
        <v>12.563840653728294</v>
      </c>
      <c r="E52" s="115">
        <v>369</v>
      </c>
      <c r="F52" s="114">
        <v>384</v>
      </c>
      <c r="G52" s="114">
        <v>391</v>
      </c>
      <c r="H52" s="114">
        <v>393</v>
      </c>
      <c r="I52" s="140">
        <v>385</v>
      </c>
      <c r="J52" s="115">
        <v>-16</v>
      </c>
      <c r="K52" s="116">
        <v>-4.1558441558441555</v>
      </c>
    </row>
    <row r="53" spans="1:11" ht="14.1" customHeight="1" x14ac:dyDescent="0.2">
      <c r="A53" s="306" t="s">
        <v>277</v>
      </c>
      <c r="B53" s="307" t="s">
        <v>278</v>
      </c>
      <c r="C53" s="308"/>
      <c r="D53" s="113">
        <v>0.81716036772216549</v>
      </c>
      <c r="E53" s="115">
        <v>24</v>
      </c>
      <c r="F53" s="114">
        <v>22</v>
      </c>
      <c r="G53" s="114">
        <v>19</v>
      </c>
      <c r="H53" s="114">
        <v>21</v>
      </c>
      <c r="I53" s="140">
        <v>18</v>
      </c>
      <c r="J53" s="115">
        <v>6</v>
      </c>
      <c r="K53" s="116">
        <v>33.333333333333336</v>
      </c>
    </row>
    <row r="54" spans="1:11" ht="14.1" customHeight="1" x14ac:dyDescent="0.2">
      <c r="A54" s="306" t="s">
        <v>279</v>
      </c>
      <c r="B54" s="307" t="s">
        <v>280</v>
      </c>
      <c r="C54" s="308"/>
      <c r="D54" s="113">
        <v>10.248552945182158</v>
      </c>
      <c r="E54" s="115">
        <v>301</v>
      </c>
      <c r="F54" s="114">
        <v>316</v>
      </c>
      <c r="G54" s="114">
        <v>324</v>
      </c>
      <c r="H54" s="114">
        <v>326</v>
      </c>
      <c r="I54" s="140">
        <v>321</v>
      </c>
      <c r="J54" s="115">
        <v>-20</v>
      </c>
      <c r="K54" s="116">
        <v>-6.2305295950155761</v>
      </c>
    </row>
    <row r="55" spans="1:11" ht="14.1" customHeight="1" x14ac:dyDescent="0.2">
      <c r="A55" s="306">
        <v>72</v>
      </c>
      <c r="B55" s="307" t="s">
        <v>281</v>
      </c>
      <c r="C55" s="308"/>
      <c r="D55" s="113">
        <v>1.634320735444331</v>
      </c>
      <c r="E55" s="115">
        <v>48</v>
      </c>
      <c r="F55" s="114">
        <v>47</v>
      </c>
      <c r="G55" s="114">
        <v>51</v>
      </c>
      <c r="H55" s="114">
        <v>49</v>
      </c>
      <c r="I55" s="140">
        <v>46</v>
      </c>
      <c r="J55" s="115">
        <v>2</v>
      </c>
      <c r="K55" s="116">
        <v>4.3478260869565215</v>
      </c>
    </row>
    <row r="56" spans="1:11" ht="14.1" customHeight="1" x14ac:dyDescent="0.2">
      <c r="A56" s="306" t="s">
        <v>282</v>
      </c>
      <c r="B56" s="307" t="s">
        <v>283</v>
      </c>
      <c r="C56" s="308"/>
      <c r="D56" s="113">
        <v>0.10214504596527069</v>
      </c>
      <c r="E56" s="115">
        <v>3</v>
      </c>
      <c r="F56" s="114">
        <v>4</v>
      </c>
      <c r="G56" s="114">
        <v>5</v>
      </c>
      <c r="H56" s="114">
        <v>5</v>
      </c>
      <c r="I56" s="140">
        <v>5</v>
      </c>
      <c r="J56" s="115">
        <v>-2</v>
      </c>
      <c r="K56" s="116">
        <v>-40</v>
      </c>
    </row>
    <row r="57" spans="1:11" ht="14.1" customHeight="1" x14ac:dyDescent="0.2">
      <c r="A57" s="306" t="s">
        <v>284</v>
      </c>
      <c r="B57" s="307" t="s">
        <v>285</v>
      </c>
      <c r="C57" s="308"/>
      <c r="D57" s="113">
        <v>1.1235955056179776</v>
      </c>
      <c r="E57" s="115">
        <v>33</v>
      </c>
      <c r="F57" s="114">
        <v>35</v>
      </c>
      <c r="G57" s="114">
        <v>37</v>
      </c>
      <c r="H57" s="114">
        <v>35</v>
      </c>
      <c r="I57" s="140">
        <v>34</v>
      </c>
      <c r="J57" s="115">
        <v>-1</v>
      </c>
      <c r="K57" s="116">
        <v>-2.9411764705882355</v>
      </c>
    </row>
    <row r="58" spans="1:11" ht="14.1" customHeight="1" x14ac:dyDescent="0.2">
      <c r="A58" s="306">
        <v>73</v>
      </c>
      <c r="B58" s="307" t="s">
        <v>286</v>
      </c>
      <c r="C58" s="308"/>
      <c r="D58" s="113">
        <v>0.64691862444671433</v>
      </c>
      <c r="E58" s="115">
        <v>19</v>
      </c>
      <c r="F58" s="114">
        <v>19</v>
      </c>
      <c r="G58" s="114">
        <v>17</v>
      </c>
      <c r="H58" s="114">
        <v>17</v>
      </c>
      <c r="I58" s="140">
        <v>15</v>
      </c>
      <c r="J58" s="115">
        <v>4</v>
      </c>
      <c r="K58" s="116">
        <v>26.666666666666668</v>
      </c>
    </row>
    <row r="59" spans="1:11" ht="14.1" customHeight="1" x14ac:dyDescent="0.2">
      <c r="A59" s="306" t="s">
        <v>287</v>
      </c>
      <c r="B59" s="307" t="s">
        <v>288</v>
      </c>
      <c r="C59" s="308"/>
      <c r="D59" s="113">
        <v>0.47667688117126317</v>
      </c>
      <c r="E59" s="115">
        <v>14</v>
      </c>
      <c r="F59" s="114">
        <v>14</v>
      </c>
      <c r="G59" s="114">
        <v>12</v>
      </c>
      <c r="H59" s="114">
        <v>12</v>
      </c>
      <c r="I59" s="140">
        <v>11</v>
      </c>
      <c r="J59" s="115">
        <v>3</v>
      </c>
      <c r="K59" s="116">
        <v>27.272727272727273</v>
      </c>
    </row>
    <row r="60" spans="1:11" ht="14.1" customHeight="1" x14ac:dyDescent="0.2">
      <c r="A60" s="306">
        <v>81</v>
      </c>
      <c r="B60" s="307" t="s">
        <v>289</v>
      </c>
      <c r="C60" s="308"/>
      <c r="D60" s="113">
        <v>2.5536261491317673</v>
      </c>
      <c r="E60" s="115">
        <v>75</v>
      </c>
      <c r="F60" s="114">
        <v>71</v>
      </c>
      <c r="G60" s="114">
        <v>79</v>
      </c>
      <c r="H60" s="114">
        <v>77</v>
      </c>
      <c r="I60" s="140">
        <v>78</v>
      </c>
      <c r="J60" s="115">
        <v>-3</v>
      </c>
      <c r="K60" s="116">
        <v>-3.8461538461538463</v>
      </c>
    </row>
    <row r="61" spans="1:11" ht="14.1" customHeight="1" x14ac:dyDescent="0.2">
      <c r="A61" s="306" t="s">
        <v>290</v>
      </c>
      <c r="B61" s="307" t="s">
        <v>291</v>
      </c>
      <c r="C61" s="308"/>
      <c r="D61" s="113">
        <v>0.88525706503234591</v>
      </c>
      <c r="E61" s="115">
        <v>26</v>
      </c>
      <c r="F61" s="114">
        <v>27</v>
      </c>
      <c r="G61" s="114">
        <v>29</v>
      </c>
      <c r="H61" s="114">
        <v>27</v>
      </c>
      <c r="I61" s="140">
        <v>26</v>
      </c>
      <c r="J61" s="115">
        <v>0</v>
      </c>
      <c r="K61" s="116">
        <v>0</v>
      </c>
    </row>
    <row r="62" spans="1:11" ht="14.1" customHeight="1" x14ac:dyDescent="0.2">
      <c r="A62" s="306" t="s">
        <v>292</v>
      </c>
      <c r="B62" s="307" t="s">
        <v>293</v>
      </c>
      <c r="C62" s="308"/>
      <c r="D62" s="113">
        <v>0.44262853251617296</v>
      </c>
      <c r="E62" s="115">
        <v>13</v>
      </c>
      <c r="F62" s="114">
        <v>11</v>
      </c>
      <c r="G62" s="114">
        <v>11</v>
      </c>
      <c r="H62" s="114">
        <v>13</v>
      </c>
      <c r="I62" s="140">
        <v>15</v>
      </c>
      <c r="J62" s="115">
        <v>-2</v>
      </c>
      <c r="K62" s="116">
        <v>-13.333333333333334</v>
      </c>
    </row>
    <row r="63" spans="1:11" ht="14.1" customHeight="1" x14ac:dyDescent="0.2">
      <c r="A63" s="306"/>
      <c r="B63" s="307" t="s">
        <v>294</v>
      </c>
      <c r="C63" s="308"/>
      <c r="D63" s="113">
        <v>0.40858018386108275</v>
      </c>
      <c r="E63" s="115">
        <v>12</v>
      </c>
      <c r="F63" s="114">
        <v>11</v>
      </c>
      <c r="G63" s="114">
        <v>11</v>
      </c>
      <c r="H63" s="114">
        <v>13</v>
      </c>
      <c r="I63" s="140">
        <v>15</v>
      </c>
      <c r="J63" s="115">
        <v>-3</v>
      </c>
      <c r="K63" s="116">
        <v>-20</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0.74906367041198507</v>
      </c>
      <c r="E65" s="115">
        <v>22</v>
      </c>
      <c r="F65" s="114">
        <v>19</v>
      </c>
      <c r="G65" s="114">
        <v>24</v>
      </c>
      <c r="H65" s="114">
        <v>24</v>
      </c>
      <c r="I65" s="140">
        <v>22</v>
      </c>
      <c r="J65" s="115">
        <v>0</v>
      </c>
      <c r="K65" s="116">
        <v>0</v>
      </c>
    </row>
    <row r="66" spans="1:11" ht="14.1" customHeight="1" x14ac:dyDescent="0.2">
      <c r="A66" s="306">
        <v>82</v>
      </c>
      <c r="B66" s="307" t="s">
        <v>299</v>
      </c>
      <c r="C66" s="308"/>
      <c r="D66" s="113">
        <v>1.3959822948586993</v>
      </c>
      <c r="E66" s="115">
        <v>41</v>
      </c>
      <c r="F66" s="114">
        <v>46</v>
      </c>
      <c r="G66" s="114">
        <v>43</v>
      </c>
      <c r="H66" s="114">
        <v>44</v>
      </c>
      <c r="I66" s="140">
        <v>43</v>
      </c>
      <c r="J66" s="115">
        <v>-2</v>
      </c>
      <c r="K66" s="116">
        <v>-4.6511627906976747</v>
      </c>
    </row>
    <row r="67" spans="1:11" ht="14.1" customHeight="1" x14ac:dyDescent="0.2">
      <c r="A67" s="306" t="s">
        <v>300</v>
      </c>
      <c r="B67" s="307" t="s">
        <v>301</v>
      </c>
      <c r="C67" s="308"/>
      <c r="D67" s="113">
        <v>0.27238678924072185</v>
      </c>
      <c r="E67" s="115">
        <v>8</v>
      </c>
      <c r="F67" s="114">
        <v>10</v>
      </c>
      <c r="G67" s="114">
        <v>8</v>
      </c>
      <c r="H67" s="114">
        <v>12</v>
      </c>
      <c r="I67" s="140">
        <v>10</v>
      </c>
      <c r="J67" s="115">
        <v>-2</v>
      </c>
      <c r="K67" s="116">
        <v>-20</v>
      </c>
    </row>
    <row r="68" spans="1:11" ht="14.1" customHeight="1" x14ac:dyDescent="0.2">
      <c r="A68" s="306" t="s">
        <v>302</v>
      </c>
      <c r="B68" s="307" t="s">
        <v>303</v>
      </c>
      <c r="C68" s="308"/>
      <c r="D68" s="113">
        <v>0.68096697310180454</v>
      </c>
      <c r="E68" s="115">
        <v>20</v>
      </c>
      <c r="F68" s="114">
        <v>23</v>
      </c>
      <c r="G68" s="114">
        <v>22</v>
      </c>
      <c r="H68" s="114">
        <v>20</v>
      </c>
      <c r="I68" s="140">
        <v>20</v>
      </c>
      <c r="J68" s="115">
        <v>0</v>
      </c>
      <c r="K68" s="116">
        <v>0</v>
      </c>
    </row>
    <row r="69" spans="1:11" ht="14.1" customHeight="1" x14ac:dyDescent="0.2">
      <c r="A69" s="306">
        <v>83</v>
      </c>
      <c r="B69" s="307" t="s">
        <v>304</v>
      </c>
      <c r="C69" s="308"/>
      <c r="D69" s="113">
        <v>1.7024174327545114</v>
      </c>
      <c r="E69" s="115">
        <v>50</v>
      </c>
      <c r="F69" s="114">
        <v>52</v>
      </c>
      <c r="G69" s="114">
        <v>58</v>
      </c>
      <c r="H69" s="114">
        <v>62</v>
      </c>
      <c r="I69" s="140">
        <v>60</v>
      </c>
      <c r="J69" s="115">
        <v>-10</v>
      </c>
      <c r="K69" s="116">
        <v>-16.666666666666668</v>
      </c>
    </row>
    <row r="70" spans="1:11" ht="14.1" customHeight="1" x14ac:dyDescent="0.2">
      <c r="A70" s="306" t="s">
        <v>305</v>
      </c>
      <c r="B70" s="307" t="s">
        <v>306</v>
      </c>
      <c r="C70" s="308"/>
      <c r="D70" s="113">
        <v>0.95335376234252633</v>
      </c>
      <c r="E70" s="115">
        <v>28</v>
      </c>
      <c r="F70" s="114">
        <v>25</v>
      </c>
      <c r="G70" s="114">
        <v>26</v>
      </c>
      <c r="H70" s="114">
        <v>28</v>
      </c>
      <c r="I70" s="140">
        <v>29</v>
      </c>
      <c r="J70" s="115">
        <v>-1</v>
      </c>
      <c r="K70" s="116">
        <v>-3.4482758620689653</v>
      </c>
    </row>
    <row r="71" spans="1:11" ht="14.1" customHeight="1" x14ac:dyDescent="0.2">
      <c r="A71" s="306"/>
      <c r="B71" s="307" t="s">
        <v>307</v>
      </c>
      <c r="C71" s="308"/>
      <c r="D71" s="113">
        <v>0.57882192713653391</v>
      </c>
      <c r="E71" s="115">
        <v>17</v>
      </c>
      <c r="F71" s="114">
        <v>12</v>
      </c>
      <c r="G71" s="114">
        <v>14</v>
      </c>
      <c r="H71" s="114">
        <v>16</v>
      </c>
      <c r="I71" s="140">
        <v>17</v>
      </c>
      <c r="J71" s="115">
        <v>0</v>
      </c>
      <c r="K71" s="116">
        <v>0</v>
      </c>
    </row>
    <row r="72" spans="1:11" ht="14.1" customHeight="1" x14ac:dyDescent="0.2">
      <c r="A72" s="306">
        <v>84</v>
      </c>
      <c r="B72" s="307" t="s">
        <v>308</v>
      </c>
      <c r="C72" s="308"/>
      <c r="D72" s="113">
        <v>1.2597889002383384</v>
      </c>
      <c r="E72" s="115">
        <v>37</v>
      </c>
      <c r="F72" s="114">
        <v>39</v>
      </c>
      <c r="G72" s="114">
        <v>38</v>
      </c>
      <c r="H72" s="114">
        <v>39</v>
      </c>
      <c r="I72" s="140">
        <v>42</v>
      </c>
      <c r="J72" s="115">
        <v>-5</v>
      </c>
      <c r="K72" s="116">
        <v>-11.904761904761905</v>
      </c>
    </row>
    <row r="73" spans="1:11" ht="14.1" customHeight="1" x14ac:dyDescent="0.2">
      <c r="A73" s="306" t="s">
        <v>309</v>
      </c>
      <c r="B73" s="307" t="s">
        <v>310</v>
      </c>
      <c r="C73" s="308"/>
      <c r="D73" s="113">
        <v>0.34048348655090227</v>
      </c>
      <c r="E73" s="115">
        <v>10</v>
      </c>
      <c r="F73" s="114">
        <v>10</v>
      </c>
      <c r="G73" s="114">
        <v>9</v>
      </c>
      <c r="H73" s="114">
        <v>12</v>
      </c>
      <c r="I73" s="140">
        <v>11</v>
      </c>
      <c r="J73" s="115">
        <v>-1</v>
      </c>
      <c r="K73" s="116">
        <v>-9.0909090909090917</v>
      </c>
    </row>
    <row r="74" spans="1:11" ht="14.1" customHeight="1" x14ac:dyDescent="0.2">
      <c r="A74" s="306" t="s">
        <v>311</v>
      </c>
      <c r="B74" s="307" t="s">
        <v>312</v>
      </c>
      <c r="C74" s="308"/>
      <c r="D74" s="113">
        <v>0.47667688117126317</v>
      </c>
      <c r="E74" s="115">
        <v>14</v>
      </c>
      <c r="F74" s="114">
        <v>14</v>
      </c>
      <c r="G74" s="114">
        <v>13</v>
      </c>
      <c r="H74" s="114">
        <v>12</v>
      </c>
      <c r="I74" s="140">
        <v>15</v>
      </c>
      <c r="J74" s="115">
        <v>-1</v>
      </c>
      <c r="K74" s="116">
        <v>-6.666666666666667</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0.13619339462036092</v>
      </c>
      <c r="E77" s="115">
        <v>4</v>
      </c>
      <c r="F77" s="114">
        <v>3</v>
      </c>
      <c r="G77" s="114" t="s">
        <v>513</v>
      </c>
      <c r="H77" s="114" t="s">
        <v>513</v>
      </c>
      <c r="I77" s="140">
        <v>3</v>
      </c>
      <c r="J77" s="115">
        <v>1</v>
      </c>
      <c r="K77" s="116">
        <v>33.333333333333336</v>
      </c>
    </row>
    <row r="78" spans="1:11" ht="14.1" customHeight="1" x14ac:dyDescent="0.2">
      <c r="A78" s="306">
        <v>93</v>
      </c>
      <c r="B78" s="307" t="s">
        <v>317</v>
      </c>
      <c r="C78" s="308"/>
      <c r="D78" s="113">
        <v>0.17024174327545114</v>
      </c>
      <c r="E78" s="115">
        <v>5</v>
      </c>
      <c r="F78" s="114">
        <v>5</v>
      </c>
      <c r="G78" s="114">
        <v>7</v>
      </c>
      <c r="H78" s="114">
        <v>4</v>
      </c>
      <c r="I78" s="140">
        <v>4</v>
      </c>
      <c r="J78" s="115">
        <v>1</v>
      </c>
      <c r="K78" s="116">
        <v>25</v>
      </c>
    </row>
    <row r="79" spans="1:11" ht="14.1" customHeight="1" x14ac:dyDescent="0.2">
      <c r="A79" s="306">
        <v>94</v>
      </c>
      <c r="B79" s="307" t="s">
        <v>318</v>
      </c>
      <c r="C79" s="308"/>
      <c r="D79" s="113">
        <v>0.30643513789581206</v>
      </c>
      <c r="E79" s="115">
        <v>9</v>
      </c>
      <c r="F79" s="114">
        <v>14</v>
      </c>
      <c r="G79" s="114">
        <v>18</v>
      </c>
      <c r="H79" s="114">
        <v>17</v>
      </c>
      <c r="I79" s="140">
        <v>13</v>
      </c>
      <c r="J79" s="115">
        <v>-4</v>
      </c>
      <c r="K79" s="116">
        <v>-30.76923076923077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2.3493360572012256</v>
      </c>
      <c r="E81" s="143">
        <v>69</v>
      </c>
      <c r="F81" s="144">
        <v>72</v>
      </c>
      <c r="G81" s="144">
        <v>78</v>
      </c>
      <c r="H81" s="144">
        <v>80</v>
      </c>
      <c r="I81" s="145">
        <v>78</v>
      </c>
      <c r="J81" s="143">
        <v>-9</v>
      </c>
      <c r="K81" s="146">
        <v>-11.538461538461538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1206</v>
      </c>
      <c r="G12" s="536">
        <v>724</v>
      </c>
      <c r="H12" s="536">
        <v>1479</v>
      </c>
      <c r="I12" s="536">
        <v>1228</v>
      </c>
      <c r="J12" s="537">
        <v>2107</v>
      </c>
      <c r="K12" s="538">
        <v>-901</v>
      </c>
      <c r="L12" s="349">
        <v>-42.762221167536779</v>
      </c>
    </row>
    <row r="13" spans="1:17" s="110" customFormat="1" ht="15" customHeight="1" x14ac:dyDescent="0.2">
      <c r="A13" s="350" t="s">
        <v>344</v>
      </c>
      <c r="B13" s="351" t="s">
        <v>345</v>
      </c>
      <c r="C13" s="347"/>
      <c r="D13" s="347"/>
      <c r="E13" s="348"/>
      <c r="F13" s="536">
        <v>686</v>
      </c>
      <c r="G13" s="536">
        <v>377</v>
      </c>
      <c r="H13" s="536">
        <v>834</v>
      </c>
      <c r="I13" s="536">
        <v>685</v>
      </c>
      <c r="J13" s="537">
        <v>845</v>
      </c>
      <c r="K13" s="538">
        <v>-159</v>
      </c>
      <c r="L13" s="349">
        <v>-18.816568047337277</v>
      </c>
    </row>
    <row r="14" spans="1:17" s="110" customFormat="1" ht="22.5" customHeight="1" x14ac:dyDescent="0.2">
      <c r="A14" s="350"/>
      <c r="B14" s="351" t="s">
        <v>346</v>
      </c>
      <c r="C14" s="347"/>
      <c r="D14" s="347"/>
      <c r="E14" s="348"/>
      <c r="F14" s="536">
        <v>520</v>
      </c>
      <c r="G14" s="536">
        <v>347</v>
      </c>
      <c r="H14" s="536">
        <v>645</v>
      </c>
      <c r="I14" s="536">
        <v>543</v>
      </c>
      <c r="J14" s="537">
        <v>1262</v>
      </c>
      <c r="K14" s="538">
        <v>-742</v>
      </c>
      <c r="L14" s="349">
        <v>-58.795562599049127</v>
      </c>
    </row>
    <row r="15" spans="1:17" s="110" customFormat="1" ht="15" customHeight="1" x14ac:dyDescent="0.2">
      <c r="A15" s="350" t="s">
        <v>347</v>
      </c>
      <c r="B15" s="351" t="s">
        <v>108</v>
      </c>
      <c r="C15" s="347"/>
      <c r="D15" s="347"/>
      <c r="E15" s="348"/>
      <c r="F15" s="536">
        <v>196</v>
      </c>
      <c r="G15" s="536">
        <v>118</v>
      </c>
      <c r="H15" s="536">
        <v>555</v>
      </c>
      <c r="I15" s="536">
        <v>164</v>
      </c>
      <c r="J15" s="537">
        <v>219</v>
      </c>
      <c r="K15" s="538">
        <v>-23</v>
      </c>
      <c r="L15" s="349">
        <v>-10.502283105022832</v>
      </c>
    </row>
    <row r="16" spans="1:17" s="110" customFormat="1" ht="15" customHeight="1" x14ac:dyDescent="0.2">
      <c r="A16" s="350"/>
      <c r="B16" s="351" t="s">
        <v>109</v>
      </c>
      <c r="C16" s="347"/>
      <c r="D16" s="347"/>
      <c r="E16" s="348"/>
      <c r="F16" s="536">
        <v>799</v>
      </c>
      <c r="G16" s="536">
        <v>488</v>
      </c>
      <c r="H16" s="536">
        <v>759</v>
      </c>
      <c r="I16" s="536">
        <v>814</v>
      </c>
      <c r="J16" s="537">
        <v>1353</v>
      </c>
      <c r="K16" s="538">
        <v>-554</v>
      </c>
      <c r="L16" s="349">
        <v>-40.946045824094604</v>
      </c>
    </row>
    <row r="17" spans="1:12" s="110" customFormat="1" ht="15" customHeight="1" x14ac:dyDescent="0.2">
      <c r="A17" s="350"/>
      <c r="B17" s="351" t="s">
        <v>110</v>
      </c>
      <c r="C17" s="347"/>
      <c r="D17" s="347"/>
      <c r="E17" s="348"/>
      <c r="F17" s="536">
        <v>194</v>
      </c>
      <c r="G17" s="536">
        <v>100</v>
      </c>
      <c r="H17" s="536">
        <v>144</v>
      </c>
      <c r="I17" s="536">
        <v>228</v>
      </c>
      <c r="J17" s="537">
        <v>507</v>
      </c>
      <c r="K17" s="538">
        <v>-313</v>
      </c>
      <c r="L17" s="349">
        <v>-61.735700197238657</v>
      </c>
    </row>
    <row r="18" spans="1:12" s="110" customFormat="1" ht="15" customHeight="1" x14ac:dyDescent="0.2">
      <c r="A18" s="350"/>
      <c r="B18" s="351" t="s">
        <v>111</v>
      </c>
      <c r="C18" s="347"/>
      <c r="D18" s="347"/>
      <c r="E18" s="348"/>
      <c r="F18" s="536">
        <v>17</v>
      </c>
      <c r="G18" s="536">
        <v>18</v>
      </c>
      <c r="H18" s="536">
        <v>21</v>
      </c>
      <c r="I18" s="536">
        <v>22</v>
      </c>
      <c r="J18" s="537">
        <v>28</v>
      </c>
      <c r="K18" s="538">
        <v>-11</v>
      </c>
      <c r="L18" s="349">
        <v>-39.285714285714285</v>
      </c>
    </row>
    <row r="19" spans="1:12" s="110" customFormat="1" ht="15" customHeight="1" x14ac:dyDescent="0.2">
      <c r="A19" s="118" t="s">
        <v>113</v>
      </c>
      <c r="B19" s="119" t="s">
        <v>181</v>
      </c>
      <c r="C19" s="347"/>
      <c r="D19" s="347"/>
      <c r="E19" s="348"/>
      <c r="F19" s="536">
        <v>791</v>
      </c>
      <c r="G19" s="536">
        <v>424</v>
      </c>
      <c r="H19" s="536">
        <v>1019</v>
      </c>
      <c r="I19" s="536">
        <v>705</v>
      </c>
      <c r="J19" s="537">
        <v>1364</v>
      </c>
      <c r="K19" s="538">
        <v>-573</v>
      </c>
      <c r="L19" s="349">
        <v>-42.008797653958943</v>
      </c>
    </row>
    <row r="20" spans="1:12" s="110" customFormat="1" ht="15" customHeight="1" x14ac:dyDescent="0.2">
      <c r="A20" s="118"/>
      <c r="B20" s="119" t="s">
        <v>182</v>
      </c>
      <c r="C20" s="347"/>
      <c r="D20" s="347"/>
      <c r="E20" s="348"/>
      <c r="F20" s="536">
        <v>415</v>
      </c>
      <c r="G20" s="536">
        <v>300</v>
      </c>
      <c r="H20" s="536">
        <v>460</v>
      </c>
      <c r="I20" s="536">
        <v>523</v>
      </c>
      <c r="J20" s="537">
        <v>743</v>
      </c>
      <c r="K20" s="538">
        <v>-328</v>
      </c>
      <c r="L20" s="349">
        <v>-44.145356662180347</v>
      </c>
    </row>
    <row r="21" spans="1:12" s="110" customFormat="1" ht="15" customHeight="1" x14ac:dyDescent="0.2">
      <c r="A21" s="118" t="s">
        <v>113</v>
      </c>
      <c r="B21" s="119" t="s">
        <v>116</v>
      </c>
      <c r="C21" s="347"/>
      <c r="D21" s="347"/>
      <c r="E21" s="348"/>
      <c r="F21" s="536">
        <v>1091</v>
      </c>
      <c r="G21" s="536">
        <v>665</v>
      </c>
      <c r="H21" s="536">
        <v>1377</v>
      </c>
      <c r="I21" s="536">
        <v>1129</v>
      </c>
      <c r="J21" s="537">
        <v>1980</v>
      </c>
      <c r="K21" s="538">
        <v>-889</v>
      </c>
      <c r="L21" s="349">
        <v>-44.898989898989896</v>
      </c>
    </row>
    <row r="22" spans="1:12" s="110" customFormat="1" ht="15" customHeight="1" x14ac:dyDescent="0.2">
      <c r="A22" s="118"/>
      <c r="B22" s="119" t="s">
        <v>117</v>
      </c>
      <c r="C22" s="347"/>
      <c r="D22" s="347"/>
      <c r="E22" s="348"/>
      <c r="F22" s="536">
        <v>115</v>
      </c>
      <c r="G22" s="536">
        <v>59</v>
      </c>
      <c r="H22" s="536">
        <v>101</v>
      </c>
      <c r="I22" s="536">
        <v>99</v>
      </c>
      <c r="J22" s="537">
        <v>127</v>
      </c>
      <c r="K22" s="538">
        <v>-12</v>
      </c>
      <c r="L22" s="349">
        <v>-9.4488188976377945</v>
      </c>
    </row>
    <row r="23" spans="1:12" s="110" customFormat="1" ht="15" customHeight="1" x14ac:dyDescent="0.2">
      <c r="A23" s="352" t="s">
        <v>347</v>
      </c>
      <c r="B23" s="353" t="s">
        <v>193</v>
      </c>
      <c r="C23" s="354"/>
      <c r="D23" s="354"/>
      <c r="E23" s="355"/>
      <c r="F23" s="539">
        <v>17</v>
      </c>
      <c r="G23" s="539">
        <v>26</v>
      </c>
      <c r="H23" s="539">
        <v>250</v>
      </c>
      <c r="I23" s="539">
        <v>7</v>
      </c>
      <c r="J23" s="540">
        <v>43</v>
      </c>
      <c r="K23" s="541">
        <v>-26</v>
      </c>
      <c r="L23" s="356">
        <v>-60.465116279069768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29.4</v>
      </c>
      <c r="G25" s="542">
        <v>34.6</v>
      </c>
      <c r="H25" s="542">
        <v>38.6</v>
      </c>
      <c r="I25" s="542">
        <v>38.799999999999997</v>
      </c>
      <c r="J25" s="542">
        <v>24.1</v>
      </c>
      <c r="K25" s="543" t="s">
        <v>349</v>
      </c>
      <c r="L25" s="364">
        <v>5.2999999999999972</v>
      </c>
    </row>
    <row r="26" spans="1:12" s="110" customFormat="1" ht="15" customHeight="1" x14ac:dyDescent="0.2">
      <c r="A26" s="365" t="s">
        <v>105</v>
      </c>
      <c r="B26" s="366" t="s">
        <v>345</v>
      </c>
      <c r="C26" s="362"/>
      <c r="D26" s="362"/>
      <c r="E26" s="363"/>
      <c r="F26" s="542">
        <v>24.1</v>
      </c>
      <c r="G26" s="542">
        <v>29.7</v>
      </c>
      <c r="H26" s="542">
        <v>34.1</v>
      </c>
      <c r="I26" s="542">
        <v>34.700000000000003</v>
      </c>
      <c r="J26" s="544">
        <v>26</v>
      </c>
      <c r="K26" s="543" t="s">
        <v>349</v>
      </c>
      <c r="L26" s="364">
        <v>-1.8999999999999986</v>
      </c>
    </row>
    <row r="27" spans="1:12" s="110" customFormat="1" ht="15" customHeight="1" x14ac:dyDescent="0.2">
      <c r="A27" s="365"/>
      <c r="B27" s="366" t="s">
        <v>346</v>
      </c>
      <c r="C27" s="362"/>
      <c r="D27" s="362"/>
      <c r="E27" s="363"/>
      <c r="F27" s="542">
        <v>36.9</v>
      </c>
      <c r="G27" s="542">
        <v>39.700000000000003</v>
      </c>
      <c r="H27" s="542">
        <v>43.8</v>
      </c>
      <c r="I27" s="542">
        <v>43.9</v>
      </c>
      <c r="J27" s="542">
        <v>22.9</v>
      </c>
      <c r="K27" s="543" t="s">
        <v>349</v>
      </c>
      <c r="L27" s="364">
        <v>14</v>
      </c>
    </row>
    <row r="28" spans="1:12" s="110" customFormat="1" ht="15" customHeight="1" x14ac:dyDescent="0.2">
      <c r="A28" s="365" t="s">
        <v>113</v>
      </c>
      <c r="B28" s="366" t="s">
        <v>108</v>
      </c>
      <c r="C28" s="362"/>
      <c r="D28" s="362"/>
      <c r="E28" s="363"/>
      <c r="F28" s="542">
        <v>36.799999999999997</v>
      </c>
      <c r="G28" s="542">
        <v>38.299999999999997</v>
      </c>
      <c r="H28" s="542">
        <v>46</v>
      </c>
      <c r="I28" s="542">
        <v>43.2</v>
      </c>
      <c r="J28" s="542">
        <v>40.1</v>
      </c>
      <c r="K28" s="543" t="s">
        <v>349</v>
      </c>
      <c r="L28" s="364">
        <v>-3.3000000000000043</v>
      </c>
    </row>
    <row r="29" spans="1:12" s="110" customFormat="1" ht="11.25" x14ac:dyDescent="0.2">
      <c r="A29" s="365"/>
      <c r="B29" s="366" t="s">
        <v>109</v>
      </c>
      <c r="C29" s="362"/>
      <c r="D29" s="362"/>
      <c r="E29" s="363"/>
      <c r="F29" s="542">
        <v>26.9</v>
      </c>
      <c r="G29" s="542">
        <v>32.5</v>
      </c>
      <c r="H29" s="542">
        <v>36.200000000000003</v>
      </c>
      <c r="I29" s="542">
        <v>34.700000000000003</v>
      </c>
      <c r="J29" s="544">
        <v>25.3</v>
      </c>
      <c r="K29" s="543" t="s">
        <v>349</v>
      </c>
      <c r="L29" s="364">
        <v>1.5999999999999979</v>
      </c>
    </row>
    <row r="30" spans="1:12" s="110" customFormat="1" ht="15" customHeight="1" x14ac:dyDescent="0.2">
      <c r="A30" s="365"/>
      <c r="B30" s="366" t="s">
        <v>110</v>
      </c>
      <c r="C30" s="362"/>
      <c r="D30" s="362"/>
      <c r="E30" s="363"/>
      <c r="F30" s="542">
        <v>31.7</v>
      </c>
      <c r="G30" s="542">
        <v>37.799999999999997</v>
      </c>
      <c r="H30" s="542">
        <v>39.700000000000003</v>
      </c>
      <c r="I30" s="542">
        <v>48.6</v>
      </c>
      <c r="J30" s="542">
        <v>14.5</v>
      </c>
      <c r="K30" s="543" t="s">
        <v>349</v>
      </c>
      <c r="L30" s="364">
        <v>17.2</v>
      </c>
    </row>
    <row r="31" spans="1:12" s="110" customFormat="1" ht="15" customHeight="1" x14ac:dyDescent="0.2">
      <c r="A31" s="365"/>
      <c r="B31" s="366" t="s">
        <v>111</v>
      </c>
      <c r="C31" s="362"/>
      <c r="D31" s="362"/>
      <c r="E31" s="363"/>
      <c r="F31" s="542">
        <v>52.9</v>
      </c>
      <c r="G31" s="542">
        <v>55.6</v>
      </c>
      <c r="H31" s="542">
        <v>38.1</v>
      </c>
      <c r="I31" s="542">
        <v>54.5</v>
      </c>
      <c r="J31" s="542">
        <v>42.9</v>
      </c>
      <c r="K31" s="543" t="s">
        <v>349</v>
      </c>
      <c r="L31" s="364">
        <v>10</v>
      </c>
    </row>
    <row r="32" spans="1:12" s="110" customFormat="1" ht="15" customHeight="1" x14ac:dyDescent="0.2">
      <c r="A32" s="367" t="s">
        <v>113</v>
      </c>
      <c r="B32" s="368" t="s">
        <v>181</v>
      </c>
      <c r="C32" s="362"/>
      <c r="D32" s="362"/>
      <c r="E32" s="363"/>
      <c r="F32" s="542">
        <v>26.4</v>
      </c>
      <c r="G32" s="542">
        <v>29.1</v>
      </c>
      <c r="H32" s="542">
        <v>33.700000000000003</v>
      </c>
      <c r="I32" s="542">
        <v>35.200000000000003</v>
      </c>
      <c r="J32" s="544">
        <v>22.4</v>
      </c>
      <c r="K32" s="543" t="s">
        <v>349</v>
      </c>
      <c r="L32" s="364">
        <v>4</v>
      </c>
    </row>
    <row r="33" spans="1:12" s="110" customFormat="1" ht="15" customHeight="1" x14ac:dyDescent="0.2">
      <c r="A33" s="367"/>
      <c r="B33" s="368" t="s">
        <v>182</v>
      </c>
      <c r="C33" s="362"/>
      <c r="D33" s="362"/>
      <c r="E33" s="363"/>
      <c r="F33" s="542">
        <v>35.299999999999997</v>
      </c>
      <c r="G33" s="542">
        <v>42.2</v>
      </c>
      <c r="H33" s="542">
        <v>46</v>
      </c>
      <c r="I33" s="542">
        <v>44</v>
      </c>
      <c r="J33" s="542">
        <v>27.6</v>
      </c>
      <c r="K33" s="543" t="s">
        <v>349</v>
      </c>
      <c r="L33" s="364">
        <v>7.6999999999999957</v>
      </c>
    </row>
    <row r="34" spans="1:12" s="369" customFormat="1" ht="15" customHeight="1" x14ac:dyDescent="0.2">
      <c r="A34" s="367" t="s">
        <v>113</v>
      </c>
      <c r="B34" s="368" t="s">
        <v>116</v>
      </c>
      <c r="C34" s="362"/>
      <c r="D34" s="362"/>
      <c r="E34" s="363"/>
      <c r="F34" s="542">
        <v>27.2</v>
      </c>
      <c r="G34" s="542">
        <v>34.6</v>
      </c>
      <c r="H34" s="542">
        <v>37.700000000000003</v>
      </c>
      <c r="I34" s="542">
        <v>38.700000000000003</v>
      </c>
      <c r="J34" s="542">
        <v>22.9</v>
      </c>
      <c r="K34" s="543" t="s">
        <v>349</v>
      </c>
      <c r="L34" s="364">
        <v>4.3000000000000007</v>
      </c>
    </row>
    <row r="35" spans="1:12" s="369" customFormat="1" ht="11.25" x14ac:dyDescent="0.2">
      <c r="A35" s="370"/>
      <c r="B35" s="371" t="s">
        <v>117</v>
      </c>
      <c r="C35" s="372"/>
      <c r="D35" s="372"/>
      <c r="E35" s="373"/>
      <c r="F35" s="545">
        <v>50.9</v>
      </c>
      <c r="G35" s="545">
        <v>34.5</v>
      </c>
      <c r="H35" s="545">
        <v>50</v>
      </c>
      <c r="I35" s="545">
        <v>40</v>
      </c>
      <c r="J35" s="546">
        <v>42.7</v>
      </c>
      <c r="K35" s="547" t="s">
        <v>349</v>
      </c>
      <c r="L35" s="374">
        <v>8.1999999999999957</v>
      </c>
    </row>
    <row r="36" spans="1:12" s="369" customFormat="1" ht="15.95" customHeight="1" x14ac:dyDescent="0.2">
      <c r="A36" s="375" t="s">
        <v>350</v>
      </c>
      <c r="B36" s="376"/>
      <c r="C36" s="377"/>
      <c r="D36" s="376"/>
      <c r="E36" s="378"/>
      <c r="F36" s="548">
        <v>1131</v>
      </c>
      <c r="G36" s="548">
        <v>657</v>
      </c>
      <c r="H36" s="548">
        <v>1100</v>
      </c>
      <c r="I36" s="548">
        <v>1176</v>
      </c>
      <c r="J36" s="548">
        <v>1964</v>
      </c>
      <c r="K36" s="549">
        <v>-833</v>
      </c>
      <c r="L36" s="380">
        <v>-42.413441955193484</v>
      </c>
    </row>
    <row r="37" spans="1:12" s="369" customFormat="1" ht="15.95" customHeight="1" x14ac:dyDescent="0.2">
      <c r="A37" s="381"/>
      <c r="B37" s="382" t="s">
        <v>113</v>
      </c>
      <c r="C37" s="382" t="s">
        <v>351</v>
      </c>
      <c r="D37" s="382"/>
      <c r="E37" s="383"/>
      <c r="F37" s="548">
        <v>333</v>
      </c>
      <c r="G37" s="548">
        <v>227</v>
      </c>
      <c r="H37" s="548">
        <v>425</v>
      </c>
      <c r="I37" s="548">
        <v>456</v>
      </c>
      <c r="J37" s="548">
        <v>474</v>
      </c>
      <c r="K37" s="549">
        <v>-141</v>
      </c>
      <c r="L37" s="380">
        <v>-29.746835443037973</v>
      </c>
    </row>
    <row r="38" spans="1:12" s="369" customFormat="1" ht="15.95" customHeight="1" x14ac:dyDescent="0.2">
      <c r="A38" s="381"/>
      <c r="B38" s="384" t="s">
        <v>105</v>
      </c>
      <c r="C38" s="384" t="s">
        <v>106</v>
      </c>
      <c r="D38" s="385"/>
      <c r="E38" s="383"/>
      <c r="F38" s="548">
        <v>660</v>
      </c>
      <c r="G38" s="548">
        <v>337</v>
      </c>
      <c r="H38" s="548">
        <v>584</v>
      </c>
      <c r="I38" s="548">
        <v>657</v>
      </c>
      <c r="J38" s="550">
        <v>785</v>
      </c>
      <c r="K38" s="549">
        <v>-125</v>
      </c>
      <c r="L38" s="380">
        <v>-15.923566878980891</v>
      </c>
    </row>
    <row r="39" spans="1:12" s="369" customFormat="1" ht="15.95" customHeight="1" x14ac:dyDescent="0.2">
      <c r="A39" s="381"/>
      <c r="B39" s="385"/>
      <c r="C39" s="382" t="s">
        <v>352</v>
      </c>
      <c r="D39" s="385"/>
      <c r="E39" s="383"/>
      <c r="F39" s="548">
        <v>159</v>
      </c>
      <c r="G39" s="548">
        <v>100</v>
      </c>
      <c r="H39" s="548">
        <v>199</v>
      </c>
      <c r="I39" s="548">
        <v>228</v>
      </c>
      <c r="J39" s="548">
        <v>204</v>
      </c>
      <c r="K39" s="549">
        <v>-45</v>
      </c>
      <c r="L39" s="380">
        <v>-22.058823529411764</v>
      </c>
    </row>
    <row r="40" spans="1:12" s="369" customFormat="1" ht="15.95" customHeight="1" x14ac:dyDescent="0.2">
      <c r="A40" s="381"/>
      <c r="B40" s="384"/>
      <c r="C40" s="384" t="s">
        <v>107</v>
      </c>
      <c r="D40" s="385"/>
      <c r="E40" s="383"/>
      <c r="F40" s="548">
        <v>471</v>
      </c>
      <c r="G40" s="548">
        <v>320</v>
      </c>
      <c r="H40" s="548">
        <v>516</v>
      </c>
      <c r="I40" s="548">
        <v>519</v>
      </c>
      <c r="J40" s="548">
        <v>1179</v>
      </c>
      <c r="K40" s="549">
        <v>-708</v>
      </c>
      <c r="L40" s="380">
        <v>-60.050890585241731</v>
      </c>
    </row>
    <row r="41" spans="1:12" s="369" customFormat="1" ht="24" customHeight="1" x14ac:dyDescent="0.2">
      <c r="A41" s="381"/>
      <c r="B41" s="385"/>
      <c r="C41" s="382" t="s">
        <v>352</v>
      </c>
      <c r="D41" s="385"/>
      <c r="E41" s="383"/>
      <c r="F41" s="548">
        <v>174</v>
      </c>
      <c r="G41" s="548">
        <v>127</v>
      </c>
      <c r="H41" s="548">
        <v>226</v>
      </c>
      <c r="I41" s="548">
        <v>228</v>
      </c>
      <c r="J41" s="550">
        <v>270</v>
      </c>
      <c r="K41" s="549">
        <v>-96</v>
      </c>
      <c r="L41" s="380">
        <v>-35.555555555555557</v>
      </c>
    </row>
    <row r="42" spans="1:12" s="110" customFormat="1" ht="15" customHeight="1" x14ac:dyDescent="0.2">
      <c r="A42" s="381"/>
      <c r="B42" s="384" t="s">
        <v>113</v>
      </c>
      <c r="C42" s="384" t="s">
        <v>353</v>
      </c>
      <c r="D42" s="385"/>
      <c r="E42" s="383"/>
      <c r="F42" s="548">
        <v>152</v>
      </c>
      <c r="G42" s="548">
        <v>81</v>
      </c>
      <c r="H42" s="548">
        <v>215</v>
      </c>
      <c r="I42" s="548">
        <v>155</v>
      </c>
      <c r="J42" s="548">
        <v>162</v>
      </c>
      <c r="K42" s="549">
        <v>-10</v>
      </c>
      <c r="L42" s="380">
        <v>-6.1728395061728394</v>
      </c>
    </row>
    <row r="43" spans="1:12" s="110" customFormat="1" ht="15" customHeight="1" x14ac:dyDescent="0.2">
      <c r="A43" s="381"/>
      <c r="B43" s="385"/>
      <c r="C43" s="382" t="s">
        <v>352</v>
      </c>
      <c r="D43" s="385"/>
      <c r="E43" s="383"/>
      <c r="F43" s="548">
        <v>56</v>
      </c>
      <c r="G43" s="548">
        <v>31</v>
      </c>
      <c r="H43" s="548">
        <v>99</v>
      </c>
      <c r="I43" s="548">
        <v>67</v>
      </c>
      <c r="J43" s="548">
        <v>65</v>
      </c>
      <c r="K43" s="549">
        <v>-9</v>
      </c>
      <c r="L43" s="380">
        <v>-13.846153846153847</v>
      </c>
    </row>
    <row r="44" spans="1:12" s="110" customFormat="1" ht="15" customHeight="1" x14ac:dyDescent="0.2">
      <c r="A44" s="381"/>
      <c r="B44" s="384"/>
      <c r="C44" s="366" t="s">
        <v>109</v>
      </c>
      <c r="D44" s="385"/>
      <c r="E44" s="383"/>
      <c r="F44" s="548">
        <v>776</v>
      </c>
      <c r="G44" s="548">
        <v>468</v>
      </c>
      <c r="H44" s="548">
        <v>723</v>
      </c>
      <c r="I44" s="548">
        <v>781</v>
      </c>
      <c r="J44" s="550">
        <v>1298</v>
      </c>
      <c r="K44" s="549">
        <v>-522</v>
      </c>
      <c r="L44" s="380">
        <v>-40.215716486902927</v>
      </c>
    </row>
    <row r="45" spans="1:12" s="110" customFormat="1" ht="15" customHeight="1" x14ac:dyDescent="0.2">
      <c r="A45" s="381"/>
      <c r="B45" s="385"/>
      <c r="C45" s="382" t="s">
        <v>352</v>
      </c>
      <c r="D45" s="385"/>
      <c r="E45" s="383"/>
      <c r="F45" s="548">
        <v>209</v>
      </c>
      <c r="G45" s="548">
        <v>152</v>
      </c>
      <c r="H45" s="548">
        <v>262</v>
      </c>
      <c r="I45" s="548">
        <v>271</v>
      </c>
      <c r="J45" s="548">
        <v>328</v>
      </c>
      <c r="K45" s="549">
        <v>-119</v>
      </c>
      <c r="L45" s="380">
        <v>-36.280487804878049</v>
      </c>
    </row>
    <row r="46" spans="1:12" s="110" customFormat="1" ht="15" customHeight="1" x14ac:dyDescent="0.2">
      <c r="A46" s="381"/>
      <c r="B46" s="384"/>
      <c r="C46" s="366" t="s">
        <v>110</v>
      </c>
      <c r="D46" s="385"/>
      <c r="E46" s="383"/>
      <c r="F46" s="548">
        <v>186</v>
      </c>
      <c r="G46" s="548">
        <v>90</v>
      </c>
      <c r="H46" s="548">
        <v>141</v>
      </c>
      <c r="I46" s="548">
        <v>218</v>
      </c>
      <c r="J46" s="548">
        <v>476</v>
      </c>
      <c r="K46" s="549">
        <v>-290</v>
      </c>
      <c r="L46" s="380">
        <v>-60.924369747899156</v>
      </c>
    </row>
    <row r="47" spans="1:12" s="110" customFormat="1" ht="15" customHeight="1" x14ac:dyDescent="0.2">
      <c r="A47" s="381"/>
      <c r="B47" s="385"/>
      <c r="C47" s="382" t="s">
        <v>352</v>
      </c>
      <c r="D47" s="385"/>
      <c r="E47" s="383"/>
      <c r="F47" s="548">
        <v>59</v>
      </c>
      <c r="G47" s="548">
        <v>34</v>
      </c>
      <c r="H47" s="548">
        <v>56</v>
      </c>
      <c r="I47" s="548">
        <v>106</v>
      </c>
      <c r="J47" s="550">
        <v>69</v>
      </c>
      <c r="K47" s="549">
        <v>-10</v>
      </c>
      <c r="L47" s="380">
        <v>-14.492753623188406</v>
      </c>
    </row>
    <row r="48" spans="1:12" s="110" customFormat="1" ht="15" customHeight="1" x14ac:dyDescent="0.2">
      <c r="A48" s="381"/>
      <c r="B48" s="385"/>
      <c r="C48" s="366" t="s">
        <v>111</v>
      </c>
      <c r="D48" s="386"/>
      <c r="E48" s="387"/>
      <c r="F48" s="548">
        <v>17</v>
      </c>
      <c r="G48" s="548">
        <v>18</v>
      </c>
      <c r="H48" s="548">
        <v>21</v>
      </c>
      <c r="I48" s="548">
        <v>22</v>
      </c>
      <c r="J48" s="548">
        <v>28</v>
      </c>
      <c r="K48" s="549">
        <v>-11</v>
      </c>
      <c r="L48" s="380">
        <v>-39.285714285714285</v>
      </c>
    </row>
    <row r="49" spans="1:12" s="110" customFormat="1" ht="15" customHeight="1" x14ac:dyDescent="0.2">
      <c r="A49" s="381"/>
      <c r="B49" s="385"/>
      <c r="C49" s="382" t="s">
        <v>352</v>
      </c>
      <c r="D49" s="385"/>
      <c r="E49" s="383"/>
      <c r="F49" s="548">
        <v>9</v>
      </c>
      <c r="G49" s="548">
        <v>10</v>
      </c>
      <c r="H49" s="548">
        <v>8</v>
      </c>
      <c r="I49" s="548">
        <v>12</v>
      </c>
      <c r="J49" s="548">
        <v>12</v>
      </c>
      <c r="K49" s="549">
        <v>-3</v>
      </c>
      <c r="L49" s="380">
        <v>-25</v>
      </c>
    </row>
    <row r="50" spans="1:12" s="110" customFormat="1" ht="15" customHeight="1" x14ac:dyDescent="0.2">
      <c r="A50" s="381"/>
      <c r="B50" s="384" t="s">
        <v>113</v>
      </c>
      <c r="C50" s="382" t="s">
        <v>181</v>
      </c>
      <c r="D50" s="385"/>
      <c r="E50" s="383"/>
      <c r="F50" s="548">
        <v>743</v>
      </c>
      <c r="G50" s="548">
        <v>382</v>
      </c>
      <c r="H50" s="548">
        <v>661</v>
      </c>
      <c r="I50" s="548">
        <v>694</v>
      </c>
      <c r="J50" s="550">
        <v>1297</v>
      </c>
      <c r="K50" s="549">
        <v>-554</v>
      </c>
      <c r="L50" s="380">
        <v>-42.713955281418656</v>
      </c>
    </row>
    <row r="51" spans="1:12" s="110" customFormat="1" ht="15" customHeight="1" x14ac:dyDescent="0.2">
      <c r="A51" s="381"/>
      <c r="B51" s="385"/>
      <c r="C51" s="382" t="s">
        <v>352</v>
      </c>
      <c r="D51" s="385"/>
      <c r="E51" s="383"/>
      <c r="F51" s="548">
        <v>196</v>
      </c>
      <c r="G51" s="548">
        <v>111</v>
      </c>
      <c r="H51" s="548">
        <v>223</v>
      </c>
      <c r="I51" s="548">
        <v>244</v>
      </c>
      <c r="J51" s="548">
        <v>290</v>
      </c>
      <c r="K51" s="549">
        <v>-94</v>
      </c>
      <c r="L51" s="380">
        <v>-32.413793103448278</v>
      </c>
    </row>
    <row r="52" spans="1:12" s="110" customFormat="1" ht="15" customHeight="1" x14ac:dyDescent="0.2">
      <c r="A52" s="381"/>
      <c r="B52" s="384"/>
      <c r="C52" s="382" t="s">
        <v>182</v>
      </c>
      <c r="D52" s="385"/>
      <c r="E52" s="383"/>
      <c r="F52" s="548">
        <v>388</v>
      </c>
      <c r="G52" s="548">
        <v>275</v>
      </c>
      <c r="H52" s="548">
        <v>439</v>
      </c>
      <c r="I52" s="548">
        <v>482</v>
      </c>
      <c r="J52" s="548">
        <v>667</v>
      </c>
      <c r="K52" s="549">
        <v>-279</v>
      </c>
      <c r="L52" s="380">
        <v>-41.829085457271361</v>
      </c>
    </row>
    <row r="53" spans="1:12" s="269" customFormat="1" ht="11.25" customHeight="1" x14ac:dyDescent="0.2">
      <c r="A53" s="381"/>
      <c r="B53" s="385"/>
      <c r="C53" s="382" t="s">
        <v>352</v>
      </c>
      <c r="D53" s="385"/>
      <c r="E53" s="383"/>
      <c r="F53" s="548">
        <v>137</v>
      </c>
      <c r="G53" s="548">
        <v>116</v>
      </c>
      <c r="H53" s="548">
        <v>202</v>
      </c>
      <c r="I53" s="548">
        <v>212</v>
      </c>
      <c r="J53" s="550">
        <v>184</v>
      </c>
      <c r="K53" s="549">
        <v>-47</v>
      </c>
      <c r="L53" s="380">
        <v>-25.543478260869566</v>
      </c>
    </row>
    <row r="54" spans="1:12" s="151" customFormat="1" ht="12.75" customHeight="1" x14ac:dyDescent="0.2">
      <c r="A54" s="381"/>
      <c r="B54" s="384" t="s">
        <v>113</v>
      </c>
      <c r="C54" s="384" t="s">
        <v>116</v>
      </c>
      <c r="D54" s="385"/>
      <c r="E54" s="383"/>
      <c r="F54" s="548">
        <v>1023</v>
      </c>
      <c r="G54" s="548">
        <v>602</v>
      </c>
      <c r="H54" s="548">
        <v>1015</v>
      </c>
      <c r="I54" s="548">
        <v>1081</v>
      </c>
      <c r="J54" s="548">
        <v>1840</v>
      </c>
      <c r="K54" s="549">
        <v>-817</v>
      </c>
      <c r="L54" s="380">
        <v>-44.402173913043477</v>
      </c>
    </row>
    <row r="55" spans="1:12" ht="11.25" x14ac:dyDescent="0.2">
      <c r="A55" s="381"/>
      <c r="B55" s="385"/>
      <c r="C55" s="382" t="s">
        <v>352</v>
      </c>
      <c r="D55" s="385"/>
      <c r="E55" s="383"/>
      <c r="F55" s="548">
        <v>278</v>
      </c>
      <c r="G55" s="548">
        <v>208</v>
      </c>
      <c r="H55" s="548">
        <v>383</v>
      </c>
      <c r="I55" s="548">
        <v>418</v>
      </c>
      <c r="J55" s="548">
        <v>421</v>
      </c>
      <c r="K55" s="549">
        <v>-143</v>
      </c>
      <c r="L55" s="380">
        <v>-33.966745843230406</v>
      </c>
    </row>
    <row r="56" spans="1:12" ht="14.25" customHeight="1" x14ac:dyDescent="0.2">
      <c r="A56" s="381"/>
      <c r="B56" s="385"/>
      <c r="C56" s="384" t="s">
        <v>117</v>
      </c>
      <c r="D56" s="385"/>
      <c r="E56" s="383"/>
      <c r="F56" s="548">
        <v>108</v>
      </c>
      <c r="G56" s="548">
        <v>55</v>
      </c>
      <c r="H56" s="548">
        <v>84</v>
      </c>
      <c r="I56" s="548">
        <v>95</v>
      </c>
      <c r="J56" s="548">
        <v>124</v>
      </c>
      <c r="K56" s="549">
        <v>-16</v>
      </c>
      <c r="L56" s="380">
        <v>-12.903225806451612</v>
      </c>
    </row>
    <row r="57" spans="1:12" ht="18.75" customHeight="1" x14ac:dyDescent="0.2">
      <c r="A57" s="388"/>
      <c r="B57" s="389"/>
      <c r="C57" s="390" t="s">
        <v>352</v>
      </c>
      <c r="D57" s="389"/>
      <c r="E57" s="391"/>
      <c r="F57" s="551">
        <v>55</v>
      </c>
      <c r="G57" s="552">
        <v>19</v>
      </c>
      <c r="H57" s="552">
        <v>42</v>
      </c>
      <c r="I57" s="552">
        <v>38</v>
      </c>
      <c r="J57" s="552">
        <v>53</v>
      </c>
      <c r="K57" s="553">
        <f t="shared" ref="K57" si="0">IF(OR(F57=".",J57=".")=TRUE,".",IF(OR(F57="*",J57="*")=TRUE,"*",IF(AND(F57="-",J57="-")=TRUE,"-",IF(AND(ISNUMBER(J57),ISNUMBER(F57))=TRUE,IF(F57-J57=0,0,F57-J57),IF(ISNUMBER(F57)=TRUE,F57,-J57)))))</f>
        <v>2</v>
      </c>
      <c r="L57" s="392">
        <f t="shared" ref="L57" si="1">IF(K57 =".",".",IF(K57 ="*","*",IF(K57="-","-",IF(K57=0,0,IF(OR(J57="-",J57=".",F57="-",F57=".")=TRUE,"X",IF(J57=0,"0,0",IF(ABS(K57*100/J57)&gt;250,".X",(K57*100/J57))))))))</f>
        <v>3.7735849056603774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1206</v>
      </c>
      <c r="E11" s="114">
        <v>724</v>
      </c>
      <c r="F11" s="114">
        <v>1479</v>
      </c>
      <c r="G11" s="114">
        <v>1228</v>
      </c>
      <c r="H11" s="140">
        <v>2107</v>
      </c>
      <c r="I11" s="115">
        <v>-901</v>
      </c>
      <c r="J11" s="116">
        <v>-42.762221167536779</v>
      </c>
    </row>
    <row r="12" spans="1:15" s="110" customFormat="1" ht="24.95" customHeight="1" x14ac:dyDescent="0.2">
      <c r="A12" s="193" t="s">
        <v>132</v>
      </c>
      <c r="B12" s="194" t="s">
        <v>133</v>
      </c>
      <c r="C12" s="113">
        <v>9.5356550580431172</v>
      </c>
      <c r="D12" s="115">
        <v>115</v>
      </c>
      <c r="E12" s="114">
        <v>19</v>
      </c>
      <c r="F12" s="114">
        <v>71</v>
      </c>
      <c r="G12" s="114">
        <v>68</v>
      </c>
      <c r="H12" s="140">
        <v>110</v>
      </c>
      <c r="I12" s="115">
        <v>5</v>
      </c>
      <c r="J12" s="116">
        <v>4.5454545454545459</v>
      </c>
    </row>
    <row r="13" spans="1:15" s="110" customFormat="1" ht="24.95" customHeight="1" x14ac:dyDescent="0.2">
      <c r="A13" s="193" t="s">
        <v>134</v>
      </c>
      <c r="B13" s="199" t="s">
        <v>214</v>
      </c>
      <c r="C13" s="113">
        <v>1.2437810945273631</v>
      </c>
      <c r="D13" s="115">
        <v>15</v>
      </c>
      <c r="E13" s="114">
        <v>9</v>
      </c>
      <c r="F13" s="114">
        <v>19</v>
      </c>
      <c r="G13" s="114">
        <v>20</v>
      </c>
      <c r="H13" s="140">
        <v>19</v>
      </c>
      <c r="I13" s="115">
        <v>-4</v>
      </c>
      <c r="J13" s="116">
        <v>-21.05263157894737</v>
      </c>
    </row>
    <row r="14" spans="1:15" s="287" customFormat="1" ht="24.95" customHeight="1" x14ac:dyDescent="0.2">
      <c r="A14" s="193" t="s">
        <v>215</v>
      </c>
      <c r="B14" s="199" t="s">
        <v>137</v>
      </c>
      <c r="C14" s="113">
        <v>14.510779436152571</v>
      </c>
      <c r="D14" s="115">
        <v>175</v>
      </c>
      <c r="E14" s="114">
        <v>114</v>
      </c>
      <c r="F14" s="114">
        <v>261</v>
      </c>
      <c r="G14" s="114">
        <v>201</v>
      </c>
      <c r="H14" s="140">
        <v>194</v>
      </c>
      <c r="I14" s="115">
        <v>-19</v>
      </c>
      <c r="J14" s="116">
        <v>-9.7938144329896915</v>
      </c>
      <c r="K14" s="110"/>
      <c r="L14" s="110"/>
      <c r="M14" s="110"/>
      <c r="N14" s="110"/>
      <c r="O14" s="110"/>
    </row>
    <row r="15" spans="1:15" s="110" customFormat="1" ht="24.95" customHeight="1" x14ac:dyDescent="0.2">
      <c r="A15" s="193" t="s">
        <v>216</v>
      </c>
      <c r="B15" s="199" t="s">
        <v>217</v>
      </c>
      <c r="C15" s="113">
        <v>4.3117744610281923</v>
      </c>
      <c r="D15" s="115">
        <v>52</v>
      </c>
      <c r="E15" s="114">
        <v>41</v>
      </c>
      <c r="F15" s="114">
        <v>82</v>
      </c>
      <c r="G15" s="114">
        <v>67</v>
      </c>
      <c r="H15" s="140">
        <v>44</v>
      </c>
      <c r="I15" s="115">
        <v>8</v>
      </c>
      <c r="J15" s="116">
        <v>18.181818181818183</v>
      </c>
    </row>
    <row r="16" spans="1:15" s="287" customFormat="1" ht="24.95" customHeight="1" x14ac:dyDescent="0.2">
      <c r="A16" s="193" t="s">
        <v>218</v>
      </c>
      <c r="B16" s="199" t="s">
        <v>141</v>
      </c>
      <c r="C16" s="113">
        <v>5.804311774461028</v>
      </c>
      <c r="D16" s="115">
        <v>70</v>
      </c>
      <c r="E16" s="114">
        <v>49</v>
      </c>
      <c r="F16" s="114">
        <v>122</v>
      </c>
      <c r="G16" s="114">
        <v>86</v>
      </c>
      <c r="H16" s="140">
        <v>91</v>
      </c>
      <c r="I16" s="115">
        <v>-21</v>
      </c>
      <c r="J16" s="116">
        <v>-23.076923076923077</v>
      </c>
      <c r="K16" s="110"/>
      <c r="L16" s="110"/>
      <c r="M16" s="110"/>
      <c r="N16" s="110"/>
      <c r="O16" s="110"/>
    </row>
    <row r="17" spans="1:15" s="110" customFormat="1" ht="24.95" customHeight="1" x14ac:dyDescent="0.2">
      <c r="A17" s="193" t="s">
        <v>142</v>
      </c>
      <c r="B17" s="199" t="s">
        <v>220</v>
      </c>
      <c r="C17" s="113">
        <v>4.3946932006633501</v>
      </c>
      <c r="D17" s="115">
        <v>53</v>
      </c>
      <c r="E17" s="114">
        <v>24</v>
      </c>
      <c r="F17" s="114">
        <v>57</v>
      </c>
      <c r="G17" s="114">
        <v>48</v>
      </c>
      <c r="H17" s="140">
        <v>59</v>
      </c>
      <c r="I17" s="115">
        <v>-6</v>
      </c>
      <c r="J17" s="116">
        <v>-10.169491525423728</v>
      </c>
    </row>
    <row r="18" spans="1:15" s="287" customFormat="1" ht="24.95" customHeight="1" x14ac:dyDescent="0.2">
      <c r="A18" s="201" t="s">
        <v>144</v>
      </c>
      <c r="B18" s="202" t="s">
        <v>145</v>
      </c>
      <c r="C18" s="113">
        <v>13.018242122719734</v>
      </c>
      <c r="D18" s="115">
        <v>157</v>
      </c>
      <c r="E18" s="114">
        <v>55</v>
      </c>
      <c r="F18" s="114">
        <v>144</v>
      </c>
      <c r="G18" s="114">
        <v>132</v>
      </c>
      <c r="H18" s="140">
        <v>138</v>
      </c>
      <c r="I18" s="115">
        <v>19</v>
      </c>
      <c r="J18" s="116">
        <v>13.768115942028986</v>
      </c>
      <c r="K18" s="110"/>
      <c r="L18" s="110"/>
      <c r="M18" s="110"/>
      <c r="N18" s="110"/>
      <c r="O18" s="110"/>
    </row>
    <row r="19" spans="1:15" s="110" customFormat="1" ht="24.95" customHeight="1" x14ac:dyDescent="0.2">
      <c r="A19" s="193" t="s">
        <v>146</v>
      </c>
      <c r="B19" s="199" t="s">
        <v>147</v>
      </c>
      <c r="C19" s="113">
        <v>11.442786069651742</v>
      </c>
      <c r="D19" s="115">
        <v>138</v>
      </c>
      <c r="E19" s="114">
        <v>116</v>
      </c>
      <c r="F19" s="114">
        <v>206</v>
      </c>
      <c r="G19" s="114">
        <v>135</v>
      </c>
      <c r="H19" s="140">
        <v>145</v>
      </c>
      <c r="I19" s="115">
        <v>-7</v>
      </c>
      <c r="J19" s="116">
        <v>-4.8275862068965516</v>
      </c>
    </row>
    <row r="20" spans="1:15" s="287" customFormat="1" ht="24.95" customHeight="1" x14ac:dyDescent="0.2">
      <c r="A20" s="193" t="s">
        <v>148</v>
      </c>
      <c r="B20" s="199" t="s">
        <v>149</v>
      </c>
      <c r="C20" s="113">
        <v>4.9751243781094523</v>
      </c>
      <c r="D20" s="115">
        <v>60</v>
      </c>
      <c r="E20" s="114">
        <v>30</v>
      </c>
      <c r="F20" s="114">
        <v>44</v>
      </c>
      <c r="G20" s="114">
        <v>36</v>
      </c>
      <c r="H20" s="140">
        <v>51</v>
      </c>
      <c r="I20" s="115">
        <v>9</v>
      </c>
      <c r="J20" s="116">
        <v>17.647058823529413</v>
      </c>
      <c r="K20" s="110"/>
      <c r="L20" s="110"/>
      <c r="M20" s="110"/>
      <c r="N20" s="110"/>
      <c r="O20" s="110"/>
    </row>
    <row r="21" spans="1:15" s="110" customFormat="1" ht="24.95" customHeight="1" x14ac:dyDescent="0.2">
      <c r="A21" s="201" t="s">
        <v>150</v>
      </c>
      <c r="B21" s="202" t="s">
        <v>151</v>
      </c>
      <c r="C21" s="113">
        <v>5.0580431177446101</v>
      </c>
      <c r="D21" s="115">
        <v>61</v>
      </c>
      <c r="E21" s="114">
        <v>42</v>
      </c>
      <c r="F21" s="114">
        <v>66</v>
      </c>
      <c r="G21" s="114">
        <v>119</v>
      </c>
      <c r="H21" s="140">
        <v>61</v>
      </c>
      <c r="I21" s="115">
        <v>0</v>
      </c>
      <c r="J21" s="116">
        <v>0</v>
      </c>
    </row>
    <row r="22" spans="1:15" s="110" customFormat="1" ht="24.95" customHeight="1" x14ac:dyDescent="0.2">
      <c r="A22" s="201" t="s">
        <v>152</v>
      </c>
      <c r="B22" s="199" t="s">
        <v>153</v>
      </c>
      <c r="C22" s="113" t="s">
        <v>513</v>
      </c>
      <c r="D22" s="115" t="s">
        <v>513</v>
      </c>
      <c r="E22" s="114" t="s">
        <v>513</v>
      </c>
      <c r="F22" s="114" t="s">
        <v>513</v>
      </c>
      <c r="G22" s="114">
        <v>10</v>
      </c>
      <c r="H22" s="140">
        <v>0</v>
      </c>
      <c r="I22" s="115" t="s">
        <v>513</v>
      </c>
      <c r="J22" s="116" t="s">
        <v>513</v>
      </c>
    </row>
    <row r="23" spans="1:15" s="110" customFormat="1" ht="24.95" customHeight="1" x14ac:dyDescent="0.2">
      <c r="A23" s="193" t="s">
        <v>154</v>
      </c>
      <c r="B23" s="199" t="s">
        <v>155</v>
      </c>
      <c r="C23" s="113" t="s">
        <v>513</v>
      </c>
      <c r="D23" s="115" t="s">
        <v>513</v>
      </c>
      <c r="E23" s="114" t="s">
        <v>513</v>
      </c>
      <c r="F23" s="114">
        <v>11</v>
      </c>
      <c r="G23" s="114">
        <v>7</v>
      </c>
      <c r="H23" s="140">
        <v>7</v>
      </c>
      <c r="I23" s="115" t="s">
        <v>513</v>
      </c>
      <c r="J23" s="116" t="s">
        <v>513</v>
      </c>
    </row>
    <row r="24" spans="1:15" s="110" customFormat="1" ht="24.95" customHeight="1" x14ac:dyDescent="0.2">
      <c r="A24" s="193" t="s">
        <v>156</v>
      </c>
      <c r="B24" s="199" t="s">
        <v>221</v>
      </c>
      <c r="C24" s="113">
        <v>4.6434494195688227</v>
      </c>
      <c r="D24" s="115">
        <v>56</v>
      </c>
      <c r="E24" s="114">
        <v>30</v>
      </c>
      <c r="F24" s="114">
        <v>67</v>
      </c>
      <c r="G24" s="114">
        <v>36</v>
      </c>
      <c r="H24" s="140">
        <v>59</v>
      </c>
      <c r="I24" s="115">
        <v>-3</v>
      </c>
      <c r="J24" s="116">
        <v>-5.0847457627118642</v>
      </c>
    </row>
    <row r="25" spans="1:15" s="110" customFormat="1" ht="24.95" customHeight="1" x14ac:dyDescent="0.2">
      <c r="A25" s="193" t="s">
        <v>222</v>
      </c>
      <c r="B25" s="204" t="s">
        <v>159</v>
      </c>
      <c r="C25" s="113">
        <v>5.2238805970149258</v>
      </c>
      <c r="D25" s="115">
        <v>63</v>
      </c>
      <c r="E25" s="114">
        <v>37</v>
      </c>
      <c r="F25" s="114">
        <v>77</v>
      </c>
      <c r="G25" s="114">
        <v>89</v>
      </c>
      <c r="H25" s="140">
        <v>94</v>
      </c>
      <c r="I25" s="115">
        <v>-31</v>
      </c>
      <c r="J25" s="116">
        <v>-32.978723404255319</v>
      </c>
    </row>
    <row r="26" spans="1:15" s="110" customFormat="1" ht="24.95" customHeight="1" x14ac:dyDescent="0.2">
      <c r="A26" s="201">
        <v>782.78300000000002</v>
      </c>
      <c r="B26" s="203" t="s">
        <v>160</v>
      </c>
      <c r="C26" s="113" t="s">
        <v>513</v>
      </c>
      <c r="D26" s="115" t="s">
        <v>513</v>
      </c>
      <c r="E26" s="114" t="s">
        <v>513</v>
      </c>
      <c r="F26" s="114" t="s">
        <v>513</v>
      </c>
      <c r="G26" s="114">
        <v>29</v>
      </c>
      <c r="H26" s="140">
        <v>16</v>
      </c>
      <c r="I26" s="115" t="s">
        <v>513</v>
      </c>
      <c r="J26" s="116" t="s">
        <v>513</v>
      </c>
    </row>
    <row r="27" spans="1:15" s="110" customFormat="1" ht="24.95" customHeight="1" x14ac:dyDescent="0.2">
      <c r="A27" s="193" t="s">
        <v>161</v>
      </c>
      <c r="B27" s="199" t="s">
        <v>162</v>
      </c>
      <c r="C27" s="113">
        <v>5.5555555555555554</v>
      </c>
      <c r="D27" s="115">
        <v>67</v>
      </c>
      <c r="E27" s="114">
        <v>44</v>
      </c>
      <c r="F27" s="114">
        <v>73</v>
      </c>
      <c r="G27" s="114">
        <v>75</v>
      </c>
      <c r="H27" s="140">
        <v>236</v>
      </c>
      <c r="I27" s="115">
        <v>-169</v>
      </c>
      <c r="J27" s="116">
        <v>-71.610169491525426</v>
      </c>
    </row>
    <row r="28" spans="1:15" s="110" customFormat="1" ht="24.95" customHeight="1" x14ac:dyDescent="0.2">
      <c r="A28" s="193" t="s">
        <v>163</v>
      </c>
      <c r="B28" s="199" t="s">
        <v>164</v>
      </c>
      <c r="C28" s="113">
        <v>4.0630182421227197</v>
      </c>
      <c r="D28" s="115">
        <v>49</v>
      </c>
      <c r="E28" s="114">
        <v>36</v>
      </c>
      <c r="F28" s="114">
        <v>77</v>
      </c>
      <c r="G28" s="114">
        <v>29</v>
      </c>
      <c r="H28" s="140">
        <v>57</v>
      </c>
      <c r="I28" s="115">
        <v>-8</v>
      </c>
      <c r="J28" s="116">
        <v>-14.035087719298245</v>
      </c>
    </row>
    <row r="29" spans="1:15" s="110" customFormat="1" ht="24.95" customHeight="1" x14ac:dyDescent="0.2">
      <c r="A29" s="193">
        <v>86</v>
      </c>
      <c r="B29" s="199" t="s">
        <v>165</v>
      </c>
      <c r="C29" s="113">
        <v>7.6285240464344941</v>
      </c>
      <c r="D29" s="115">
        <v>92</v>
      </c>
      <c r="E29" s="114">
        <v>63</v>
      </c>
      <c r="F29" s="114">
        <v>120</v>
      </c>
      <c r="G29" s="114">
        <v>101</v>
      </c>
      <c r="H29" s="140">
        <v>725</v>
      </c>
      <c r="I29" s="115">
        <v>-633</v>
      </c>
      <c r="J29" s="116">
        <v>-87.310344827586206</v>
      </c>
    </row>
    <row r="30" spans="1:15" s="110" customFormat="1" ht="24.95" customHeight="1" x14ac:dyDescent="0.2">
      <c r="A30" s="193">
        <v>87.88</v>
      </c>
      <c r="B30" s="204" t="s">
        <v>166</v>
      </c>
      <c r="C30" s="113">
        <v>6.8822553897180763</v>
      </c>
      <c r="D30" s="115">
        <v>83</v>
      </c>
      <c r="E30" s="114">
        <v>54</v>
      </c>
      <c r="F30" s="114">
        <v>153</v>
      </c>
      <c r="G30" s="114">
        <v>61</v>
      </c>
      <c r="H30" s="140">
        <v>130</v>
      </c>
      <c r="I30" s="115">
        <v>-47</v>
      </c>
      <c r="J30" s="116">
        <v>-36.153846153846153</v>
      </c>
    </row>
    <row r="31" spans="1:15" s="110" customFormat="1" ht="24.95" customHeight="1" x14ac:dyDescent="0.2">
      <c r="A31" s="193" t="s">
        <v>167</v>
      </c>
      <c r="B31" s="199" t="s">
        <v>168</v>
      </c>
      <c r="C31" s="113">
        <v>4.3946932006633501</v>
      </c>
      <c r="D31" s="115">
        <v>53</v>
      </c>
      <c r="E31" s="114">
        <v>49</v>
      </c>
      <c r="F31" s="114">
        <v>57</v>
      </c>
      <c r="G31" s="114">
        <v>80</v>
      </c>
      <c r="H31" s="140">
        <v>65</v>
      </c>
      <c r="I31" s="115">
        <v>-12</v>
      </c>
      <c r="J31" s="116">
        <v>-18.46153846153846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9.5356550580431172</v>
      </c>
      <c r="D34" s="115">
        <v>115</v>
      </c>
      <c r="E34" s="114">
        <v>19</v>
      </c>
      <c r="F34" s="114">
        <v>71</v>
      </c>
      <c r="G34" s="114">
        <v>68</v>
      </c>
      <c r="H34" s="140">
        <v>110</v>
      </c>
      <c r="I34" s="115">
        <v>5</v>
      </c>
      <c r="J34" s="116">
        <v>4.5454545454545459</v>
      </c>
    </row>
    <row r="35" spans="1:10" s="110" customFormat="1" ht="24.95" customHeight="1" x14ac:dyDescent="0.2">
      <c r="A35" s="292" t="s">
        <v>171</v>
      </c>
      <c r="B35" s="293" t="s">
        <v>172</v>
      </c>
      <c r="C35" s="113">
        <v>28.772802653399669</v>
      </c>
      <c r="D35" s="115">
        <v>347</v>
      </c>
      <c r="E35" s="114">
        <v>178</v>
      </c>
      <c r="F35" s="114">
        <v>424</v>
      </c>
      <c r="G35" s="114">
        <v>353</v>
      </c>
      <c r="H35" s="140">
        <v>351</v>
      </c>
      <c r="I35" s="115">
        <v>-4</v>
      </c>
      <c r="J35" s="116">
        <v>-1.1396011396011396</v>
      </c>
    </row>
    <row r="36" spans="1:10" s="110" customFormat="1" ht="24.95" customHeight="1" x14ac:dyDescent="0.2">
      <c r="A36" s="294" t="s">
        <v>173</v>
      </c>
      <c r="B36" s="295" t="s">
        <v>174</v>
      </c>
      <c r="C36" s="125">
        <v>61.691542288557216</v>
      </c>
      <c r="D36" s="143">
        <v>744</v>
      </c>
      <c r="E36" s="144">
        <v>527</v>
      </c>
      <c r="F36" s="144">
        <v>984</v>
      </c>
      <c r="G36" s="144">
        <v>807</v>
      </c>
      <c r="H36" s="145">
        <v>1646</v>
      </c>
      <c r="I36" s="143">
        <v>-902</v>
      </c>
      <c r="J36" s="146">
        <v>-54.799513973268532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1206</v>
      </c>
      <c r="F11" s="264">
        <v>724</v>
      </c>
      <c r="G11" s="264">
        <v>1479</v>
      </c>
      <c r="H11" s="264">
        <v>1228</v>
      </c>
      <c r="I11" s="265">
        <v>2107</v>
      </c>
      <c r="J11" s="263">
        <v>-901</v>
      </c>
      <c r="K11" s="266">
        <v>-42.762221167536779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25.70480928689884</v>
      </c>
      <c r="E13" s="115">
        <v>310</v>
      </c>
      <c r="F13" s="114">
        <v>179</v>
      </c>
      <c r="G13" s="114">
        <v>345</v>
      </c>
      <c r="H13" s="114">
        <v>345</v>
      </c>
      <c r="I13" s="140">
        <v>467</v>
      </c>
      <c r="J13" s="115">
        <v>-157</v>
      </c>
      <c r="K13" s="116">
        <v>-33.618843683083512</v>
      </c>
    </row>
    <row r="14" spans="1:15" ht="15.95" customHeight="1" x14ac:dyDescent="0.2">
      <c r="A14" s="306" t="s">
        <v>230</v>
      </c>
      <c r="B14" s="307"/>
      <c r="C14" s="308"/>
      <c r="D14" s="113">
        <v>59.452736318407958</v>
      </c>
      <c r="E14" s="115">
        <v>717</v>
      </c>
      <c r="F14" s="114">
        <v>399</v>
      </c>
      <c r="G14" s="114">
        <v>872</v>
      </c>
      <c r="H14" s="114">
        <v>722</v>
      </c>
      <c r="I14" s="140">
        <v>1317</v>
      </c>
      <c r="J14" s="115">
        <v>-600</v>
      </c>
      <c r="K14" s="116">
        <v>-45.558086560364465</v>
      </c>
    </row>
    <row r="15" spans="1:15" ht="15.95" customHeight="1" x14ac:dyDescent="0.2">
      <c r="A15" s="306" t="s">
        <v>231</v>
      </c>
      <c r="B15" s="307"/>
      <c r="C15" s="308"/>
      <c r="D15" s="113">
        <v>6.1359867330016584</v>
      </c>
      <c r="E15" s="115">
        <v>74</v>
      </c>
      <c r="F15" s="114">
        <v>66</v>
      </c>
      <c r="G15" s="114">
        <v>88</v>
      </c>
      <c r="H15" s="114">
        <v>84</v>
      </c>
      <c r="I15" s="140">
        <v>126</v>
      </c>
      <c r="J15" s="115">
        <v>-52</v>
      </c>
      <c r="K15" s="116">
        <v>-41.269841269841272</v>
      </c>
    </row>
    <row r="16" spans="1:15" ht="15.95" customHeight="1" x14ac:dyDescent="0.2">
      <c r="A16" s="306" t="s">
        <v>232</v>
      </c>
      <c r="B16" s="307"/>
      <c r="C16" s="308"/>
      <c r="D16" s="113">
        <v>7.8772802653399667</v>
      </c>
      <c r="E16" s="115">
        <v>95</v>
      </c>
      <c r="F16" s="114">
        <v>73</v>
      </c>
      <c r="G16" s="114">
        <v>100</v>
      </c>
      <c r="H16" s="114">
        <v>73</v>
      </c>
      <c r="I16" s="140">
        <v>188</v>
      </c>
      <c r="J16" s="115">
        <v>-93</v>
      </c>
      <c r="K16" s="116">
        <v>-49.468085106382979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9.3698175787728033</v>
      </c>
      <c r="E18" s="115">
        <v>113</v>
      </c>
      <c r="F18" s="114">
        <v>21</v>
      </c>
      <c r="G18" s="114">
        <v>94</v>
      </c>
      <c r="H18" s="114">
        <v>89</v>
      </c>
      <c r="I18" s="140">
        <v>104</v>
      </c>
      <c r="J18" s="115">
        <v>9</v>
      </c>
      <c r="K18" s="116">
        <v>8.6538461538461533</v>
      </c>
    </row>
    <row r="19" spans="1:11" ht="14.1" customHeight="1" x14ac:dyDescent="0.2">
      <c r="A19" s="306" t="s">
        <v>235</v>
      </c>
      <c r="B19" s="307" t="s">
        <v>236</v>
      </c>
      <c r="C19" s="308"/>
      <c r="D19" s="113">
        <v>7.9601990049751246</v>
      </c>
      <c r="E19" s="115">
        <v>96</v>
      </c>
      <c r="F19" s="114">
        <v>12</v>
      </c>
      <c r="G19" s="114">
        <v>76</v>
      </c>
      <c r="H19" s="114">
        <v>78</v>
      </c>
      <c r="I19" s="140">
        <v>97</v>
      </c>
      <c r="J19" s="115">
        <v>-1</v>
      </c>
      <c r="K19" s="116">
        <v>-1.0309278350515463</v>
      </c>
    </row>
    <row r="20" spans="1:11" ht="14.1" customHeight="1" x14ac:dyDescent="0.2">
      <c r="A20" s="306">
        <v>12</v>
      </c>
      <c r="B20" s="307" t="s">
        <v>237</v>
      </c>
      <c r="C20" s="308"/>
      <c r="D20" s="113">
        <v>4.0630182421227197</v>
      </c>
      <c r="E20" s="115">
        <v>49</v>
      </c>
      <c r="F20" s="114">
        <v>9</v>
      </c>
      <c r="G20" s="114">
        <v>33</v>
      </c>
      <c r="H20" s="114">
        <v>48</v>
      </c>
      <c r="I20" s="140">
        <v>31</v>
      </c>
      <c r="J20" s="115">
        <v>18</v>
      </c>
      <c r="K20" s="116">
        <v>58.064516129032256</v>
      </c>
    </row>
    <row r="21" spans="1:11" ht="14.1" customHeight="1" x14ac:dyDescent="0.2">
      <c r="A21" s="306">
        <v>21</v>
      </c>
      <c r="B21" s="307" t="s">
        <v>238</v>
      </c>
      <c r="C21" s="308"/>
      <c r="D21" s="113">
        <v>1.1608623548922057</v>
      </c>
      <c r="E21" s="115">
        <v>14</v>
      </c>
      <c r="F21" s="114">
        <v>6</v>
      </c>
      <c r="G21" s="114">
        <v>23</v>
      </c>
      <c r="H21" s="114">
        <v>12</v>
      </c>
      <c r="I21" s="140">
        <v>7</v>
      </c>
      <c r="J21" s="115">
        <v>7</v>
      </c>
      <c r="K21" s="116">
        <v>100</v>
      </c>
    </row>
    <row r="22" spans="1:11" ht="14.1" customHeight="1" x14ac:dyDescent="0.2">
      <c r="A22" s="306">
        <v>22</v>
      </c>
      <c r="B22" s="307" t="s">
        <v>239</v>
      </c>
      <c r="C22" s="308"/>
      <c r="D22" s="113">
        <v>2.7363184079601992</v>
      </c>
      <c r="E22" s="115">
        <v>33</v>
      </c>
      <c r="F22" s="114">
        <v>12</v>
      </c>
      <c r="G22" s="114">
        <v>45</v>
      </c>
      <c r="H22" s="114">
        <v>29</v>
      </c>
      <c r="I22" s="140">
        <v>43</v>
      </c>
      <c r="J22" s="115">
        <v>-10</v>
      </c>
      <c r="K22" s="116">
        <v>-23.255813953488371</v>
      </c>
    </row>
    <row r="23" spans="1:11" ht="14.1" customHeight="1" x14ac:dyDescent="0.2">
      <c r="A23" s="306">
        <v>23</v>
      </c>
      <c r="B23" s="307" t="s">
        <v>240</v>
      </c>
      <c r="C23" s="308"/>
      <c r="D23" s="113" t="s">
        <v>513</v>
      </c>
      <c r="E23" s="115" t="s">
        <v>513</v>
      </c>
      <c r="F23" s="114">
        <v>4</v>
      </c>
      <c r="G23" s="114" t="s">
        <v>513</v>
      </c>
      <c r="H23" s="114">
        <v>3</v>
      </c>
      <c r="I23" s="140" t="s">
        <v>513</v>
      </c>
      <c r="J23" s="115" t="s">
        <v>513</v>
      </c>
      <c r="K23" s="116" t="s">
        <v>513</v>
      </c>
    </row>
    <row r="24" spans="1:11" ht="14.1" customHeight="1" x14ac:dyDescent="0.2">
      <c r="A24" s="306">
        <v>24</v>
      </c>
      <c r="B24" s="307" t="s">
        <v>241</v>
      </c>
      <c r="C24" s="308"/>
      <c r="D24" s="113">
        <v>2.570480928689884</v>
      </c>
      <c r="E24" s="115">
        <v>31</v>
      </c>
      <c r="F24" s="114">
        <v>26</v>
      </c>
      <c r="G24" s="114">
        <v>43</v>
      </c>
      <c r="H24" s="114">
        <v>40</v>
      </c>
      <c r="I24" s="140">
        <v>50</v>
      </c>
      <c r="J24" s="115">
        <v>-19</v>
      </c>
      <c r="K24" s="116">
        <v>-38</v>
      </c>
    </row>
    <row r="25" spans="1:11" ht="14.1" customHeight="1" x14ac:dyDescent="0.2">
      <c r="A25" s="306">
        <v>25</v>
      </c>
      <c r="B25" s="307" t="s">
        <v>242</v>
      </c>
      <c r="C25" s="308"/>
      <c r="D25" s="113">
        <v>3.9800995024875623</v>
      </c>
      <c r="E25" s="115">
        <v>48</v>
      </c>
      <c r="F25" s="114">
        <v>17</v>
      </c>
      <c r="G25" s="114">
        <v>67</v>
      </c>
      <c r="H25" s="114">
        <v>43</v>
      </c>
      <c r="I25" s="140">
        <v>51</v>
      </c>
      <c r="J25" s="115">
        <v>-3</v>
      </c>
      <c r="K25" s="116">
        <v>-5.882352941176471</v>
      </c>
    </row>
    <row r="26" spans="1:11" ht="14.1" customHeight="1" x14ac:dyDescent="0.2">
      <c r="A26" s="306">
        <v>26</v>
      </c>
      <c r="B26" s="307" t="s">
        <v>243</v>
      </c>
      <c r="C26" s="308"/>
      <c r="D26" s="113">
        <v>3.7313432835820897</v>
      </c>
      <c r="E26" s="115">
        <v>45</v>
      </c>
      <c r="F26" s="114">
        <v>19</v>
      </c>
      <c r="G26" s="114">
        <v>39</v>
      </c>
      <c r="H26" s="114">
        <v>44</v>
      </c>
      <c r="I26" s="140">
        <v>34</v>
      </c>
      <c r="J26" s="115">
        <v>11</v>
      </c>
      <c r="K26" s="116">
        <v>32.352941176470587</v>
      </c>
    </row>
    <row r="27" spans="1:11" ht="14.1" customHeight="1" x14ac:dyDescent="0.2">
      <c r="A27" s="306">
        <v>27</v>
      </c>
      <c r="B27" s="307" t="s">
        <v>244</v>
      </c>
      <c r="C27" s="308"/>
      <c r="D27" s="113">
        <v>0.99502487562189057</v>
      </c>
      <c r="E27" s="115">
        <v>12</v>
      </c>
      <c r="F27" s="114">
        <v>5</v>
      </c>
      <c r="G27" s="114">
        <v>20</v>
      </c>
      <c r="H27" s="114">
        <v>21</v>
      </c>
      <c r="I27" s="140">
        <v>15</v>
      </c>
      <c r="J27" s="115">
        <v>-3</v>
      </c>
      <c r="K27" s="116">
        <v>-20</v>
      </c>
    </row>
    <row r="28" spans="1:11" ht="14.1" customHeight="1" x14ac:dyDescent="0.2">
      <c r="A28" s="306">
        <v>28</v>
      </c>
      <c r="B28" s="307" t="s">
        <v>245</v>
      </c>
      <c r="C28" s="308"/>
      <c r="D28" s="113">
        <v>0.49751243781094528</v>
      </c>
      <c r="E28" s="115">
        <v>6</v>
      </c>
      <c r="F28" s="114" t="s">
        <v>513</v>
      </c>
      <c r="G28" s="114">
        <v>0</v>
      </c>
      <c r="H28" s="114" t="s">
        <v>513</v>
      </c>
      <c r="I28" s="140">
        <v>7</v>
      </c>
      <c r="J28" s="115">
        <v>-1</v>
      </c>
      <c r="K28" s="116">
        <v>-14.285714285714286</v>
      </c>
    </row>
    <row r="29" spans="1:11" ht="14.1" customHeight="1" x14ac:dyDescent="0.2">
      <c r="A29" s="306">
        <v>29</v>
      </c>
      <c r="B29" s="307" t="s">
        <v>246</v>
      </c>
      <c r="C29" s="308"/>
      <c r="D29" s="113">
        <v>3.3167495854063018</v>
      </c>
      <c r="E29" s="115">
        <v>40</v>
      </c>
      <c r="F29" s="114">
        <v>44</v>
      </c>
      <c r="G29" s="114">
        <v>44</v>
      </c>
      <c r="H29" s="114">
        <v>58</v>
      </c>
      <c r="I29" s="140">
        <v>76</v>
      </c>
      <c r="J29" s="115">
        <v>-36</v>
      </c>
      <c r="K29" s="116">
        <v>-47.368421052631582</v>
      </c>
    </row>
    <row r="30" spans="1:11" ht="14.1" customHeight="1" x14ac:dyDescent="0.2">
      <c r="A30" s="306" t="s">
        <v>247</v>
      </c>
      <c r="B30" s="307" t="s">
        <v>248</v>
      </c>
      <c r="C30" s="308"/>
      <c r="D30" s="113">
        <v>1.0779436152570481</v>
      </c>
      <c r="E30" s="115">
        <v>13</v>
      </c>
      <c r="F30" s="114">
        <v>12</v>
      </c>
      <c r="G30" s="114">
        <v>19</v>
      </c>
      <c r="H30" s="114">
        <v>17</v>
      </c>
      <c r="I30" s="140">
        <v>4</v>
      </c>
      <c r="J30" s="115">
        <v>9</v>
      </c>
      <c r="K30" s="116">
        <v>225</v>
      </c>
    </row>
    <row r="31" spans="1:11" ht="14.1" customHeight="1" x14ac:dyDescent="0.2">
      <c r="A31" s="306" t="s">
        <v>249</v>
      </c>
      <c r="B31" s="307" t="s">
        <v>250</v>
      </c>
      <c r="C31" s="308"/>
      <c r="D31" s="113">
        <v>2.2388059701492535</v>
      </c>
      <c r="E31" s="115">
        <v>27</v>
      </c>
      <c r="F31" s="114">
        <v>32</v>
      </c>
      <c r="G31" s="114">
        <v>25</v>
      </c>
      <c r="H31" s="114">
        <v>41</v>
      </c>
      <c r="I31" s="140">
        <v>72</v>
      </c>
      <c r="J31" s="115">
        <v>-45</v>
      </c>
      <c r="K31" s="116">
        <v>-62.5</v>
      </c>
    </row>
    <row r="32" spans="1:11" ht="14.1" customHeight="1" x14ac:dyDescent="0.2">
      <c r="A32" s="306">
        <v>31</v>
      </c>
      <c r="B32" s="307" t="s">
        <v>251</v>
      </c>
      <c r="C32" s="308"/>
      <c r="D32" s="113">
        <v>0.24875621890547264</v>
      </c>
      <c r="E32" s="115">
        <v>3</v>
      </c>
      <c r="F32" s="114">
        <v>5</v>
      </c>
      <c r="G32" s="114">
        <v>10</v>
      </c>
      <c r="H32" s="114" t="s">
        <v>513</v>
      </c>
      <c r="I32" s="140">
        <v>6</v>
      </c>
      <c r="J32" s="115">
        <v>-3</v>
      </c>
      <c r="K32" s="116">
        <v>-50</v>
      </c>
    </row>
    <row r="33" spans="1:11" ht="14.1" customHeight="1" x14ac:dyDescent="0.2">
      <c r="A33" s="306">
        <v>32</v>
      </c>
      <c r="B33" s="307" t="s">
        <v>252</v>
      </c>
      <c r="C33" s="308"/>
      <c r="D33" s="113">
        <v>6.384742951907131</v>
      </c>
      <c r="E33" s="115">
        <v>77</v>
      </c>
      <c r="F33" s="114">
        <v>25</v>
      </c>
      <c r="G33" s="114">
        <v>66</v>
      </c>
      <c r="H33" s="114">
        <v>65</v>
      </c>
      <c r="I33" s="140">
        <v>76</v>
      </c>
      <c r="J33" s="115">
        <v>1</v>
      </c>
      <c r="K33" s="116">
        <v>1.3157894736842106</v>
      </c>
    </row>
    <row r="34" spans="1:11" ht="14.1" customHeight="1" x14ac:dyDescent="0.2">
      <c r="A34" s="306">
        <v>33</v>
      </c>
      <c r="B34" s="307" t="s">
        <v>253</v>
      </c>
      <c r="C34" s="308"/>
      <c r="D34" s="113">
        <v>1.6583747927031509</v>
      </c>
      <c r="E34" s="115">
        <v>20</v>
      </c>
      <c r="F34" s="114">
        <v>10</v>
      </c>
      <c r="G34" s="114">
        <v>18</v>
      </c>
      <c r="H34" s="114">
        <v>17</v>
      </c>
      <c r="I34" s="140">
        <v>16</v>
      </c>
      <c r="J34" s="115">
        <v>4</v>
      </c>
      <c r="K34" s="116">
        <v>25</v>
      </c>
    </row>
    <row r="35" spans="1:11" ht="14.1" customHeight="1" x14ac:dyDescent="0.2">
      <c r="A35" s="306">
        <v>34</v>
      </c>
      <c r="B35" s="307" t="s">
        <v>254</v>
      </c>
      <c r="C35" s="308"/>
      <c r="D35" s="113">
        <v>4.4776119402985071</v>
      </c>
      <c r="E35" s="115">
        <v>54</v>
      </c>
      <c r="F35" s="114">
        <v>38</v>
      </c>
      <c r="G35" s="114">
        <v>60</v>
      </c>
      <c r="H35" s="114">
        <v>63</v>
      </c>
      <c r="I35" s="140">
        <v>80</v>
      </c>
      <c r="J35" s="115">
        <v>-26</v>
      </c>
      <c r="K35" s="116">
        <v>-32.5</v>
      </c>
    </row>
    <row r="36" spans="1:11" ht="14.1" customHeight="1" x14ac:dyDescent="0.2">
      <c r="A36" s="306">
        <v>41</v>
      </c>
      <c r="B36" s="307" t="s">
        <v>255</v>
      </c>
      <c r="C36" s="308"/>
      <c r="D36" s="113">
        <v>0.41459369817578773</v>
      </c>
      <c r="E36" s="115">
        <v>5</v>
      </c>
      <c r="F36" s="114">
        <v>13</v>
      </c>
      <c r="G36" s="114">
        <v>9</v>
      </c>
      <c r="H36" s="114">
        <v>4</v>
      </c>
      <c r="I36" s="140" t="s">
        <v>513</v>
      </c>
      <c r="J36" s="115" t="s">
        <v>513</v>
      </c>
      <c r="K36" s="116" t="s">
        <v>513</v>
      </c>
    </row>
    <row r="37" spans="1:11" ht="14.1" customHeight="1" x14ac:dyDescent="0.2">
      <c r="A37" s="306">
        <v>42</v>
      </c>
      <c r="B37" s="307" t="s">
        <v>256</v>
      </c>
      <c r="C37" s="308"/>
      <c r="D37" s="113" t="s">
        <v>513</v>
      </c>
      <c r="E37" s="115" t="s">
        <v>513</v>
      </c>
      <c r="F37" s="114">
        <v>0</v>
      </c>
      <c r="G37" s="114">
        <v>0</v>
      </c>
      <c r="H37" s="114">
        <v>0</v>
      </c>
      <c r="I37" s="140">
        <v>4</v>
      </c>
      <c r="J37" s="115" t="s">
        <v>513</v>
      </c>
      <c r="K37" s="116" t="s">
        <v>513</v>
      </c>
    </row>
    <row r="38" spans="1:11" ht="14.1" customHeight="1" x14ac:dyDescent="0.2">
      <c r="A38" s="306">
        <v>43</v>
      </c>
      <c r="B38" s="307" t="s">
        <v>257</v>
      </c>
      <c r="C38" s="308"/>
      <c r="D38" s="113" t="s">
        <v>513</v>
      </c>
      <c r="E38" s="115" t="s">
        <v>513</v>
      </c>
      <c r="F38" s="114" t="s">
        <v>513</v>
      </c>
      <c r="G38" s="114">
        <v>8</v>
      </c>
      <c r="H38" s="114">
        <v>3</v>
      </c>
      <c r="I38" s="140">
        <v>8</v>
      </c>
      <c r="J38" s="115" t="s">
        <v>513</v>
      </c>
      <c r="K38" s="116" t="s">
        <v>513</v>
      </c>
    </row>
    <row r="39" spans="1:11" ht="14.1" customHeight="1" x14ac:dyDescent="0.2">
      <c r="A39" s="306">
        <v>51</v>
      </c>
      <c r="B39" s="307" t="s">
        <v>258</v>
      </c>
      <c r="C39" s="308"/>
      <c r="D39" s="113">
        <v>2.9850746268656718</v>
      </c>
      <c r="E39" s="115">
        <v>36</v>
      </c>
      <c r="F39" s="114">
        <v>35</v>
      </c>
      <c r="G39" s="114">
        <v>81</v>
      </c>
      <c r="H39" s="114">
        <v>66</v>
      </c>
      <c r="I39" s="140">
        <v>51</v>
      </c>
      <c r="J39" s="115">
        <v>-15</v>
      </c>
      <c r="K39" s="116">
        <v>-29.411764705882351</v>
      </c>
    </row>
    <row r="40" spans="1:11" ht="14.1" customHeight="1" x14ac:dyDescent="0.2">
      <c r="A40" s="306" t="s">
        <v>259</v>
      </c>
      <c r="B40" s="307" t="s">
        <v>260</v>
      </c>
      <c r="C40" s="308"/>
      <c r="D40" s="113">
        <v>2.8192371475953566</v>
      </c>
      <c r="E40" s="115">
        <v>34</v>
      </c>
      <c r="F40" s="114">
        <v>32</v>
      </c>
      <c r="G40" s="114">
        <v>76</v>
      </c>
      <c r="H40" s="114">
        <v>56</v>
      </c>
      <c r="I40" s="140">
        <v>44</v>
      </c>
      <c r="J40" s="115">
        <v>-10</v>
      </c>
      <c r="K40" s="116">
        <v>-22.727272727272727</v>
      </c>
    </row>
    <row r="41" spans="1:11" ht="14.1" customHeight="1" x14ac:dyDescent="0.2">
      <c r="A41" s="306"/>
      <c r="B41" s="307" t="s">
        <v>261</v>
      </c>
      <c r="C41" s="308"/>
      <c r="D41" s="113">
        <v>1.9900497512437811</v>
      </c>
      <c r="E41" s="115">
        <v>24</v>
      </c>
      <c r="F41" s="114">
        <v>19</v>
      </c>
      <c r="G41" s="114">
        <v>53</v>
      </c>
      <c r="H41" s="114">
        <v>41</v>
      </c>
      <c r="I41" s="140">
        <v>30</v>
      </c>
      <c r="J41" s="115">
        <v>-6</v>
      </c>
      <c r="K41" s="116">
        <v>-20</v>
      </c>
    </row>
    <row r="42" spans="1:11" ht="14.1" customHeight="1" x14ac:dyDescent="0.2">
      <c r="A42" s="306">
        <v>52</v>
      </c>
      <c r="B42" s="307" t="s">
        <v>262</v>
      </c>
      <c r="C42" s="308"/>
      <c r="D42" s="113">
        <v>5.140961857379768</v>
      </c>
      <c r="E42" s="115">
        <v>62</v>
      </c>
      <c r="F42" s="114">
        <v>40</v>
      </c>
      <c r="G42" s="114">
        <v>54</v>
      </c>
      <c r="H42" s="114">
        <v>37</v>
      </c>
      <c r="I42" s="140">
        <v>80</v>
      </c>
      <c r="J42" s="115">
        <v>-18</v>
      </c>
      <c r="K42" s="116">
        <v>-22.5</v>
      </c>
    </row>
    <row r="43" spans="1:11" ht="14.1" customHeight="1" x14ac:dyDescent="0.2">
      <c r="A43" s="306" t="s">
        <v>263</v>
      </c>
      <c r="B43" s="307" t="s">
        <v>264</v>
      </c>
      <c r="C43" s="308"/>
      <c r="D43" s="113">
        <v>3.2338308457711444</v>
      </c>
      <c r="E43" s="115">
        <v>39</v>
      </c>
      <c r="F43" s="114">
        <v>32</v>
      </c>
      <c r="G43" s="114">
        <v>34</v>
      </c>
      <c r="H43" s="114">
        <v>24</v>
      </c>
      <c r="I43" s="140">
        <v>61</v>
      </c>
      <c r="J43" s="115">
        <v>-22</v>
      </c>
      <c r="K43" s="116">
        <v>-36.065573770491802</v>
      </c>
    </row>
    <row r="44" spans="1:11" ht="14.1" customHeight="1" x14ac:dyDescent="0.2">
      <c r="A44" s="306">
        <v>53</v>
      </c>
      <c r="B44" s="307" t="s">
        <v>265</v>
      </c>
      <c r="C44" s="308"/>
      <c r="D44" s="113">
        <v>0.66334991708126034</v>
      </c>
      <c r="E44" s="115">
        <v>8</v>
      </c>
      <c r="F44" s="114">
        <v>5</v>
      </c>
      <c r="G44" s="114">
        <v>17</v>
      </c>
      <c r="H44" s="114">
        <v>22</v>
      </c>
      <c r="I44" s="140">
        <v>15</v>
      </c>
      <c r="J44" s="115">
        <v>-7</v>
      </c>
      <c r="K44" s="116">
        <v>-46.666666666666664</v>
      </c>
    </row>
    <row r="45" spans="1:11" ht="14.1" customHeight="1" x14ac:dyDescent="0.2">
      <c r="A45" s="306" t="s">
        <v>266</v>
      </c>
      <c r="B45" s="307" t="s">
        <v>267</v>
      </c>
      <c r="C45" s="308"/>
      <c r="D45" s="113">
        <v>0.58043117744610284</v>
      </c>
      <c r="E45" s="115">
        <v>7</v>
      </c>
      <c r="F45" s="114">
        <v>5</v>
      </c>
      <c r="G45" s="114">
        <v>16</v>
      </c>
      <c r="H45" s="114">
        <v>22</v>
      </c>
      <c r="I45" s="140">
        <v>15</v>
      </c>
      <c r="J45" s="115">
        <v>-8</v>
      </c>
      <c r="K45" s="116">
        <v>-53.333333333333336</v>
      </c>
    </row>
    <row r="46" spans="1:11" ht="14.1" customHeight="1" x14ac:dyDescent="0.2">
      <c r="A46" s="306">
        <v>54</v>
      </c>
      <c r="B46" s="307" t="s">
        <v>268</v>
      </c>
      <c r="C46" s="308"/>
      <c r="D46" s="113">
        <v>1.7412935323383085</v>
      </c>
      <c r="E46" s="115">
        <v>21</v>
      </c>
      <c r="F46" s="114">
        <v>23</v>
      </c>
      <c r="G46" s="114">
        <v>45</v>
      </c>
      <c r="H46" s="114">
        <v>37</v>
      </c>
      <c r="I46" s="140">
        <v>93</v>
      </c>
      <c r="J46" s="115">
        <v>-72</v>
      </c>
      <c r="K46" s="116">
        <v>-77.41935483870968</v>
      </c>
    </row>
    <row r="47" spans="1:11" ht="14.1" customHeight="1" x14ac:dyDescent="0.2">
      <c r="A47" s="306">
        <v>61</v>
      </c>
      <c r="B47" s="307" t="s">
        <v>269</v>
      </c>
      <c r="C47" s="308"/>
      <c r="D47" s="113">
        <v>1.0779436152570481</v>
      </c>
      <c r="E47" s="115">
        <v>13</v>
      </c>
      <c r="F47" s="114">
        <v>16</v>
      </c>
      <c r="G47" s="114">
        <v>12</v>
      </c>
      <c r="H47" s="114">
        <v>15</v>
      </c>
      <c r="I47" s="140">
        <v>14</v>
      </c>
      <c r="J47" s="115">
        <v>-1</v>
      </c>
      <c r="K47" s="116">
        <v>-7.1428571428571432</v>
      </c>
    </row>
    <row r="48" spans="1:11" ht="14.1" customHeight="1" x14ac:dyDescent="0.2">
      <c r="A48" s="306">
        <v>62</v>
      </c>
      <c r="B48" s="307" t="s">
        <v>270</v>
      </c>
      <c r="C48" s="308"/>
      <c r="D48" s="113">
        <v>6.8822553897180763</v>
      </c>
      <c r="E48" s="115">
        <v>83</v>
      </c>
      <c r="F48" s="114">
        <v>75</v>
      </c>
      <c r="G48" s="114">
        <v>154</v>
      </c>
      <c r="H48" s="114">
        <v>114</v>
      </c>
      <c r="I48" s="140">
        <v>104</v>
      </c>
      <c r="J48" s="115">
        <v>-21</v>
      </c>
      <c r="K48" s="116">
        <v>-20.192307692307693</v>
      </c>
    </row>
    <row r="49" spans="1:11" ht="14.1" customHeight="1" x14ac:dyDescent="0.2">
      <c r="A49" s="306">
        <v>63</v>
      </c>
      <c r="B49" s="307" t="s">
        <v>271</v>
      </c>
      <c r="C49" s="308"/>
      <c r="D49" s="113">
        <v>2.4046434494195688</v>
      </c>
      <c r="E49" s="115">
        <v>29</v>
      </c>
      <c r="F49" s="114">
        <v>21</v>
      </c>
      <c r="G49" s="114">
        <v>36</v>
      </c>
      <c r="H49" s="114">
        <v>57</v>
      </c>
      <c r="I49" s="140">
        <v>27</v>
      </c>
      <c r="J49" s="115">
        <v>2</v>
      </c>
      <c r="K49" s="116">
        <v>7.4074074074074074</v>
      </c>
    </row>
    <row r="50" spans="1:11" ht="14.1" customHeight="1" x14ac:dyDescent="0.2">
      <c r="A50" s="306" t="s">
        <v>272</v>
      </c>
      <c r="B50" s="307" t="s">
        <v>273</v>
      </c>
      <c r="C50" s="308"/>
      <c r="D50" s="113">
        <v>0.41459369817578773</v>
      </c>
      <c r="E50" s="115">
        <v>5</v>
      </c>
      <c r="F50" s="114">
        <v>4</v>
      </c>
      <c r="G50" s="114">
        <v>8</v>
      </c>
      <c r="H50" s="114">
        <v>7</v>
      </c>
      <c r="I50" s="140">
        <v>4</v>
      </c>
      <c r="J50" s="115">
        <v>1</v>
      </c>
      <c r="K50" s="116">
        <v>25</v>
      </c>
    </row>
    <row r="51" spans="1:11" ht="14.1" customHeight="1" x14ac:dyDescent="0.2">
      <c r="A51" s="306" t="s">
        <v>274</v>
      </c>
      <c r="B51" s="307" t="s">
        <v>275</v>
      </c>
      <c r="C51" s="308"/>
      <c r="D51" s="113">
        <v>1.7412935323383085</v>
      </c>
      <c r="E51" s="115">
        <v>21</v>
      </c>
      <c r="F51" s="114">
        <v>15</v>
      </c>
      <c r="G51" s="114">
        <v>22</v>
      </c>
      <c r="H51" s="114">
        <v>41</v>
      </c>
      <c r="I51" s="140">
        <v>19</v>
      </c>
      <c r="J51" s="115">
        <v>2</v>
      </c>
      <c r="K51" s="116">
        <v>10.526315789473685</v>
      </c>
    </row>
    <row r="52" spans="1:11" ht="14.1" customHeight="1" x14ac:dyDescent="0.2">
      <c r="A52" s="306">
        <v>71</v>
      </c>
      <c r="B52" s="307" t="s">
        <v>276</v>
      </c>
      <c r="C52" s="308"/>
      <c r="D52" s="113">
        <v>5.3897180762852406</v>
      </c>
      <c r="E52" s="115">
        <v>65</v>
      </c>
      <c r="F52" s="114">
        <v>51</v>
      </c>
      <c r="G52" s="114">
        <v>89</v>
      </c>
      <c r="H52" s="114">
        <v>65</v>
      </c>
      <c r="I52" s="140">
        <v>163</v>
      </c>
      <c r="J52" s="115">
        <v>-98</v>
      </c>
      <c r="K52" s="116">
        <v>-60.122699386503065</v>
      </c>
    </row>
    <row r="53" spans="1:11" ht="14.1" customHeight="1" x14ac:dyDescent="0.2">
      <c r="A53" s="306" t="s">
        <v>277</v>
      </c>
      <c r="B53" s="307" t="s">
        <v>278</v>
      </c>
      <c r="C53" s="308"/>
      <c r="D53" s="113">
        <v>1.2437810945273631</v>
      </c>
      <c r="E53" s="115">
        <v>15</v>
      </c>
      <c r="F53" s="114">
        <v>10</v>
      </c>
      <c r="G53" s="114">
        <v>21</v>
      </c>
      <c r="H53" s="114">
        <v>20</v>
      </c>
      <c r="I53" s="140">
        <v>48</v>
      </c>
      <c r="J53" s="115">
        <v>-33</v>
      </c>
      <c r="K53" s="116">
        <v>-68.75</v>
      </c>
    </row>
    <row r="54" spans="1:11" ht="14.1" customHeight="1" x14ac:dyDescent="0.2">
      <c r="A54" s="306" t="s">
        <v>279</v>
      </c>
      <c r="B54" s="307" t="s">
        <v>280</v>
      </c>
      <c r="C54" s="308"/>
      <c r="D54" s="113">
        <v>3.5655058043117744</v>
      </c>
      <c r="E54" s="115">
        <v>43</v>
      </c>
      <c r="F54" s="114">
        <v>36</v>
      </c>
      <c r="G54" s="114">
        <v>61</v>
      </c>
      <c r="H54" s="114">
        <v>33</v>
      </c>
      <c r="I54" s="140">
        <v>101</v>
      </c>
      <c r="J54" s="115">
        <v>-58</v>
      </c>
      <c r="K54" s="116">
        <v>-57.425742574257427</v>
      </c>
    </row>
    <row r="55" spans="1:11" ht="14.1" customHeight="1" x14ac:dyDescent="0.2">
      <c r="A55" s="306">
        <v>72</v>
      </c>
      <c r="B55" s="307" t="s">
        <v>281</v>
      </c>
      <c r="C55" s="308"/>
      <c r="D55" s="113">
        <v>1.1608623548922057</v>
      </c>
      <c r="E55" s="115">
        <v>14</v>
      </c>
      <c r="F55" s="114">
        <v>10</v>
      </c>
      <c r="G55" s="114">
        <v>18</v>
      </c>
      <c r="H55" s="114">
        <v>12</v>
      </c>
      <c r="I55" s="140">
        <v>19</v>
      </c>
      <c r="J55" s="115">
        <v>-5</v>
      </c>
      <c r="K55" s="116">
        <v>-26.315789473684209</v>
      </c>
    </row>
    <row r="56" spans="1:11" ht="14.1" customHeight="1" x14ac:dyDescent="0.2">
      <c r="A56" s="306" t="s">
        <v>282</v>
      </c>
      <c r="B56" s="307" t="s">
        <v>283</v>
      </c>
      <c r="C56" s="308"/>
      <c r="D56" s="113" t="s">
        <v>513</v>
      </c>
      <c r="E56" s="115" t="s">
        <v>513</v>
      </c>
      <c r="F56" s="114" t="s">
        <v>513</v>
      </c>
      <c r="G56" s="114">
        <v>7</v>
      </c>
      <c r="H56" s="114">
        <v>4</v>
      </c>
      <c r="I56" s="140" t="s">
        <v>513</v>
      </c>
      <c r="J56" s="115" t="s">
        <v>513</v>
      </c>
      <c r="K56" s="116" t="s">
        <v>513</v>
      </c>
    </row>
    <row r="57" spans="1:11" ht="14.1" customHeight="1" x14ac:dyDescent="0.2">
      <c r="A57" s="306" t="s">
        <v>284</v>
      </c>
      <c r="B57" s="307" t="s">
        <v>285</v>
      </c>
      <c r="C57" s="308"/>
      <c r="D57" s="113">
        <v>0.74626865671641796</v>
      </c>
      <c r="E57" s="115">
        <v>9</v>
      </c>
      <c r="F57" s="114">
        <v>6</v>
      </c>
      <c r="G57" s="114">
        <v>7</v>
      </c>
      <c r="H57" s="114">
        <v>8</v>
      </c>
      <c r="I57" s="140">
        <v>10</v>
      </c>
      <c r="J57" s="115">
        <v>-1</v>
      </c>
      <c r="K57" s="116">
        <v>-10</v>
      </c>
    </row>
    <row r="58" spans="1:11" ht="14.1" customHeight="1" x14ac:dyDescent="0.2">
      <c r="A58" s="306">
        <v>73</v>
      </c>
      <c r="B58" s="307" t="s">
        <v>286</v>
      </c>
      <c r="C58" s="308"/>
      <c r="D58" s="113">
        <v>2.6533996683250414</v>
      </c>
      <c r="E58" s="115">
        <v>32</v>
      </c>
      <c r="F58" s="114">
        <v>8</v>
      </c>
      <c r="G58" s="114">
        <v>13</v>
      </c>
      <c r="H58" s="114">
        <v>16</v>
      </c>
      <c r="I58" s="140">
        <v>65</v>
      </c>
      <c r="J58" s="115">
        <v>-33</v>
      </c>
      <c r="K58" s="116">
        <v>-50.769230769230766</v>
      </c>
    </row>
    <row r="59" spans="1:11" ht="14.1" customHeight="1" x14ac:dyDescent="0.2">
      <c r="A59" s="306" t="s">
        <v>287</v>
      </c>
      <c r="B59" s="307" t="s">
        <v>288</v>
      </c>
      <c r="C59" s="308"/>
      <c r="D59" s="113">
        <v>1.1608623548922057</v>
      </c>
      <c r="E59" s="115">
        <v>14</v>
      </c>
      <c r="F59" s="114">
        <v>7</v>
      </c>
      <c r="G59" s="114">
        <v>10</v>
      </c>
      <c r="H59" s="114">
        <v>14</v>
      </c>
      <c r="I59" s="140">
        <v>56</v>
      </c>
      <c r="J59" s="115">
        <v>-42</v>
      </c>
      <c r="K59" s="116">
        <v>-75</v>
      </c>
    </row>
    <row r="60" spans="1:11" ht="14.1" customHeight="1" x14ac:dyDescent="0.2">
      <c r="A60" s="306">
        <v>81</v>
      </c>
      <c r="B60" s="307" t="s">
        <v>289</v>
      </c>
      <c r="C60" s="308"/>
      <c r="D60" s="113">
        <v>8.7893864013267002</v>
      </c>
      <c r="E60" s="115">
        <v>106</v>
      </c>
      <c r="F60" s="114">
        <v>63</v>
      </c>
      <c r="G60" s="114">
        <v>124</v>
      </c>
      <c r="H60" s="114">
        <v>91</v>
      </c>
      <c r="I60" s="140">
        <v>592</v>
      </c>
      <c r="J60" s="115">
        <v>-486</v>
      </c>
      <c r="K60" s="116">
        <v>-82.094594594594597</v>
      </c>
    </row>
    <row r="61" spans="1:11" ht="14.1" customHeight="1" x14ac:dyDescent="0.2">
      <c r="A61" s="306" t="s">
        <v>290</v>
      </c>
      <c r="B61" s="307" t="s">
        <v>291</v>
      </c>
      <c r="C61" s="308"/>
      <c r="D61" s="113">
        <v>2.4046434494195688</v>
      </c>
      <c r="E61" s="115">
        <v>29</v>
      </c>
      <c r="F61" s="114">
        <v>11</v>
      </c>
      <c r="G61" s="114">
        <v>26</v>
      </c>
      <c r="H61" s="114">
        <v>29</v>
      </c>
      <c r="I61" s="140">
        <v>92</v>
      </c>
      <c r="J61" s="115">
        <v>-63</v>
      </c>
      <c r="K61" s="116">
        <v>-68.478260869565219</v>
      </c>
    </row>
    <row r="62" spans="1:11" ht="14.1" customHeight="1" x14ac:dyDescent="0.2">
      <c r="A62" s="306" t="s">
        <v>292</v>
      </c>
      <c r="B62" s="307" t="s">
        <v>293</v>
      </c>
      <c r="C62" s="308"/>
      <c r="D62" s="113">
        <v>2.1558872305140961</v>
      </c>
      <c r="E62" s="115">
        <v>26</v>
      </c>
      <c r="F62" s="114">
        <v>14</v>
      </c>
      <c r="G62" s="114">
        <v>45</v>
      </c>
      <c r="H62" s="114">
        <v>42</v>
      </c>
      <c r="I62" s="140">
        <v>320</v>
      </c>
      <c r="J62" s="115">
        <v>-294</v>
      </c>
      <c r="K62" s="116">
        <v>-91.875</v>
      </c>
    </row>
    <row r="63" spans="1:11" ht="14.1" customHeight="1" x14ac:dyDescent="0.2">
      <c r="A63" s="306"/>
      <c r="B63" s="307" t="s">
        <v>294</v>
      </c>
      <c r="C63" s="308"/>
      <c r="D63" s="113">
        <v>1.8242122719734659</v>
      </c>
      <c r="E63" s="115">
        <v>22</v>
      </c>
      <c r="F63" s="114">
        <v>10</v>
      </c>
      <c r="G63" s="114">
        <v>43</v>
      </c>
      <c r="H63" s="114">
        <v>40</v>
      </c>
      <c r="I63" s="140">
        <v>311</v>
      </c>
      <c r="J63" s="115">
        <v>-289</v>
      </c>
      <c r="K63" s="116">
        <v>-92.926045016077168</v>
      </c>
    </row>
    <row r="64" spans="1:11" ht="14.1" customHeight="1" x14ac:dyDescent="0.2">
      <c r="A64" s="306" t="s">
        <v>295</v>
      </c>
      <c r="B64" s="307" t="s">
        <v>296</v>
      </c>
      <c r="C64" s="308"/>
      <c r="D64" s="113">
        <v>2.0729684908789388</v>
      </c>
      <c r="E64" s="115">
        <v>25</v>
      </c>
      <c r="F64" s="114">
        <v>19</v>
      </c>
      <c r="G64" s="114">
        <v>18</v>
      </c>
      <c r="H64" s="114">
        <v>6</v>
      </c>
      <c r="I64" s="140">
        <v>85</v>
      </c>
      <c r="J64" s="115">
        <v>-60</v>
      </c>
      <c r="K64" s="116">
        <v>-70.588235294117652</v>
      </c>
    </row>
    <row r="65" spans="1:11" ht="14.1" customHeight="1" x14ac:dyDescent="0.2">
      <c r="A65" s="306" t="s">
        <v>297</v>
      </c>
      <c r="B65" s="307" t="s">
        <v>298</v>
      </c>
      <c r="C65" s="308"/>
      <c r="D65" s="113">
        <v>1.4096185737976783</v>
      </c>
      <c r="E65" s="115">
        <v>17</v>
      </c>
      <c r="F65" s="114">
        <v>15</v>
      </c>
      <c r="G65" s="114">
        <v>26</v>
      </c>
      <c r="H65" s="114">
        <v>10</v>
      </c>
      <c r="I65" s="140">
        <v>47</v>
      </c>
      <c r="J65" s="115">
        <v>-30</v>
      </c>
      <c r="K65" s="116">
        <v>-63.829787234042556</v>
      </c>
    </row>
    <row r="66" spans="1:11" ht="14.1" customHeight="1" x14ac:dyDescent="0.2">
      <c r="A66" s="306">
        <v>82</v>
      </c>
      <c r="B66" s="307" t="s">
        <v>299</v>
      </c>
      <c r="C66" s="308"/>
      <c r="D66" s="113">
        <v>3.3996683250414592</v>
      </c>
      <c r="E66" s="115">
        <v>41</v>
      </c>
      <c r="F66" s="114">
        <v>27</v>
      </c>
      <c r="G66" s="114">
        <v>48</v>
      </c>
      <c r="H66" s="114">
        <v>38</v>
      </c>
      <c r="I66" s="140">
        <v>52</v>
      </c>
      <c r="J66" s="115">
        <v>-11</v>
      </c>
      <c r="K66" s="116">
        <v>-21.153846153846153</v>
      </c>
    </row>
    <row r="67" spans="1:11" ht="14.1" customHeight="1" x14ac:dyDescent="0.2">
      <c r="A67" s="306" t="s">
        <v>300</v>
      </c>
      <c r="B67" s="307" t="s">
        <v>301</v>
      </c>
      <c r="C67" s="308"/>
      <c r="D67" s="113">
        <v>2.4046434494195688</v>
      </c>
      <c r="E67" s="115">
        <v>29</v>
      </c>
      <c r="F67" s="114">
        <v>19</v>
      </c>
      <c r="G67" s="114">
        <v>40</v>
      </c>
      <c r="H67" s="114">
        <v>27</v>
      </c>
      <c r="I67" s="140">
        <v>48</v>
      </c>
      <c r="J67" s="115">
        <v>-19</v>
      </c>
      <c r="K67" s="116">
        <v>-39.583333333333336</v>
      </c>
    </row>
    <row r="68" spans="1:11" ht="14.1" customHeight="1" x14ac:dyDescent="0.2">
      <c r="A68" s="306" t="s">
        <v>302</v>
      </c>
      <c r="B68" s="307" t="s">
        <v>303</v>
      </c>
      <c r="C68" s="308"/>
      <c r="D68" s="113">
        <v>0.41459369817578773</v>
      </c>
      <c r="E68" s="115">
        <v>5</v>
      </c>
      <c r="F68" s="114">
        <v>3</v>
      </c>
      <c r="G68" s="114">
        <v>4</v>
      </c>
      <c r="H68" s="114">
        <v>6</v>
      </c>
      <c r="I68" s="140" t="s">
        <v>513</v>
      </c>
      <c r="J68" s="115" t="s">
        <v>513</v>
      </c>
      <c r="K68" s="116" t="s">
        <v>513</v>
      </c>
    </row>
    <row r="69" spans="1:11" ht="14.1" customHeight="1" x14ac:dyDescent="0.2">
      <c r="A69" s="306">
        <v>83</v>
      </c>
      <c r="B69" s="307" t="s">
        <v>304</v>
      </c>
      <c r="C69" s="308"/>
      <c r="D69" s="113">
        <v>8.291873963515755</v>
      </c>
      <c r="E69" s="115">
        <v>100</v>
      </c>
      <c r="F69" s="114">
        <v>59</v>
      </c>
      <c r="G69" s="114">
        <v>90</v>
      </c>
      <c r="H69" s="114">
        <v>79</v>
      </c>
      <c r="I69" s="140">
        <v>184</v>
      </c>
      <c r="J69" s="115">
        <v>-84</v>
      </c>
      <c r="K69" s="116">
        <v>-45.652173913043477</v>
      </c>
    </row>
    <row r="70" spans="1:11" ht="14.1" customHeight="1" x14ac:dyDescent="0.2">
      <c r="A70" s="306" t="s">
        <v>305</v>
      </c>
      <c r="B70" s="307" t="s">
        <v>306</v>
      </c>
      <c r="C70" s="308"/>
      <c r="D70" s="113">
        <v>6.6334991708126037</v>
      </c>
      <c r="E70" s="115">
        <v>80</v>
      </c>
      <c r="F70" s="114">
        <v>53</v>
      </c>
      <c r="G70" s="114">
        <v>77</v>
      </c>
      <c r="H70" s="114">
        <v>58</v>
      </c>
      <c r="I70" s="140">
        <v>162</v>
      </c>
      <c r="J70" s="115">
        <v>-82</v>
      </c>
      <c r="K70" s="116">
        <v>-50.617283950617285</v>
      </c>
    </row>
    <row r="71" spans="1:11" ht="14.1" customHeight="1" x14ac:dyDescent="0.2">
      <c r="A71" s="306"/>
      <c r="B71" s="307" t="s">
        <v>307</v>
      </c>
      <c r="C71" s="308"/>
      <c r="D71" s="113">
        <v>5.2238805970149258</v>
      </c>
      <c r="E71" s="115">
        <v>63</v>
      </c>
      <c r="F71" s="114">
        <v>27</v>
      </c>
      <c r="G71" s="114">
        <v>36</v>
      </c>
      <c r="H71" s="114">
        <v>27</v>
      </c>
      <c r="I71" s="140">
        <v>117</v>
      </c>
      <c r="J71" s="115">
        <v>-54</v>
      </c>
      <c r="K71" s="116">
        <v>-46.153846153846153</v>
      </c>
    </row>
    <row r="72" spans="1:11" ht="14.1" customHeight="1" x14ac:dyDescent="0.2">
      <c r="A72" s="306">
        <v>84</v>
      </c>
      <c r="B72" s="307" t="s">
        <v>308</v>
      </c>
      <c r="C72" s="308"/>
      <c r="D72" s="113">
        <v>1.7412935323383085</v>
      </c>
      <c r="E72" s="115">
        <v>21</v>
      </c>
      <c r="F72" s="114">
        <v>18</v>
      </c>
      <c r="G72" s="114">
        <v>34</v>
      </c>
      <c r="H72" s="114">
        <v>18</v>
      </c>
      <c r="I72" s="140">
        <v>18</v>
      </c>
      <c r="J72" s="115">
        <v>3</v>
      </c>
      <c r="K72" s="116">
        <v>16.666666666666668</v>
      </c>
    </row>
    <row r="73" spans="1:11" ht="14.1" customHeight="1" x14ac:dyDescent="0.2">
      <c r="A73" s="306" t="s">
        <v>309</v>
      </c>
      <c r="B73" s="307" t="s">
        <v>310</v>
      </c>
      <c r="C73" s="308"/>
      <c r="D73" s="113">
        <v>0.99502487562189057</v>
      </c>
      <c r="E73" s="115">
        <v>12</v>
      </c>
      <c r="F73" s="114">
        <v>9</v>
      </c>
      <c r="G73" s="114">
        <v>14</v>
      </c>
      <c r="H73" s="114">
        <v>6</v>
      </c>
      <c r="I73" s="140">
        <v>6</v>
      </c>
      <c r="J73" s="115">
        <v>6</v>
      </c>
      <c r="K73" s="116">
        <v>100</v>
      </c>
    </row>
    <row r="74" spans="1:11" ht="14.1" customHeight="1" x14ac:dyDescent="0.2">
      <c r="A74" s="306" t="s">
        <v>311</v>
      </c>
      <c r="B74" s="307" t="s">
        <v>312</v>
      </c>
      <c r="C74" s="308"/>
      <c r="D74" s="113">
        <v>0.66334991708126034</v>
      </c>
      <c r="E74" s="115">
        <v>8</v>
      </c>
      <c r="F74" s="114">
        <v>4</v>
      </c>
      <c r="G74" s="114">
        <v>9</v>
      </c>
      <c r="H74" s="114">
        <v>6</v>
      </c>
      <c r="I74" s="140">
        <v>9</v>
      </c>
      <c r="J74" s="115">
        <v>-1</v>
      </c>
      <c r="K74" s="116">
        <v>-11.111111111111111</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0.33167495854063017</v>
      </c>
      <c r="E77" s="115">
        <v>4</v>
      </c>
      <c r="F77" s="114">
        <v>3</v>
      </c>
      <c r="G77" s="114" t="s">
        <v>513</v>
      </c>
      <c r="H77" s="114">
        <v>6</v>
      </c>
      <c r="I77" s="140">
        <v>6</v>
      </c>
      <c r="J77" s="115">
        <v>-2</v>
      </c>
      <c r="K77" s="116">
        <v>-33.333333333333336</v>
      </c>
    </row>
    <row r="78" spans="1:11" ht="14.1" customHeight="1" x14ac:dyDescent="0.2">
      <c r="A78" s="306">
        <v>93</v>
      </c>
      <c r="B78" s="307" t="s">
        <v>317</v>
      </c>
      <c r="C78" s="308"/>
      <c r="D78" s="113" t="s">
        <v>513</v>
      </c>
      <c r="E78" s="115" t="s">
        <v>513</v>
      </c>
      <c r="F78" s="114" t="s">
        <v>513</v>
      </c>
      <c r="G78" s="114">
        <v>0</v>
      </c>
      <c r="H78" s="114" t="s">
        <v>513</v>
      </c>
      <c r="I78" s="140">
        <v>0</v>
      </c>
      <c r="J78" s="115" t="s">
        <v>513</v>
      </c>
      <c r="K78" s="116" t="s">
        <v>513</v>
      </c>
    </row>
    <row r="79" spans="1:11" ht="14.1" customHeight="1" x14ac:dyDescent="0.2">
      <c r="A79" s="306">
        <v>94</v>
      </c>
      <c r="B79" s="307" t="s">
        <v>318</v>
      </c>
      <c r="C79" s="308"/>
      <c r="D79" s="113">
        <v>0.33167495854063017</v>
      </c>
      <c r="E79" s="115">
        <v>4</v>
      </c>
      <c r="F79" s="114">
        <v>3</v>
      </c>
      <c r="G79" s="114">
        <v>5</v>
      </c>
      <c r="H79" s="114">
        <v>6</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0.82918739635157546</v>
      </c>
      <c r="E81" s="143">
        <v>10</v>
      </c>
      <c r="F81" s="144">
        <v>7</v>
      </c>
      <c r="G81" s="144">
        <v>74</v>
      </c>
      <c r="H81" s="144">
        <v>4</v>
      </c>
      <c r="I81" s="145">
        <v>9</v>
      </c>
      <c r="J81" s="143">
        <v>1</v>
      </c>
      <c r="K81" s="146">
        <v>11.111111111111111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1339</v>
      </c>
      <c r="E11" s="114">
        <v>1194</v>
      </c>
      <c r="F11" s="114">
        <v>1383</v>
      </c>
      <c r="G11" s="114">
        <v>1146</v>
      </c>
      <c r="H11" s="140">
        <v>2512</v>
      </c>
      <c r="I11" s="115">
        <v>-1173</v>
      </c>
      <c r="J11" s="116">
        <v>-46.695859872611464</v>
      </c>
    </row>
    <row r="12" spans="1:15" s="110" customFormat="1" ht="24.95" customHeight="1" x14ac:dyDescent="0.2">
      <c r="A12" s="193" t="s">
        <v>132</v>
      </c>
      <c r="B12" s="194" t="s">
        <v>133</v>
      </c>
      <c r="C12" s="113">
        <v>4.1075429424943986</v>
      </c>
      <c r="D12" s="115">
        <v>55</v>
      </c>
      <c r="E12" s="114">
        <v>147</v>
      </c>
      <c r="F12" s="114">
        <v>41</v>
      </c>
      <c r="G12" s="114">
        <v>49</v>
      </c>
      <c r="H12" s="140">
        <v>66</v>
      </c>
      <c r="I12" s="115">
        <v>-11</v>
      </c>
      <c r="J12" s="116">
        <v>-16.666666666666668</v>
      </c>
    </row>
    <row r="13" spans="1:15" s="110" customFormat="1" ht="24.95" customHeight="1" x14ac:dyDescent="0.2">
      <c r="A13" s="193" t="s">
        <v>134</v>
      </c>
      <c r="B13" s="199" t="s">
        <v>214</v>
      </c>
      <c r="C13" s="113">
        <v>1.1949215832710978</v>
      </c>
      <c r="D13" s="115">
        <v>16</v>
      </c>
      <c r="E13" s="114">
        <v>13</v>
      </c>
      <c r="F13" s="114">
        <v>15</v>
      </c>
      <c r="G13" s="114">
        <v>22</v>
      </c>
      <c r="H13" s="140">
        <v>20</v>
      </c>
      <c r="I13" s="115">
        <v>-4</v>
      </c>
      <c r="J13" s="116">
        <v>-20</v>
      </c>
    </row>
    <row r="14" spans="1:15" s="287" customFormat="1" ht="24.95" customHeight="1" x14ac:dyDescent="0.2">
      <c r="A14" s="193" t="s">
        <v>215</v>
      </c>
      <c r="B14" s="199" t="s">
        <v>137</v>
      </c>
      <c r="C14" s="113">
        <v>16.355489171023152</v>
      </c>
      <c r="D14" s="115">
        <v>219</v>
      </c>
      <c r="E14" s="114">
        <v>187</v>
      </c>
      <c r="F14" s="114">
        <v>244</v>
      </c>
      <c r="G14" s="114">
        <v>233</v>
      </c>
      <c r="H14" s="140">
        <v>210</v>
      </c>
      <c r="I14" s="115">
        <v>9</v>
      </c>
      <c r="J14" s="116">
        <v>4.2857142857142856</v>
      </c>
      <c r="K14" s="110"/>
      <c r="L14" s="110"/>
      <c r="M14" s="110"/>
      <c r="N14" s="110"/>
      <c r="O14" s="110"/>
    </row>
    <row r="15" spans="1:15" s="110" customFormat="1" ht="24.95" customHeight="1" x14ac:dyDescent="0.2">
      <c r="A15" s="193" t="s">
        <v>216</v>
      </c>
      <c r="B15" s="199" t="s">
        <v>217</v>
      </c>
      <c r="C15" s="113">
        <v>3.8088125466766245</v>
      </c>
      <c r="D15" s="115">
        <v>51</v>
      </c>
      <c r="E15" s="114">
        <v>52</v>
      </c>
      <c r="F15" s="114">
        <v>63</v>
      </c>
      <c r="G15" s="114">
        <v>76</v>
      </c>
      <c r="H15" s="140">
        <v>50</v>
      </c>
      <c r="I15" s="115">
        <v>1</v>
      </c>
      <c r="J15" s="116">
        <v>2</v>
      </c>
    </row>
    <row r="16" spans="1:15" s="287" customFormat="1" ht="24.95" customHeight="1" x14ac:dyDescent="0.2">
      <c r="A16" s="193" t="s">
        <v>218</v>
      </c>
      <c r="B16" s="199" t="s">
        <v>141</v>
      </c>
      <c r="C16" s="113">
        <v>8.961911874533234</v>
      </c>
      <c r="D16" s="115">
        <v>120</v>
      </c>
      <c r="E16" s="114">
        <v>88</v>
      </c>
      <c r="F16" s="114">
        <v>129</v>
      </c>
      <c r="G16" s="114">
        <v>107</v>
      </c>
      <c r="H16" s="140">
        <v>102</v>
      </c>
      <c r="I16" s="115">
        <v>18</v>
      </c>
      <c r="J16" s="116">
        <v>17.647058823529413</v>
      </c>
      <c r="K16" s="110"/>
      <c r="L16" s="110"/>
      <c r="M16" s="110"/>
      <c r="N16" s="110"/>
      <c r="O16" s="110"/>
    </row>
    <row r="17" spans="1:15" s="110" customFormat="1" ht="24.95" customHeight="1" x14ac:dyDescent="0.2">
      <c r="A17" s="193" t="s">
        <v>142</v>
      </c>
      <c r="B17" s="199" t="s">
        <v>220</v>
      </c>
      <c r="C17" s="113">
        <v>3.5847647498132935</v>
      </c>
      <c r="D17" s="115">
        <v>48</v>
      </c>
      <c r="E17" s="114">
        <v>47</v>
      </c>
      <c r="F17" s="114">
        <v>52</v>
      </c>
      <c r="G17" s="114">
        <v>50</v>
      </c>
      <c r="H17" s="140">
        <v>58</v>
      </c>
      <c r="I17" s="115">
        <v>-10</v>
      </c>
      <c r="J17" s="116">
        <v>-17.241379310344829</v>
      </c>
    </row>
    <row r="18" spans="1:15" s="287" customFormat="1" ht="24.95" customHeight="1" x14ac:dyDescent="0.2">
      <c r="A18" s="201" t="s">
        <v>144</v>
      </c>
      <c r="B18" s="202" t="s">
        <v>145</v>
      </c>
      <c r="C18" s="113">
        <v>10.679611650485437</v>
      </c>
      <c r="D18" s="115">
        <v>143</v>
      </c>
      <c r="E18" s="114">
        <v>119</v>
      </c>
      <c r="F18" s="114">
        <v>136</v>
      </c>
      <c r="G18" s="114">
        <v>101</v>
      </c>
      <c r="H18" s="140">
        <v>149</v>
      </c>
      <c r="I18" s="115">
        <v>-6</v>
      </c>
      <c r="J18" s="116">
        <v>-4.026845637583893</v>
      </c>
      <c r="K18" s="110"/>
      <c r="L18" s="110"/>
      <c r="M18" s="110"/>
      <c r="N18" s="110"/>
      <c r="O18" s="110"/>
    </row>
    <row r="19" spans="1:15" s="110" customFormat="1" ht="24.95" customHeight="1" x14ac:dyDescent="0.2">
      <c r="A19" s="193" t="s">
        <v>146</v>
      </c>
      <c r="B19" s="199" t="s">
        <v>147</v>
      </c>
      <c r="C19" s="113">
        <v>11.35175504107543</v>
      </c>
      <c r="D19" s="115">
        <v>152</v>
      </c>
      <c r="E19" s="114">
        <v>147</v>
      </c>
      <c r="F19" s="114">
        <v>181</v>
      </c>
      <c r="G19" s="114">
        <v>138</v>
      </c>
      <c r="H19" s="140">
        <v>177</v>
      </c>
      <c r="I19" s="115">
        <v>-25</v>
      </c>
      <c r="J19" s="116">
        <v>-14.124293785310735</v>
      </c>
    </row>
    <row r="20" spans="1:15" s="287" customFormat="1" ht="24.95" customHeight="1" x14ac:dyDescent="0.2">
      <c r="A20" s="193" t="s">
        <v>148</v>
      </c>
      <c r="B20" s="199" t="s">
        <v>149</v>
      </c>
      <c r="C20" s="113">
        <v>6.572068707991038</v>
      </c>
      <c r="D20" s="115">
        <v>88</v>
      </c>
      <c r="E20" s="114">
        <v>36</v>
      </c>
      <c r="F20" s="114">
        <v>38</v>
      </c>
      <c r="G20" s="114">
        <v>42</v>
      </c>
      <c r="H20" s="140">
        <v>61</v>
      </c>
      <c r="I20" s="115">
        <v>27</v>
      </c>
      <c r="J20" s="116">
        <v>44.26229508196721</v>
      </c>
      <c r="K20" s="110"/>
      <c r="L20" s="110"/>
      <c r="M20" s="110"/>
      <c r="N20" s="110"/>
      <c r="O20" s="110"/>
    </row>
    <row r="21" spans="1:15" s="110" customFormat="1" ht="24.95" customHeight="1" x14ac:dyDescent="0.2">
      <c r="A21" s="201" t="s">
        <v>150</v>
      </c>
      <c r="B21" s="202" t="s">
        <v>151</v>
      </c>
      <c r="C21" s="113">
        <v>6.4973861090365945</v>
      </c>
      <c r="D21" s="115">
        <v>87</v>
      </c>
      <c r="E21" s="114">
        <v>78</v>
      </c>
      <c r="F21" s="114">
        <v>54</v>
      </c>
      <c r="G21" s="114">
        <v>56</v>
      </c>
      <c r="H21" s="140">
        <v>70</v>
      </c>
      <c r="I21" s="115">
        <v>17</v>
      </c>
      <c r="J21" s="116">
        <v>24.285714285714285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7</v>
      </c>
      <c r="G23" s="114" t="s">
        <v>513</v>
      </c>
      <c r="H23" s="140" t="s">
        <v>513</v>
      </c>
      <c r="I23" s="115" t="s">
        <v>513</v>
      </c>
      <c r="J23" s="116" t="s">
        <v>513</v>
      </c>
    </row>
    <row r="24" spans="1:15" s="110" customFormat="1" ht="24.95" customHeight="1" x14ac:dyDescent="0.2">
      <c r="A24" s="193" t="s">
        <v>156</v>
      </c>
      <c r="B24" s="199" t="s">
        <v>221</v>
      </c>
      <c r="C24" s="113">
        <v>5.1530993278566095</v>
      </c>
      <c r="D24" s="115">
        <v>69</v>
      </c>
      <c r="E24" s="114">
        <v>45</v>
      </c>
      <c r="F24" s="114">
        <v>58</v>
      </c>
      <c r="G24" s="114">
        <v>39</v>
      </c>
      <c r="H24" s="140">
        <v>43</v>
      </c>
      <c r="I24" s="115">
        <v>26</v>
      </c>
      <c r="J24" s="116">
        <v>60.465116279069768</v>
      </c>
    </row>
    <row r="25" spans="1:15" s="110" customFormat="1" ht="24.95" customHeight="1" x14ac:dyDescent="0.2">
      <c r="A25" s="193" t="s">
        <v>222</v>
      </c>
      <c r="B25" s="204" t="s">
        <v>159</v>
      </c>
      <c r="C25" s="113">
        <v>4.5556385362210605</v>
      </c>
      <c r="D25" s="115">
        <v>61</v>
      </c>
      <c r="E25" s="114">
        <v>83</v>
      </c>
      <c r="F25" s="114">
        <v>92</v>
      </c>
      <c r="G25" s="114">
        <v>51</v>
      </c>
      <c r="H25" s="140">
        <v>87</v>
      </c>
      <c r="I25" s="115">
        <v>-26</v>
      </c>
      <c r="J25" s="116">
        <v>-29.885057471264368</v>
      </c>
    </row>
    <row r="26" spans="1:15" s="110" customFormat="1" ht="24.95" customHeight="1" x14ac:dyDescent="0.2">
      <c r="A26" s="201">
        <v>782.78300000000002</v>
      </c>
      <c r="B26" s="203" t="s">
        <v>160</v>
      </c>
      <c r="C26" s="113" t="s">
        <v>513</v>
      </c>
      <c r="D26" s="115" t="s">
        <v>513</v>
      </c>
      <c r="E26" s="114" t="s">
        <v>513</v>
      </c>
      <c r="F26" s="114" t="s">
        <v>513</v>
      </c>
      <c r="G26" s="114">
        <v>44</v>
      </c>
      <c r="H26" s="140">
        <v>41</v>
      </c>
      <c r="I26" s="115" t="s">
        <v>513</v>
      </c>
      <c r="J26" s="116" t="s">
        <v>513</v>
      </c>
    </row>
    <row r="27" spans="1:15" s="110" customFormat="1" ht="24.95" customHeight="1" x14ac:dyDescent="0.2">
      <c r="A27" s="193" t="s">
        <v>161</v>
      </c>
      <c r="B27" s="199" t="s">
        <v>162</v>
      </c>
      <c r="C27" s="113">
        <v>5.675877520537715</v>
      </c>
      <c r="D27" s="115">
        <v>76</v>
      </c>
      <c r="E27" s="114">
        <v>39</v>
      </c>
      <c r="F27" s="114">
        <v>93</v>
      </c>
      <c r="G27" s="114">
        <v>55</v>
      </c>
      <c r="H27" s="140">
        <v>265</v>
      </c>
      <c r="I27" s="115">
        <v>-189</v>
      </c>
      <c r="J27" s="116">
        <v>-71.320754716981128</v>
      </c>
    </row>
    <row r="28" spans="1:15" s="110" customFormat="1" ht="24.95" customHeight="1" x14ac:dyDescent="0.2">
      <c r="A28" s="193" t="s">
        <v>163</v>
      </c>
      <c r="B28" s="199" t="s">
        <v>164</v>
      </c>
      <c r="C28" s="113">
        <v>2.3898431665421955</v>
      </c>
      <c r="D28" s="115">
        <v>32</v>
      </c>
      <c r="E28" s="114">
        <v>29</v>
      </c>
      <c r="F28" s="114">
        <v>74</v>
      </c>
      <c r="G28" s="114">
        <v>25</v>
      </c>
      <c r="H28" s="140">
        <v>60</v>
      </c>
      <c r="I28" s="115">
        <v>-28</v>
      </c>
      <c r="J28" s="116">
        <v>-46.666666666666664</v>
      </c>
    </row>
    <row r="29" spans="1:15" s="110" customFormat="1" ht="24.95" customHeight="1" x14ac:dyDescent="0.2">
      <c r="A29" s="193">
        <v>86</v>
      </c>
      <c r="B29" s="199" t="s">
        <v>165</v>
      </c>
      <c r="C29" s="113">
        <v>11.501120238984317</v>
      </c>
      <c r="D29" s="115">
        <v>154</v>
      </c>
      <c r="E29" s="114">
        <v>98</v>
      </c>
      <c r="F29" s="114">
        <v>123</v>
      </c>
      <c r="G29" s="114">
        <v>151</v>
      </c>
      <c r="H29" s="140">
        <v>752</v>
      </c>
      <c r="I29" s="115">
        <v>-598</v>
      </c>
      <c r="J29" s="116">
        <v>-79.521276595744681</v>
      </c>
    </row>
    <row r="30" spans="1:15" s="110" customFormat="1" ht="24.95" customHeight="1" x14ac:dyDescent="0.2">
      <c r="A30" s="193">
        <v>87.88</v>
      </c>
      <c r="B30" s="204" t="s">
        <v>166</v>
      </c>
      <c r="C30" s="113">
        <v>5.8999253174010455</v>
      </c>
      <c r="D30" s="115">
        <v>79</v>
      </c>
      <c r="E30" s="114">
        <v>47</v>
      </c>
      <c r="F30" s="114">
        <v>120</v>
      </c>
      <c r="G30" s="114">
        <v>61</v>
      </c>
      <c r="H30" s="140">
        <v>399</v>
      </c>
      <c r="I30" s="115">
        <v>-320</v>
      </c>
      <c r="J30" s="116">
        <v>-80.200501253132828</v>
      </c>
    </row>
    <row r="31" spans="1:15" s="110" customFormat="1" ht="24.95" customHeight="1" x14ac:dyDescent="0.2">
      <c r="A31" s="193" t="s">
        <v>167</v>
      </c>
      <c r="B31" s="199" t="s">
        <v>168</v>
      </c>
      <c r="C31" s="113">
        <v>4.2569081404032865</v>
      </c>
      <c r="D31" s="115">
        <v>57</v>
      </c>
      <c r="E31" s="114">
        <v>57</v>
      </c>
      <c r="F31" s="114">
        <v>55</v>
      </c>
      <c r="G31" s="114">
        <v>67</v>
      </c>
      <c r="H31" s="140">
        <v>106</v>
      </c>
      <c r="I31" s="115">
        <v>-49</v>
      </c>
      <c r="J31" s="116">
        <v>-46.226415094339622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4.1075429424943986</v>
      </c>
      <c r="D34" s="115">
        <v>55</v>
      </c>
      <c r="E34" s="114">
        <v>147</v>
      </c>
      <c r="F34" s="114">
        <v>41</v>
      </c>
      <c r="G34" s="114">
        <v>49</v>
      </c>
      <c r="H34" s="140">
        <v>66</v>
      </c>
      <c r="I34" s="115">
        <v>-11</v>
      </c>
      <c r="J34" s="116">
        <v>-16.666666666666668</v>
      </c>
    </row>
    <row r="35" spans="1:10" s="110" customFormat="1" ht="24.95" customHeight="1" x14ac:dyDescent="0.2">
      <c r="A35" s="292" t="s">
        <v>171</v>
      </c>
      <c r="B35" s="293" t="s">
        <v>172</v>
      </c>
      <c r="C35" s="113">
        <v>28.230022404779685</v>
      </c>
      <c r="D35" s="115">
        <v>378</v>
      </c>
      <c r="E35" s="114">
        <v>319</v>
      </c>
      <c r="F35" s="114">
        <v>395</v>
      </c>
      <c r="G35" s="114">
        <v>356</v>
      </c>
      <c r="H35" s="140">
        <v>379</v>
      </c>
      <c r="I35" s="115">
        <v>-1</v>
      </c>
      <c r="J35" s="116">
        <v>-0.26385224274406333</v>
      </c>
    </row>
    <row r="36" spans="1:10" s="110" customFormat="1" ht="24.95" customHeight="1" x14ac:dyDescent="0.2">
      <c r="A36" s="294" t="s">
        <v>173</v>
      </c>
      <c r="B36" s="295" t="s">
        <v>174</v>
      </c>
      <c r="C36" s="125">
        <v>67.662434652725921</v>
      </c>
      <c r="D36" s="143">
        <v>906</v>
      </c>
      <c r="E36" s="144">
        <v>728</v>
      </c>
      <c r="F36" s="144">
        <v>947</v>
      </c>
      <c r="G36" s="144">
        <v>741</v>
      </c>
      <c r="H36" s="145">
        <v>2067</v>
      </c>
      <c r="I36" s="143">
        <v>-1161</v>
      </c>
      <c r="J36" s="146">
        <v>-56.16835994194485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1339</v>
      </c>
      <c r="F11" s="264">
        <v>1194</v>
      </c>
      <c r="G11" s="264">
        <v>1383</v>
      </c>
      <c r="H11" s="264">
        <v>1146</v>
      </c>
      <c r="I11" s="265">
        <v>2512</v>
      </c>
      <c r="J11" s="263">
        <v>-1173</v>
      </c>
      <c r="K11" s="266">
        <v>-46.695859872611464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22.255414488424197</v>
      </c>
      <c r="E13" s="115">
        <v>298</v>
      </c>
      <c r="F13" s="114">
        <v>341</v>
      </c>
      <c r="G13" s="114">
        <v>338</v>
      </c>
      <c r="H13" s="114">
        <v>284</v>
      </c>
      <c r="I13" s="140">
        <v>544</v>
      </c>
      <c r="J13" s="115">
        <v>-246</v>
      </c>
      <c r="K13" s="116">
        <v>-45.220588235294116</v>
      </c>
    </row>
    <row r="14" spans="1:17" ht="15.95" customHeight="1" x14ac:dyDescent="0.2">
      <c r="A14" s="306" t="s">
        <v>230</v>
      </c>
      <c r="B14" s="307"/>
      <c r="C14" s="308"/>
      <c r="D14" s="113">
        <v>62.285287528005973</v>
      </c>
      <c r="E14" s="115">
        <v>834</v>
      </c>
      <c r="F14" s="114">
        <v>684</v>
      </c>
      <c r="G14" s="114">
        <v>792</v>
      </c>
      <c r="H14" s="114">
        <v>686</v>
      </c>
      <c r="I14" s="140">
        <v>1556</v>
      </c>
      <c r="J14" s="115">
        <v>-722</v>
      </c>
      <c r="K14" s="116">
        <v>-46.401028277634964</v>
      </c>
    </row>
    <row r="15" spans="1:17" ht="15.95" customHeight="1" x14ac:dyDescent="0.2">
      <c r="A15" s="306" t="s">
        <v>231</v>
      </c>
      <c r="B15" s="307"/>
      <c r="C15" s="308"/>
      <c r="D15" s="113">
        <v>7.169529499626587</v>
      </c>
      <c r="E15" s="115">
        <v>96</v>
      </c>
      <c r="F15" s="114">
        <v>75</v>
      </c>
      <c r="G15" s="114">
        <v>96</v>
      </c>
      <c r="H15" s="114">
        <v>78</v>
      </c>
      <c r="I15" s="140">
        <v>149</v>
      </c>
      <c r="J15" s="115">
        <v>-53</v>
      </c>
      <c r="K15" s="116">
        <v>-35.570469798657719</v>
      </c>
    </row>
    <row r="16" spans="1:17" ht="15.95" customHeight="1" x14ac:dyDescent="0.2">
      <c r="A16" s="306" t="s">
        <v>232</v>
      </c>
      <c r="B16" s="307"/>
      <c r="C16" s="308"/>
      <c r="D16" s="113">
        <v>7.0948469006721435</v>
      </c>
      <c r="E16" s="115">
        <v>95</v>
      </c>
      <c r="F16" s="114">
        <v>84</v>
      </c>
      <c r="G16" s="114">
        <v>109</v>
      </c>
      <c r="H16" s="114">
        <v>83</v>
      </c>
      <c r="I16" s="140">
        <v>243</v>
      </c>
      <c r="J16" s="115">
        <v>-148</v>
      </c>
      <c r="K16" s="116">
        <v>-60.905349794238681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4.2569081404032865</v>
      </c>
      <c r="E18" s="115">
        <v>57</v>
      </c>
      <c r="F18" s="114">
        <v>137</v>
      </c>
      <c r="G18" s="114">
        <v>46</v>
      </c>
      <c r="H18" s="114">
        <v>72</v>
      </c>
      <c r="I18" s="140">
        <v>62</v>
      </c>
      <c r="J18" s="115">
        <v>-5</v>
      </c>
      <c r="K18" s="116">
        <v>-8.064516129032258</v>
      </c>
    </row>
    <row r="19" spans="1:11" ht="14.1" customHeight="1" x14ac:dyDescent="0.2">
      <c r="A19" s="306" t="s">
        <v>235</v>
      </c>
      <c r="B19" s="307" t="s">
        <v>236</v>
      </c>
      <c r="C19" s="308"/>
      <c r="D19" s="113">
        <v>2.912621359223301</v>
      </c>
      <c r="E19" s="115">
        <v>39</v>
      </c>
      <c r="F19" s="114">
        <v>129</v>
      </c>
      <c r="G19" s="114">
        <v>33</v>
      </c>
      <c r="H19" s="114">
        <v>56</v>
      </c>
      <c r="I19" s="140">
        <v>46</v>
      </c>
      <c r="J19" s="115">
        <v>-7</v>
      </c>
      <c r="K19" s="116">
        <v>-15.217391304347826</v>
      </c>
    </row>
    <row r="20" spans="1:11" ht="14.1" customHeight="1" x14ac:dyDescent="0.2">
      <c r="A20" s="306">
        <v>12</v>
      </c>
      <c r="B20" s="307" t="s">
        <v>237</v>
      </c>
      <c r="C20" s="308"/>
      <c r="D20" s="113">
        <v>1.344286781179985</v>
      </c>
      <c r="E20" s="115">
        <v>18</v>
      </c>
      <c r="F20" s="114">
        <v>60</v>
      </c>
      <c r="G20" s="114">
        <v>36</v>
      </c>
      <c r="H20" s="114">
        <v>13</v>
      </c>
      <c r="I20" s="140">
        <v>22</v>
      </c>
      <c r="J20" s="115">
        <v>-4</v>
      </c>
      <c r="K20" s="116">
        <v>-18.181818181818183</v>
      </c>
    </row>
    <row r="21" spans="1:11" ht="14.1" customHeight="1" x14ac:dyDescent="0.2">
      <c r="A21" s="306">
        <v>21</v>
      </c>
      <c r="B21" s="307" t="s">
        <v>238</v>
      </c>
      <c r="C21" s="308"/>
      <c r="D21" s="113">
        <v>0.89619118745332338</v>
      </c>
      <c r="E21" s="115">
        <v>12</v>
      </c>
      <c r="F21" s="114">
        <v>13</v>
      </c>
      <c r="G21" s="114">
        <v>16</v>
      </c>
      <c r="H21" s="114">
        <v>11</v>
      </c>
      <c r="I21" s="140">
        <v>9</v>
      </c>
      <c r="J21" s="115">
        <v>3</v>
      </c>
      <c r="K21" s="116">
        <v>33.333333333333336</v>
      </c>
    </row>
    <row r="22" spans="1:11" ht="14.1" customHeight="1" x14ac:dyDescent="0.2">
      <c r="A22" s="306">
        <v>22</v>
      </c>
      <c r="B22" s="307" t="s">
        <v>239</v>
      </c>
      <c r="C22" s="308"/>
      <c r="D22" s="113">
        <v>1.8670649738610903</v>
      </c>
      <c r="E22" s="115">
        <v>25</v>
      </c>
      <c r="F22" s="114">
        <v>30</v>
      </c>
      <c r="G22" s="114">
        <v>44</v>
      </c>
      <c r="H22" s="114">
        <v>32</v>
      </c>
      <c r="I22" s="140">
        <v>36</v>
      </c>
      <c r="J22" s="115">
        <v>-11</v>
      </c>
      <c r="K22" s="116">
        <v>-30.555555555555557</v>
      </c>
    </row>
    <row r="23" spans="1:11" ht="14.1" customHeight="1" x14ac:dyDescent="0.2">
      <c r="A23" s="306">
        <v>23</v>
      </c>
      <c r="B23" s="307" t="s">
        <v>240</v>
      </c>
      <c r="C23" s="308"/>
      <c r="D23" s="113" t="s">
        <v>513</v>
      </c>
      <c r="E23" s="115" t="s">
        <v>513</v>
      </c>
      <c r="F23" s="114">
        <v>6</v>
      </c>
      <c r="G23" s="114">
        <v>4</v>
      </c>
      <c r="H23" s="114">
        <v>4</v>
      </c>
      <c r="I23" s="140">
        <v>4</v>
      </c>
      <c r="J23" s="115" t="s">
        <v>513</v>
      </c>
      <c r="K23" s="116" t="s">
        <v>513</v>
      </c>
    </row>
    <row r="24" spans="1:11" ht="14.1" customHeight="1" x14ac:dyDescent="0.2">
      <c r="A24" s="306">
        <v>24</v>
      </c>
      <c r="B24" s="307" t="s">
        <v>241</v>
      </c>
      <c r="C24" s="308"/>
      <c r="D24" s="113">
        <v>5.3024645257654965</v>
      </c>
      <c r="E24" s="115">
        <v>71</v>
      </c>
      <c r="F24" s="114">
        <v>58</v>
      </c>
      <c r="G24" s="114">
        <v>50</v>
      </c>
      <c r="H24" s="114">
        <v>50</v>
      </c>
      <c r="I24" s="140">
        <v>54</v>
      </c>
      <c r="J24" s="115">
        <v>17</v>
      </c>
      <c r="K24" s="116">
        <v>31.481481481481481</v>
      </c>
    </row>
    <row r="25" spans="1:11" ht="14.1" customHeight="1" x14ac:dyDescent="0.2">
      <c r="A25" s="306">
        <v>25</v>
      </c>
      <c r="B25" s="307" t="s">
        <v>242</v>
      </c>
      <c r="C25" s="308"/>
      <c r="D25" s="113">
        <v>3.2113517550410755</v>
      </c>
      <c r="E25" s="115">
        <v>43</v>
      </c>
      <c r="F25" s="114">
        <v>60</v>
      </c>
      <c r="G25" s="114">
        <v>61</v>
      </c>
      <c r="H25" s="114">
        <v>52</v>
      </c>
      <c r="I25" s="140">
        <v>56</v>
      </c>
      <c r="J25" s="115">
        <v>-13</v>
      </c>
      <c r="K25" s="116">
        <v>-23.214285714285715</v>
      </c>
    </row>
    <row r="26" spans="1:11" ht="14.1" customHeight="1" x14ac:dyDescent="0.2">
      <c r="A26" s="306">
        <v>26</v>
      </c>
      <c r="B26" s="307" t="s">
        <v>243</v>
      </c>
      <c r="C26" s="308"/>
      <c r="D26" s="113">
        <v>2.6138909634055265</v>
      </c>
      <c r="E26" s="115">
        <v>35</v>
      </c>
      <c r="F26" s="114">
        <v>29</v>
      </c>
      <c r="G26" s="114">
        <v>48</v>
      </c>
      <c r="H26" s="114">
        <v>50</v>
      </c>
      <c r="I26" s="140">
        <v>59</v>
      </c>
      <c r="J26" s="115">
        <v>-24</v>
      </c>
      <c r="K26" s="116">
        <v>-40.677966101694913</v>
      </c>
    </row>
    <row r="27" spans="1:11" ht="14.1" customHeight="1" x14ac:dyDescent="0.2">
      <c r="A27" s="306">
        <v>27</v>
      </c>
      <c r="B27" s="307" t="s">
        <v>244</v>
      </c>
      <c r="C27" s="308"/>
      <c r="D27" s="113">
        <v>1.4936519790888723</v>
      </c>
      <c r="E27" s="115">
        <v>20</v>
      </c>
      <c r="F27" s="114">
        <v>16</v>
      </c>
      <c r="G27" s="114">
        <v>15</v>
      </c>
      <c r="H27" s="114">
        <v>22</v>
      </c>
      <c r="I27" s="140">
        <v>22</v>
      </c>
      <c r="J27" s="115">
        <v>-2</v>
      </c>
      <c r="K27" s="116">
        <v>-9.0909090909090917</v>
      </c>
    </row>
    <row r="28" spans="1:11" ht="14.1" customHeight="1" x14ac:dyDescent="0.2">
      <c r="A28" s="306">
        <v>28</v>
      </c>
      <c r="B28" s="307" t="s">
        <v>245</v>
      </c>
      <c r="C28" s="308"/>
      <c r="D28" s="113">
        <v>0.44809559372666169</v>
      </c>
      <c r="E28" s="115">
        <v>6</v>
      </c>
      <c r="F28" s="114">
        <v>0</v>
      </c>
      <c r="G28" s="114" t="s">
        <v>513</v>
      </c>
      <c r="H28" s="114" t="s">
        <v>513</v>
      </c>
      <c r="I28" s="140">
        <v>9</v>
      </c>
      <c r="J28" s="115">
        <v>-3</v>
      </c>
      <c r="K28" s="116">
        <v>-33.333333333333336</v>
      </c>
    </row>
    <row r="29" spans="1:11" ht="14.1" customHeight="1" x14ac:dyDescent="0.2">
      <c r="A29" s="306">
        <v>29</v>
      </c>
      <c r="B29" s="307" t="s">
        <v>246</v>
      </c>
      <c r="C29" s="308"/>
      <c r="D29" s="113">
        <v>4.7796863330843911</v>
      </c>
      <c r="E29" s="115">
        <v>64</v>
      </c>
      <c r="F29" s="114">
        <v>44</v>
      </c>
      <c r="G29" s="114">
        <v>63</v>
      </c>
      <c r="H29" s="114">
        <v>56</v>
      </c>
      <c r="I29" s="140">
        <v>96</v>
      </c>
      <c r="J29" s="115">
        <v>-32</v>
      </c>
      <c r="K29" s="116">
        <v>-33.333333333333336</v>
      </c>
    </row>
    <row r="30" spans="1:11" ht="14.1" customHeight="1" x14ac:dyDescent="0.2">
      <c r="A30" s="306" t="s">
        <v>247</v>
      </c>
      <c r="B30" s="307" t="s">
        <v>248</v>
      </c>
      <c r="C30" s="308"/>
      <c r="D30" s="113">
        <v>0.970873786407767</v>
      </c>
      <c r="E30" s="115">
        <v>13</v>
      </c>
      <c r="F30" s="114">
        <v>12</v>
      </c>
      <c r="G30" s="114">
        <v>17</v>
      </c>
      <c r="H30" s="114">
        <v>22</v>
      </c>
      <c r="I30" s="140">
        <v>18</v>
      </c>
      <c r="J30" s="115">
        <v>-5</v>
      </c>
      <c r="K30" s="116">
        <v>-27.777777777777779</v>
      </c>
    </row>
    <row r="31" spans="1:11" ht="14.1" customHeight="1" x14ac:dyDescent="0.2">
      <c r="A31" s="306" t="s">
        <v>249</v>
      </c>
      <c r="B31" s="307" t="s">
        <v>250</v>
      </c>
      <c r="C31" s="308"/>
      <c r="D31" s="113">
        <v>3.8088125466766245</v>
      </c>
      <c r="E31" s="115">
        <v>51</v>
      </c>
      <c r="F31" s="114">
        <v>32</v>
      </c>
      <c r="G31" s="114">
        <v>46</v>
      </c>
      <c r="H31" s="114">
        <v>34</v>
      </c>
      <c r="I31" s="140">
        <v>78</v>
      </c>
      <c r="J31" s="115">
        <v>-27</v>
      </c>
      <c r="K31" s="116">
        <v>-34.615384615384613</v>
      </c>
    </row>
    <row r="32" spans="1:11" ht="14.1" customHeight="1" x14ac:dyDescent="0.2">
      <c r="A32" s="306">
        <v>31</v>
      </c>
      <c r="B32" s="307" t="s">
        <v>251</v>
      </c>
      <c r="C32" s="308"/>
      <c r="D32" s="113">
        <v>0.74682598954443613</v>
      </c>
      <c r="E32" s="115">
        <v>10</v>
      </c>
      <c r="F32" s="114">
        <v>5</v>
      </c>
      <c r="G32" s="114">
        <v>12</v>
      </c>
      <c r="H32" s="114" t="s">
        <v>513</v>
      </c>
      <c r="I32" s="140">
        <v>5</v>
      </c>
      <c r="J32" s="115">
        <v>5</v>
      </c>
      <c r="K32" s="116">
        <v>100</v>
      </c>
    </row>
    <row r="33" spans="1:11" ht="14.1" customHeight="1" x14ac:dyDescent="0.2">
      <c r="A33" s="306">
        <v>32</v>
      </c>
      <c r="B33" s="307" t="s">
        <v>252</v>
      </c>
      <c r="C33" s="308"/>
      <c r="D33" s="113">
        <v>5.227781926811053</v>
      </c>
      <c r="E33" s="115">
        <v>70</v>
      </c>
      <c r="F33" s="114">
        <v>55</v>
      </c>
      <c r="G33" s="114">
        <v>66</v>
      </c>
      <c r="H33" s="114">
        <v>45</v>
      </c>
      <c r="I33" s="140">
        <v>67</v>
      </c>
      <c r="J33" s="115">
        <v>3</v>
      </c>
      <c r="K33" s="116">
        <v>4.4776119402985071</v>
      </c>
    </row>
    <row r="34" spans="1:11" ht="14.1" customHeight="1" x14ac:dyDescent="0.2">
      <c r="A34" s="306">
        <v>33</v>
      </c>
      <c r="B34" s="307" t="s">
        <v>253</v>
      </c>
      <c r="C34" s="308"/>
      <c r="D34" s="113">
        <v>1.1949215832710978</v>
      </c>
      <c r="E34" s="115">
        <v>16</v>
      </c>
      <c r="F34" s="114">
        <v>17</v>
      </c>
      <c r="G34" s="114">
        <v>14</v>
      </c>
      <c r="H34" s="114">
        <v>7</v>
      </c>
      <c r="I34" s="140">
        <v>20</v>
      </c>
      <c r="J34" s="115">
        <v>-4</v>
      </c>
      <c r="K34" s="116">
        <v>-20</v>
      </c>
    </row>
    <row r="35" spans="1:11" ht="14.1" customHeight="1" x14ac:dyDescent="0.2">
      <c r="A35" s="306">
        <v>34</v>
      </c>
      <c r="B35" s="307" t="s">
        <v>254</v>
      </c>
      <c r="C35" s="308"/>
      <c r="D35" s="113">
        <v>4.929051530993279</v>
      </c>
      <c r="E35" s="115">
        <v>66</v>
      </c>
      <c r="F35" s="114">
        <v>45</v>
      </c>
      <c r="G35" s="114">
        <v>43</v>
      </c>
      <c r="H35" s="114">
        <v>40</v>
      </c>
      <c r="I35" s="140">
        <v>103</v>
      </c>
      <c r="J35" s="115">
        <v>-37</v>
      </c>
      <c r="K35" s="116">
        <v>-35.922330097087375</v>
      </c>
    </row>
    <row r="36" spans="1:11" ht="14.1" customHeight="1" x14ac:dyDescent="0.2">
      <c r="A36" s="306">
        <v>41</v>
      </c>
      <c r="B36" s="307" t="s">
        <v>255</v>
      </c>
      <c r="C36" s="308"/>
      <c r="D36" s="113">
        <v>0.74682598954443613</v>
      </c>
      <c r="E36" s="115">
        <v>10</v>
      </c>
      <c r="F36" s="114">
        <v>5</v>
      </c>
      <c r="G36" s="114">
        <v>8</v>
      </c>
      <c r="H36" s="114" t="s">
        <v>513</v>
      </c>
      <c r="I36" s="140">
        <v>3</v>
      </c>
      <c r="J36" s="115">
        <v>7</v>
      </c>
      <c r="K36" s="116">
        <v>233.33333333333334</v>
      </c>
    </row>
    <row r="37" spans="1:11" ht="14.1" customHeight="1" x14ac:dyDescent="0.2">
      <c r="A37" s="306">
        <v>42</v>
      </c>
      <c r="B37" s="307" t="s">
        <v>256</v>
      </c>
      <c r="C37" s="308"/>
      <c r="D37" s="113" t="s">
        <v>513</v>
      </c>
      <c r="E37" s="115" t="s">
        <v>513</v>
      </c>
      <c r="F37" s="114">
        <v>0</v>
      </c>
      <c r="G37" s="114" t="s">
        <v>513</v>
      </c>
      <c r="H37" s="114" t="s">
        <v>513</v>
      </c>
      <c r="I37" s="140" t="s">
        <v>513</v>
      </c>
      <c r="J37" s="115" t="s">
        <v>513</v>
      </c>
      <c r="K37" s="116" t="s">
        <v>513</v>
      </c>
    </row>
    <row r="38" spans="1:11" ht="14.1" customHeight="1" x14ac:dyDescent="0.2">
      <c r="A38" s="306">
        <v>43</v>
      </c>
      <c r="B38" s="307" t="s">
        <v>257</v>
      </c>
      <c r="C38" s="308"/>
      <c r="D38" s="113">
        <v>0.22404779686333084</v>
      </c>
      <c r="E38" s="115">
        <v>3</v>
      </c>
      <c r="F38" s="114">
        <v>4</v>
      </c>
      <c r="G38" s="114" t="s">
        <v>513</v>
      </c>
      <c r="H38" s="114">
        <v>6</v>
      </c>
      <c r="I38" s="140">
        <v>8</v>
      </c>
      <c r="J38" s="115">
        <v>-5</v>
      </c>
      <c r="K38" s="116">
        <v>-62.5</v>
      </c>
    </row>
    <row r="39" spans="1:11" ht="14.1" customHeight="1" x14ac:dyDescent="0.2">
      <c r="A39" s="306">
        <v>51</v>
      </c>
      <c r="B39" s="307" t="s">
        <v>258</v>
      </c>
      <c r="C39" s="308"/>
      <c r="D39" s="113">
        <v>4.630321135175504</v>
      </c>
      <c r="E39" s="115">
        <v>62</v>
      </c>
      <c r="F39" s="114">
        <v>62</v>
      </c>
      <c r="G39" s="114">
        <v>79</v>
      </c>
      <c r="H39" s="114">
        <v>56</v>
      </c>
      <c r="I39" s="140">
        <v>74</v>
      </c>
      <c r="J39" s="115">
        <v>-12</v>
      </c>
      <c r="K39" s="116">
        <v>-16.216216216216218</v>
      </c>
    </row>
    <row r="40" spans="1:11" ht="14.1" customHeight="1" x14ac:dyDescent="0.2">
      <c r="A40" s="306" t="s">
        <v>259</v>
      </c>
      <c r="B40" s="307" t="s">
        <v>260</v>
      </c>
      <c r="C40" s="308"/>
      <c r="D40" s="113">
        <v>4.33159073935773</v>
      </c>
      <c r="E40" s="115">
        <v>58</v>
      </c>
      <c r="F40" s="114">
        <v>57</v>
      </c>
      <c r="G40" s="114">
        <v>68</v>
      </c>
      <c r="H40" s="114">
        <v>53</v>
      </c>
      <c r="I40" s="140">
        <v>66</v>
      </c>
      <c r="J40" s="115">
        <v>-8</v>
      </c>
      <c r="K40" s="116">
        <v>-12.121212121212121</v>
      </c>
    </row>
    <row r="41" spans="1:11" ht="14.1" customHeight="1" x14ac:dyDescent="0.2">
      <c r="A41" s="306"/>
      <c r="B41" s="307" t="s">
        <v>261</v>
      </c>
      <c r="C41" s="308"/>
      <c r="D41" s="113">
        <v>2.912621359223301</v>
      </c>
      <c r="E41" s="115">
        <v>39</v>
      </c>
      <c r="F41" s="114">
        <v>46</v>
      </c>
      <c r="G41" s="114">
        <v>55</v>
      </c>
      <c r="H41" s="114">
        <v>38</v>
      </c>
      <c r="I41" s="140">
        <v>45</v>
      </c>
      <c r="J41" s="115">
        <v>-6</v>
      </c>
      <c r="K41" s="116">
        <v>-13.333333333333334</v>
      </c>
    </row>
    <row r="42" spans="1:11" ht="14.1" customHeight="1" x14ac:dyDescent="0.2">
      <c r="A42" s="306">
        <v>52</v>
      </c>
      <c r="B42" s="307" t="s">
        <v>262</v>
      </c>
      <c r="C42" s="308"/>
      <c r="D42" s="113">
        <v>6.422703510082151</v>
      </c>
      <c r="E42" s="115">
        <v>86</v>
      </c>
      <c r="F42" s="114">
        <v>56</v>
      </c>
      <c r="G42" s="114">
        <v>43</v>
      </c>
      <c r="H42" s="114">
        <v>54</v>
      </c>
      <c r="I42" s="140">
        <v>73</v>
      </c>
      <c r="J42" s="115">
        <v>13</v>
      </c>
      <c r="K42" s="116">
        <v>17.80821917808219</v>
      </c>
    </row>
    <row r="43" spans="1:11" ht="14.1" customHeight="1" x14ac:dyDescent="0.2">
      <c r="A43" s="306" t="s">
        <v>263</v>
      </c>
      <c r="B43" s="307" t="s">
        <v>264</v>
      </c>
      <c r="C43" s="308"/>
      <c r="D43" s="113">
        <v>5.0037341299477225</v>
      </c>
      <c r="E43" s="115">
        <v>67</v>
      </c>
      <c r="F43" s="114">
        <v>35</v>
      </c>
      <c r="G43" s="114">
        <v>33</v>
      </c>
      <c r="H43" s="114">
        <v>40</v>
      </c>
      <c r="I43" s="140">
        <v>60</v>
      </c>
      <c r="J43" s="115">
        <v>7</v>
      </c>
      <c r="K43" s="116">
        <v>11.666666666666666</v>
      </c>
    </row>
    <row r="44" spans="1:11" ht="14.1" customHeight="1" x14ac:dyDescent="0.2">
      <c r="A44" s="306">
        <v>53</v>
      </c>
      <c r="B44" s="307" t="s">
        <v>265</v>
      </c>
      <c r="C44" s="308"/>
      <c r="D44" s="113">
        <v>0.82150858849887975</v>
      </c>
      <c r="E44" s="115">
        <v>11</v>
      </c>
      <c r="F44" s="114">
        <v>14</v>
      </c>
      <c r="G44" s="114">
        <v>9</v>
      </c>
      <c r="H44" s="114">
        <v>16</v>
      </c>
      <c r="I44" s="140">
        <v>20</v>
      </c>
      <c r="J44" s="115">
        <v>-9</v>
      </c>
      <c r="K44" s="116">
        <v>-45</v>
      </c>
    </row>
    <row r="45" spans="1:11" ht="14.1" customHeight="1" x14ac:dyDescent="0.2">
      <c r="A45" s="306" t="s">
        <v>266</v>
      </c>
      <c r="B45" s="307" t="s">
        <v>267</v>
      </c>
      <c r="C45" s="308"/>
      <c r="D45" s="113">
        <v>0.67214339058999251</v>
      </c>
      <c r="E45" s="115">
        <v>9</v>
      </c>
      <c r="F45" s="114">
        <v>13</v>
      </c>
      <c r="G45" s="114">
        <v>9</v>
      </c>
      <c r="H45" s="114">
        <v>16</v>
      </c>
      <c r="I45" s="140">
        <v>19</v>
      </c>
      <c r="J45" s="115">
        <v>-10</v>
      </c>
      <c r="K45" s="116">
        <v>-52.631578947368418</v>
      </c>
    </row>
    <row r="46" spans="1:11" ht="14.1" customHeight="1" x14ac:dyDescent="0.2">
      <c r="A46" s="306">
        <v>54</v>
      </c>
      <c r="B46" s="307" t="s">
        <v>268</v>
      </c>
      <c r="C46" s="308"/>
      <c r="D46" s="113">
        <v>4.4062733383121735</v>
      </c>
      <c r="E46" s="115">
        <v>59</v>
      </c>
      <c r="F46" s="114">
        <v>30</v>
      </c>
      <c r="G46" s="114">
        <v>47</v>
      </c>
      <c r="H46" s="114">
        <v>35</v>
      </c>
      <c r="I46" s="140">
        <v>91</v>
      </c>
      <c r="J46" s="115">
        <v>-32</v>
      </c>
      <c r="K46" s="116">
        <v>-35.164835164835168</v>
      </c>
    </row>
    <row r="47" spans="1:11" ht="14.1" customHeight="1" x14ac:dyDescent="0.2">
      <c r="A47" s="306">
        <v>61</v>
      </c>
      <c r="B47" s="307" t="s">
        <v>269</v>
      </c>
      <c r="C47" s="308"/>
      <c r="D47" s="113">
        <v>1.344286781179985</v>
      </c>
      <c r="E47" s="115">
        <v>18</v>
      </c>
      <c r="F47" s="114">
        <v>13</v>
      </c>
      <c r="G47" s="114">
        <v>17</v>
      </c>
      <c r="H47" s="114">
        <v>5</v>
      </c>
      <c r="I47" s="140">
        <v>18</v>
      </c>
      <c r="J47" s="115">
        <v>0</v>
      </c>
      <c r="K47" s="116">
        <v>0</v>
      </c>
    </row>
    <row r="48" spans="1:11" ht="14.1" customHeight="1" x14ac:dyDescent="0.2">
      <c r="A48" s="306">
        <v>62</v>
      </c>
      <c r="B48" s="307" t="s">
        <v>270</v>
      </c>
      <c r="C48" s="308"/>
      <c r="D48" s="113">
        <v>7.0948469006721435</v>
      </c>
      <c r="E48" s="115">
        <v>95</v>
      </c>
      <c r="F48" s="114">
        <v>106</v>
      </c>
      <c r="G48" s="114">
        <v>137</v>
      </c>
      <c r="H48" s="114">
        <v>98</v>
      </c>
      <c r="I48" s="140">
        <v>130</v>
      </c>
      <c r="J48" s="115">
        <v>-35</v>
      </c>
      <c r="K48" s="116">
        <v>-26.923076923076923</v>
      </c>
    </row>
    <row r="49" spans="1:11" ht="14.1" customHeight="1" x14ac:dyDescent="0.2">
      <c r="A49" s="306">
        <v>63</v>
      </c>
      <c r="B49" s="307" t="s">
        <v>271</v>
      </c>
      <c r="C49" s="308"/>
      <c r="D49" s="113">
        <v>3.8088125466766245</v>
      </c>
      <c r="E49" s="115">
        <v>51</v>
      </c>
      <c r="F49" s="114">
        <v>35</v>
      </c>
      <c r="G49" s="114">
        <v>30</v>
      </c>
      <c r="H49" s="114">
        <v>34</v>
      </c>
      <c r="I49" s="140">
        <v>47</v>
      </c>
      <c r="J49" s="115">
        <v>4</v>
      </c>
      <c r="K49" s="116">
        <v>8.5106382978723403</v>
      </c>
    </row>
    <row r="50" spans="1:11" ht="14.1" customHeight="1" x14ac:dyDescent="0.2">
      <c r="A50" s="306" t="s">
        <v>272</v>
      </c>
      <c r="B50" s="307" t="s">
        <v>273</v>
      </c>
      <c r="C50" s="308"/>
      <c r="D50" s="113">
        <v>0.59746079163554888</v>
      </c>
      <c r="E50" s="115">
        <v>8</v>
      </c>
      <c r="F50" s="114">
        <v>10</v>
      </c>
      <c r="G50" s="114">
        <v>3</v>
      </c>
      <c r="H50" s="114">
        <v>5</v>
      </c>
      <c r="I50" s="140">
        <v>9</v>
      </c>
      <c r="J50" s="115">
        <v>-1</v>
      </c>
      <c r="K50" s="116">
        <v>-11.111111111111111</v>
      </c>
    </row>
    <row r="51" spans="1:11" ht="14.1" customHeight="1" x14ac:dyDescent="0.2">
      <c r="A51" s="306" t="s">
        <v>274</v>
      </c>
      <c r="B51" s="307" t="s">
        <v>275</v>
      </c>
      <c r="C51" s="308"/>
      <c r="D51" s="113">
        <v>2.6138909634055265</v>
      </c>
      <c r="E51" s="115">
        <v>35</v>
      </c>
      <c r="F51" s="114">
        <v>22</v>
      </c>
      <c r="G51" s="114">
        <v>21</v>
      </c>
      <c r="H51" s="114">
        <v>26</v>
      </c>
      <c r="I51" s="140">
        <v>23</v>
      </c>
      <c r="J51" s="115">
        <v>12</v>
      </c>
      <c r="K51" s="116">
        <v>52.173913043478258</v>
      </c>
    </row>
    <row r="52" spans="1:11" ht="14.1" customHeight="1" x14ac:dyDescent="0.2">
      <c r="A52" s="306">
        <v>71</v>
      </c>
      <c r="B52" s="307" t="s">
        <v>276</v>
      </c>
      <c r="C52" s="308"/>
      <c r="D52" s="113">
        <v>7.0948469006721435</v>
      </c>
      <c r="E52" s="115">
        <v>95</v>
      </c>
      <c r="F52" s="114">
        <v>81</v>
      </c>
      <c r="G52" s="114">
        <v>86</v>
      </c>
      <c r="H52" s="114">
        <v>76</v>
      </c>
      <c r="I52" s="140">
        <v>166</v>
      </c>
      <c r="J52" s="115">
        <v>-71</v>
      </c>
      <c r="K52" s="116">
        <v>-42.7710843373494</v>
      </c>
    </row>
    <row r="53" spans="1:11" ht="14.1" customHeight="1" x14ac:dyDescent="0.2">
      <c r="A53" s="306" t="s">
        <v>277</v>
      </c>
      <c r="B53" s="307" t="s">
        <v>278</v>
      </c>
      <c r="C53" s="308"/>
      <c r="D53" s="113">
        <v>1.7176997759522032</v>
      </c>
      <c r="E53" s="115">
        <v>23</v>
      </c>
      <c r="F53" s="114">
        <v>17</v>
      </c>
      <c r="G53" s="114">
        <v>19</v>
      </c>
      <c r="H53" s="114">
        <v>28</v>
      </c>
      <c r="I53" s="140">
        <v>49</v>
      </c>
      <c r="J53" s="115">
        <v>-26</v>
      </c>
      <c r="K53" s="116">
        <v>-53.061224489795919</v>
      </c>
    </row>
    <row r="54" spans="1:11" ht="14.1" customHeight="1" x14ac:dyDescent="0.2">
      <c r="A54" s="306" t="s">
        <v>279</v>
      </c>
      <c r="B54" s="307" t="s">
        <v>280</v>
      </c>
      <c r="C54" s="308"/>
      <c r="D54" s="113">
        <v>4.7050037341299475</v>
      </c>
      <c r="E54" s="115">
        <v>63</v>
      </c>
      <c r="F54" s="114">
        <v>55</v>
      </c>
      <c r="G54" s="114">
        <v>57</v>
      </c>
      <c r="H54" s="114">
        <v>40</v>
      </c>
      <c r="I54" s="140">
        <v>97</v>
      </c>
      <c r="J54" s="115">
        <v>-34</v>
      </c>
      <c r="K54" s="116">
        <v>-35.051546391752581</v>
      </c>
    </row>
    <row r="55" spans="1:11" ht="14.1" customHeight="1" x14ac:dyDescent="0.2">
      <c r="A55" s="306">
        <v>72</v>
      </c>
      <c r="B55" s="307" t="s">
        <v>281</v>
      </c>
      <c r="C55" s="308"/>
      <c r="D55" s="113">
        <v>2.4645257654966395</v>
      </c>
      <c r="E55" s="115">
        <v>33</v>
      </c>
      <c r="F55" s="114">
        <v>19</v>
      </c>
      <c r="G55" s="114">
        <v>15</v>
      </c>
      <c r="H55" s="114">
        <v>15</v>
      </c>
      <c r="I55" s="140">
        <v>21</v>
      </c>
      <c r="J55" s="115">
        <v>12</v>
      </c>
      <c r="K55" s="116">
        <v>57.142857142857146</v>
      </c>
    </row>
    <row r="56" spans="1:11" ht="14.1" customHeight="1" x14ac:dyDescent="0.2">
      <c r="A56" s="306" t="s">
        <v>282</v>
      </c>
      <c r="B56" s="307" t="s">
        <v>283</v>
      </c>
      <c r="C56" s="308"/>
      <c r="D56" s="113">
        <v>0.74682598954443613</v>
      </c>
      <c r="E56" s="115">
        <v>10</v>
      </c>
      <c r="F56" s="114">
        <v>7</v>
      </c>
      <c r="G56" s="114">
        <v>3</v>
      </c>
      <c r="H56" s="114">
        <v>5</v>
      </c>
      <c r="I56" s="140">
        <v>3</v>
      </c>
      <c r="J56" s="115">
        <v>7</v>
      </c>
      <c r="K56" s="116">
        <v>233.33333333333334</v>
      </c>
    </row>
    <row r="57" spans="1:11" ht="14.1" customHeight="1" x14ac:dyDescent="0.2">
      <c r="A57" s="306" t="s">
        <v>284</v>
      </c>
      <c r="B57" s="307" t="s">
        <v>285</v>
      </c>
      <c r="C57" s="308"/>
      <c r="D57" s="113">
        <v>1.1949215832710978</v>
      </c>
      <c r="E57" s="115">
        <v>16</v>
      </c>
      <c r="F57" s="114">
        <v>7</v>
      </c>
      <c r="G57" s="114">
        <v>9</v>
      </c>
      <c r="H57" s="114">
        <v>6</v>
      </c>
      <c r="I57" s="140">
        <v>13</v>
      </c>
      <c r="J57" s="115">
        <v>3</v>
      </c>
      <c r="K57" s="116">
        <v>23.076923076923077</v>
      </c>
    </row>
    <row r="58" spans="1:11" ht="14.1" customHeight="1" x14ac:dyDescent="0.2">
      <c r="A58" s="306">
        <v>73</v>
      </c>
      <c r="B58" s="307" t="s">
        <v>286</v>
      </c>
      <c r="C58" s="308"/>
      <c r="D58" s="113">
        <v>2.7632561613144135</v>
      </c>
      <c r="E58" s="115">
        <v>37</v>
      </c>
      <c r="F58" s="114">
        <v>11</v>
      </c>
      <c r="G58" s="114">
        <v>27</v>
      </c>
      <c r="H58" s="114">
        <v>24</v>
      </c>
      <c r="I58" s="140">
        <v>76</v>
      </c>
      <c r="J58" s="115">
        <v>-39</v>
      </c>
      <c r="K58" s="116">
        <v>-51.315789473684212</v>
      </c>
    </row>
    <row r="59" spans="1:11" ht="14.1" customHeight="1" x14ac:dyDescent="0.2">
      <c r="A59" s="306" t="s">
        <v>287</v>
      </c>
      <c r="B59" s="307" t="s">
        <v>288</v>
      </c>
      <c r="C59" s="308"/>
      <c r="D59" s="113">
        <v>1.7176997759522032</v>
      </c>
      <c r="E59" s="115">
        <v>23</v>
      </c>
      <c r="F59" s="114">
        <v>11</v>
      </c>
      <c r="G59" s="114">
        <v>23</v>
      </c>
      <c r="H59" s="114">
        <v>20</v>
      </c>
      <c r="I59" s="140">
        <v>66</v>
      </c>
      <c r="J59" s="115">
        <v>-43</v>
      </c>
      <c r="K59" s="116">
        <v>-65.151515151515156</v>
      </c>
    </row>
    <row r="60" spans="1:11" ht="14.1" customHeight="1" x14ac:dyDescent="0.2">
      <c r="A60" s="306">
        <v>81</v>
      </c>
      <c r="B60" s="307" t="s">
        <v>289</v>
      </c>
      <c r="C60" s="308"/>
      <c r="D60" s="113">
        <v>7.9910380881254666</v>
      </c>
      <c r="E60" s="115">
        <v>107</v>
      </c>
      <c r="F60" s="114">
        <v>77</v>
      </c>
      <c r="G60" s="114">
        <v>108</v>
      </c>
      <c r="H60" s="114">
        <v>135</v>
      </c>
      <c r="I60" s="140">
        <v>692</v>
      </c>
      <c r="J60" s="115">
        <v>-585</v>
      </c>
      <c r="K60" s="116">
        <v>-84.537572254335259</v>
      </c>
    </row>
    <row r="61" spans="1:11" ht="14.1" customHeight="1" x14ac:dyDescent="0.2">
      <c r="A61" s="306" t="s">
        <v>290</v>
      </c>
      <c r="B61" s="307" t="s">
        <v>291</v>
      </c>
      <c r="C61" s="308"/>
      <c r="D61" s="113">
        <v>2.539208364451083</v>
      </c>
      <c r="E61" s="115">
        <v>34</v>
      </c>
      <c r="F61" s="114">
        <v>14</v>
      </c>
      <c r="G61" s="114">
        <v>26</v>
      </c>
      <c r="H61" s="114">
        <v>38</v>
      </c>
      <c r="I61" s="140">
        <v>98</v>
      </c>
      <c r="J61" s="115">
        <v>-64</v>
      </c>
      <c r="K61" s="116">
        <v>-65.306122448979593</v>
      </c>
    </row>
    <row r="62" spans="1:11" ht="14.1" customHeight="1" x14ac:dyDescent="0.2">
      <c r="A62" s="306" t="s">
        <v>292</v>
      </c>
      <c r="B62" s="307" t="s">
        <v>293</v>
      </c>
      <c r="C62" s="308"/>
      <c r="D62" s="113">
        <v>2.165795369678865</v>
      </c>
      <c r="E62" s="115">
        <v>29</v>
      </c>
      <c r="F62" s="114">
        <v>23</v>
      </c>
      <c r="G62" s="114">
        <v>31</v>
      </c>
      <c r="H62" s="114">
        <v>63</v>
      </c>
      <c r="I62" s="140">
        <v>402</v>
      </c>
      <c r="J62" s="115">
        <v>-373</v>
      </c>
      <c r="K62" s="116">
        <v>-92.7860696517413</v>
      </c>
    </row>
    <row r="63" spans="1:11" ht="14.1" customHeight="1" x14ac:dyDescent="0.2">
      <c r="A63" s="306"/>
      <c r="B63" s="307" t="s">
        <v>294</v>
      </c>
      <c r="C63" s="308"/>
      <c r="D63" s="113">
        <v>1.8670649738610903</v>
      </c>
      <c r="E63" s="115">
        <v>25</v>
      </c>
      <c r="F63" s="114">
        <v>20</v>
      </c>
      <c r="G63" s="114">
        <v>28</v>
      </c>
      <c r="H63" s="114">
        <v>59</v>
      </c>
      <c r="I63" s="140">
        <v>397</v>
      </c>
      <c r="J63" s="115">
        <v>-372</v>
      </c>
      <c r="K63" s="116">
        <v>-93.702770780856426</v>
      </c>
    </row>
    <row r="64" spans="1:11" ht="14.1" customHeight="1" x14ac:dyDescent="0.2">
      <c r="A64" s="306" t="s">
        <v>295</v>
      </c>
      <c r="B64" s="307" t="s">
        <v>296</v>
      </c>
      <c r="C64" s="308"/>
      <c r="D64" s="113">
        <v>0.82150858849887975</v>
      </c>
      <c r="E64" s="115">
        <v>11</v>
      </c>
      <c r="F64" s="114">
        <v>24</v>
      </c>
      <c r="G64" s="114">
        <v>23</v>
      </c>
      <c r="H64" s="114">
        <v>11</v>
      </c>
      <c r="I64" s="140">
        <v>86</v>
      </c>
      <c r="J64" s="115">
        <v>-75</v>
      </c>
      <c r="K64" s="116">
        <v>-87.20930232558139</v>
      </c>
    </row>
    <row r="65" spans="1:11" ht="14.1" customHeight="1" x14ac:dyDescent="0.2">
      <c r="A65" s="306" t="s">
        <v>297</v>
      </c>
      <c r="B65" s="307" t="s">
        <v>298</v>
      </c>
      <c r="C65" s="308"/>
      <c r="D65" s="113">
        <v>1.4936519790888723</v>
      </c>
      <c r="E65" s="115">
        <v>20</v>
      </c>
      <c r="F65" s="114">
        <v>10</v>
      </c>
      <c r="G65" s="114">
        <v>22</v>
      </c>
      <c r="H65" s="114">
        <v>13</v>
      </c>
      <c r="I65" s="140">
        <v>55</v>
      </c>
      <c r="J65" s="115">
        <v>-35</v>
      </c>
      <c r="K65" s="116">
        <v>-63.636363636363633</v>
      </c>
    </row>
    <row r="66" spans="1:11" ht="14.1" customHeight="1" x14ac:dyDescent="0.2">
      <c r="A66" s="306">
        <v>82</v>
      </c>
      <c r="B66" s="307" t="s">
        <v>299</v>
      </c>
      <c r="C66" s="308"/>
      <c r="D66" s="113">
        <v>2.091112770724421</v>
      </c>
      <c r="E66" s="115">
        <v>28</v>
      </c>
      <c r="F66" s="114">
        <v>24</v>
      </c>
      <c r="G66" s="114">
        <v>46</v>
      </c>
      <c r="H66" s="114">
        <v>38</v>
      </c>
      <c r="I66" s="140">
        <v>187</v>
      </c>
      <c r="J66" s="115">
        <v>-159</v>
      </c>
      <c r="K66" s="116">
        <v>-85.026737967914443</v>
      </c>
    </row>
    <row r="67" spans="1:11" ht="14.1" customHeight="1" x14ac:dyDescent="0.2">
      <c r="A67" s="306" t="s">
        <v>300</v>
      </c>
      <c r="B67" s="307" t="s">
        <v>301</v>
      </c>
      <c r="C67" s="308"/>
      <c r="D67" s="113">
        <v>1.1949215832710978</v>
      </c>
      <c r="E67" s="115">
        <v>16</v>
      </c>
      <c r="F67" s="114">
        <v>17</v>
      </c>
      <c r="G67" s="114">
        <v>35</v>
      </c>
      <c r="H67" s="114">
        <v>22</v>
      </c>
      <c r="I67" s="140">
        <v>179</v>
      </c>
      <c r="J67" s="115">
        <v>-163</v>
      </c>
      <c r="K67" s="116">
        <v>-91.061452513966486</v>
      </c>
    </row>
    <row r="68" spans="1:11" ht="14.1" customHeight="1" x14ac:dyDescent="0.2">
      <c r="A68" s="306" t="s">
        <v>302</v>
      </c>
      <c r="B68" s="307" t="s">
        <v>303</v>
      </c>
      <c r="C68" s="308"/>
      <c r="D68" s="113">
        <v>0.44809559372666169</v>
      </c>
      <c r="E68" s="115">
        <v>6</v>
      </c>
      <c r="F68" s="114">
        <v>4</v>
      </c>
      <c r="G68" s="114">
        <v>5</v>
      </c>
      <c r="H68" s="114">
        <v>9</v>
      </c>
      <c r="I68" s="140">
        <v>5</v>
      </c>
      <c r="J68" s="115">
        <v>1</v>
      </c>
      <c r="K68" s="116">
        <v>20</v>
      </c>
    </row>
    <row r="69" spans="1:11" ht="14.1" customHeight="1" x14ac:dyDescent="0.2">
      <c r="A69" s="306">
        <v>83</v>
      </c>
      <c r="B69" s="307" t="s">
        <v>304</v>
      </c>
      <c r="C69" s="308"/>
      <c r="D69" s="113">
        <v>6.1986557132188196</v>
      </c>
      <c r="E69" s="115">
        <v>83</v>
      </c>
      <c r="F69" s="114">
        <v>51</v>
      </c>
      <c r="G69" s="114">
        <v>118</v>
      </c>
      <c r="H69" s="114">
        <v>62</v>
      </c>
      <c r="I69" s="140">
        <v>223</v>
      </c>
      <c r="J69" s="115">
        <v>-140</v>
      </c>
      <c r="K69" s="116">
        <v>-62.780269058295964</v>
      </c>
    </row>
    <row r="70" spans="1:11" ht="14.1" customHeight="1" x14ac:dyDescent="0.2">
      <c r="A70" s="306" t="s">
        <v>305</v>
      </c>
      <c r="B70" s="307" t="s">
        <v>306</v>
      </c>
      <c r="C70" s="308"/>
      <c r="D70" s="113">
        <v>5.227781926811053</v>
      </c>
      <c r="E70" s="115">
        <v>70</v>
      </c>
      <c r="F70" s="114">
        <v>44</v>
      </c>
      <c r="G70" s="114">
        <v>103</v>
      </c>
      <c r="H70" s="114">
        <v>53</v>
      </c>
      <c r="I70" s="140">
        <v>200</v>
      </c>
      <c r="J70" s="115">
        <v>-130</v>
      </c>
      <c r="K70" s="116">
        <v>-65</v>
      </c>
    </row>
    <row r="71" spans="1:11" ht="14.1" customHeight="1" x14ac:dyDescent="0.2">
      <c r="A71" s="306"/>
      <c r="B71" s="307" t="s">
        <v>307</v>
      </c>
      <c r="C71" s="308"/>
      <c r="D71" s="113">
        <v>2.539208364451083</v>
      </c>
      <c r="E71" s="115">
        <v>34</v>
      </c>
      <c r="F71" s="114">
        <v>23</v>
      </c>
      <c r="G71" s="114">
        <v>70</v>
      </c>
      <c r="H71" s="114">
        <v>29</v>
      </c>
      <c r="I71" s="140">
        <v>132</v>
      </c>
      <c r="J71" s="115">
        <v>-98</v>
      </c>
      <c r="K71" s="116">
        <v>-74.242424242424249</v>
      </c>
    </row>
    <row r="72" spans="1:11" ht="14.1" customHeight="1" x14ac:dyDescent="0.2">
      <c r="A72" s="306">
        <v>84</v>
      </c>
      <c r="B72" s="307" t="s">
        <v>308</v>
      </c>
      <c r="C72" s="308"/>
      <c r="D72" s="113">
        <v>1.2696041822255415</v>
      </c>
      <c r="E72" s="115">
        <v>17</v>
      </c>
      <c r="F72" s="114">
        <v>10</v>
      </c>
      <c r="G72" s="114">
        <v>32</v>
      </c>
      <c r="H72" s="114">
        <v>7</v>
      </c>
      <c r="I72" s="140">
        <v>24</v>
      </c>
      <c r="J72" s="115">
        <v>-7</v>
      </c>
      <c r="K72" s="116">
        <v>-29.166666666666668</v>
      </c>
    </row>
    <row r="73" spans="1:11" ht="14.1" customHeight="1" x14ac:dyDescent="0.2">
      <c r="A73" s="306" t="s">
        <v>309</v>
      </c>
      <c r="B73" s="307" t="s">
        <v>310</v>
      </c>
      <c r="C73" s="308"/>
      <c r="D73" s="113">
        <v>0.59746079163554888</v>
      </c>
      <c r="E73" s="115">
        <v>8</v>
      </c>
      <c r="F73" s="114">
        <v>4</v>
      </c>
      <c r="G73" s="114">
        <v>17</v>
      </c>
      <c r="H73" s="114" t="s">
        <v>513</v>
      </c>
      <c r="I73" s="140">
        <v>11</v>
      </c>
      <c r="J73" s="115">
        <v>-3</v>
      </c>
      <c r="K73" s="116">
        <v>-27.272727272727273</v>
      </c>
    </row>
    <row r="74" spans="1:11" ht="14.1" customHeight="1" x14ac:dyDescent="0.2">
      <c r="A74" s="306" t="s">
        <v>311</v>
      </c>
      <c r="B74" s="307" t="s">
        <v>312</v>
      </c>
      <c r="C74" s="308"/>
      <c r="D74" s="113">
        <v>0.29873039581777444</v>
      </c>
      <c r="E74" s="115">
        <v>4</v>
      </c>
      <c r="F74" s="114">
        <v>3</v>
      </c>
      <c r="G74" s="114">
        <v>8</v>
      </c>
      <c r="H74" s="114" t="s">
        <v>513</v>
      </c>
      <c r="I74" s="140">
        <v>11</v>
      </c>
      <c r="J74" s="115">
        <v>-7</v>
      </c>
      <c r="K74" s="116">
        <v>-63.636363636363633</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t="s">
        <v>513</v>
      </c>
      <c r="E76" s="115" t="s">
        <v>513</v>
      </c>
      <c r="F76" s="114">
        <v>3</v>
      </c>
      <c r="G76" s="114" t="s">
        <v>513</v>
      </c>
      <c r="H76" s="114">
        <v>4</v>
      </c>
      <c r="I76" s="140">
        <v>6</v>
      </c>
      <c r="J76" s="115" t="s">
        <v>513</v>
      </c>
      <c r="K76" s="116" t="s">
        <v>513</v>
      </c>
    </row>
    <row r="77" spans="1:11" ht="14.1" customHeight="1" x14ac:dyDescent="0.2">
      <c r="A77" s="306">
        <v>92</v>
      </c>
      <c r="B77" s="307" t="s">
        <v>316</v>
      </c>
      <c r="C77" s="308"/>
      <c r="D77" s="113">
        <v>0.37341299477221807</v>
      </c>
      <c r="E77" s="115">
        <v>5</v>
      </c>
      <c r="F77" s="114">
        <v>4</v>
      </c>
      <c r="G77" s="114">
        <v>5</v>
      </c>
      <c r="H77" s="114">
        <v>5</v>
      </c>
      <c r="I77" s="140">
        <v>6</v>
      </c>
      <c r="J77" s="115">
        <v>-1</v>
      </c>
      <c r="K77" s="116">
        <v>-16.666666666666668</v>
      </c>
    </row>
    <row r="78" spans="1:11" ht="14.1" customHeight="1" x14ac:dyDescent="0.2">
      <c r="A78" s="306">
        <v>93</v>
      </c>
      <c r="B78" s="307" t="s">
        <v>317</v>
      </c>
      <c r="C78" s="308"/>
      <c r="D78" s="113" t="s">
        <v>513</v>
      </c>
      <c r="E78" s="115" t="s">
        <v>513</v>
      </c>
      <c r="F78" s="114">
        <v>0</v>
      </c>
      <c r="G78" s="114">
        <v>0</v>
      </c>
      <c r="H78" s="114" t="s">
        <v>513</v>
      </c>
      <c r="I78" s="140">
        <v>0</v>
      </c>
      <c r="J78" s="115" t="s">
        <v>513</v>
      </c>
      <c r="K78" s="116" t="s">
        <v>513</v>
      </c>
    </row>
    <row r="79" spans="1:11" ht="14.1" customHeight="1" x14ac:dyDescent="0.2">
      <c r="A79" s="306">
        <v>94</v>
      </c>
      <c r="B79" s="307" t="s">
        <v>318</v>
      </c>
      <c r="C79" s="308"/>
      <c r="D79" s="113">
        <v>0.37341299477221807</v>
      </c>
      <c r="E79" s="115">
        <v>5</v>
      </c>
      <c r="F79" s="114">
        <v>4</v>
      </c>
      <c r="G79" s="114">
        <v>4</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1.1949215832710978</v>
      </c>
      <c r="E81" s="143">
        <v>16</v>
      </c>
      <c r="F81" s="144">
        <v>10</v>
      </c>
      <c r="G81" s="144">
        <v>48</v>
      </c>
      <c r="H81" s="144">
        <v>15</v>
      </c>
      <c r="I81" s="145">
        <v>20</v>
      </c>
      <c r="J81" s="143">
        <v>-4</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19104</v>
      </c>
      <c r="C10" s="114">
        <v>9291</v>
      </c>
      <c r="D10" s="114">
        <v>9813</v>
      </c>
      <c r="E10" s="114">
        <v>14830</v>
      </c>
      <c r="F10" s="114">
        <v>3813</v>
      </c>
      <c r="G10" s="114">
        <v>2376</v>
      </c>
      <c r="H10" s="114">
        <v>6191</v>
      </c>
      <c r="I10" s="115">
        <v>3082</v>
      </c>
      <c r="J10" s="114">
        <v>2597</v>
      </c>
      <c r="K10" s="114">
        <v>485</v>
      </c>
      <c r="L10" s="423">
        <v>1426</v>
      </c>
      <c r="M10" s="424">
        <v>1569</v>
      </c>
    </row>
    <row r="11" spans="1:13" ht="11.1" customHeight="1" x14ac:dyDescent="0.2">
      <c r="A11" s="422" t="s">
        <v>387</v>
      </c>
      <c r="B11" s="115">
        <v>19637</v>
      </c>
      <c r="C11" s="114">
        <v>9713</v>
      </c>
      <c r="D11" s="114">
        <v>9924</v>
      </c>
      <c r="E11" s="114">
        <v>15334</v>
      </c>
      <c r="F11" s="114">
        <v>3856</v>
      </c>
      <c r="G11" s="114">
        <v>2283</v>
      </c>
      <c r="H11" s="114">
        <v>6463</v>
      </c>
      <c r="I11" s="115">
        <v>3175</v>
      </c>
      <c r="J11" s="114">
        <v>2651</v>
      </c>
      <c r="K11" s="114">
        <v>524</v>
      </c>
      <c r="L11" s="423">
        <v>1658</v>
      </c>
      <c r="M11" s="424">
        <v>1128</v>
      </c>
    </row>
    <row r="12" spans="1:13" ht="11.1" customHeight="1" x14ac:dyDescent="0.2">
      <c r="A12" s="422" t="s">
        <v>388</v>
      </c>
      <c r="B12" s="115">
        <v>20369</v>
      </c>
      <c r="C12" s="114">
        <v>10158</v>
      </c>
      <c r="D12" s="114">
        <v>10211</v>
      </c>
      <c r="E12" s="114">
        <v>15960</v>
      </c>
      <c r="F12" s="114">
        <v>3945</v>
      </c>
      <c r="G12" s="114">
        <v>2463</v>
      </c>
      <c r="H12" s="114">
        <v>6704</v>
      </c>
      <c r="I12" s="115">
        <v>3204</v>
      </c>
      <c r="J12" s="114">
        <v>2612</v>
      </c>
      <c r="K12" s="114">
        <v>592</v>
      </c>
      <c r="L12" s="423">
        <v>2301</v>
      </c>
      <c r="M12" s="424">
        <v>1609</v>
      </c>
    </row>
    <row r="13" spans="1:13" s="110" customFormat="1" ht="11.1" customHeight="1" x14ac:dyDescent="0.2">
      <c r="A13" s="422" t="s">
        <v>389</v>
      </c>
      <c r="B13" s="115">
        <v>19610</v>
      </c>
      <c r="C13" s="114">
        <v>9557</v>
      </c>
      <c r="D13" s="114">
        <v>10053</v>
      </c>
      <c r="E13" s="114">
        <v>15217</v>
      </c>
      <c r="F13" s="114">
        <v>3938</v>
      </c>
      <c r="G13" s="114">
        <v>2316</v>
      </c>
      <c r="H13" s="114">
        <v>6517</v>
      </c>
      <c r="I13" s="115">
        <v>3036</v>
      </c>
      <c r="J13" s="114">
        <v>2471</v>
      </c>
      <c r="K13" s="114">
        <v>565</v>
      </c>
      <c r="L13" s="423">
        <v>911</v>
      </c>
      <c r="M13" s="424">
        <v>1646</v>
      </c>
    </row>
    <row r="14" spans="1:13" ht="15" customHeight="1" x14ac:dyDescent="0.2">
      <c r="A14" s="422" t="s">
        <v>390</v>
      </c>
      <c r="B14" s="115">
        <v>19439</v>
      </c>
      <c r="C14" s="114">
        <v>9597</v>
      </c>
      <c r="D14" s="114">
        <v>9842</v>
      </c>
      <c r="E14" s="114">
        <v>14410</v>
      </c>
      <c r="F14" s="114">
        <v>4645</v>
      </c>
      <c r="G14" s="114">
        <v>2221</v>
      </c>
      <c r="H14" s="114">
        <v>6504</v>
      </c>
      <c r="I14" s="115">
        <v>3084</v>
      </c>
      <c r="J14" s="114">
        <v>2568</v>
      </c>
      <c r="K14" s="114">
        <v>516</v>
      </c>
      <c r="L14" s="423">
        <v>1805</v>
      </c>
      <c r="M14" s="424">
        <v>1960</v>
      </c>
    </row>
    <row r="15" spans="1:13" ht="11.1" customHeight="1" x14ac:dyDescent="0.2">
      <c r="A15" s="422" t="s">
        <v>387</v>
      </c>
      <c r="B15" s="115">
        <v>19908</v>
      </c>
      <c r="C15" s="114">
        <v>9898</v>
      </c>
      <c r="D15" s="114">
        <v>10010</v>
      </c>
      <c r="E15" s="114">
        <v>14650</v>
      </c>
      <c r="F15" s="114">
        <v>4905</v>
      </c>
      <c r="G15" s="114">
        <v>2157</v>
      </c>
      <c r="H15" s="114">
        <v>6730</v>
      </c>
      <c r="I15" s="115">
        <v>3083</v>
      </c>
      <c r="J15" s="114">
        <v>2521</v>
      </c>
      <c r="K15" s="114">
        <v>562</v>
      </c>
      <c r="L15" s="423">
        <v>1510</v>
      </c>
      <c r="M15" s="424">
        <v>1101</v>
      </c>
    </row>
    <row r="16" spans="1:13" ht="11.1" customHeight="1" x14ac:dyDescent="0.2">
      <c r="A16" s="422" t="s">
        <v>388</v>
      </c>
      <c r="B16" s="115">
        <v>20409</v>
      </c>
      <c r="C16" s="114">
        <v>10160</v>
      </c>
      <c r="D16" s="114">
        <v>10249</v>
      </c>
      <c r="E16" s="114">
        <v>15163</v>
      </c>
      <c r="F16" s="114">
        <v>5067</v>
      </c>
      <c r="G16" s="114">
        <v>2300</v>
      </c>
      <c r="H16" s="114">
        <v>6884</v>
      </c>
      <c r="I16" s="115">
        <v>3133</v>
      </c>
      <c r="J16" s="114">
        <v>2516</v>
      </c>
      <c r="K16" s="114">
        <v>617</v>
      </c>
      <c r="L16" s="423">
        <v>1857</v>
      </c>
      <c r="M16" s="424">
        <v>1366</v>
      </c>
    </row>
    <row r="17" spans="1:13" s="110" customFormat="1" ht="11.1" customHeight="1" x14ac:dyDescent="0.2">
      <c r="A17" s="422" t="s">
        <v>389</v>
      </c>
      <c r="B17" s="115">
        <v>19776</v>
      </c>
      <c r="C17" s="114">
        <v>9604</v>
      </c>
      <c r="D17" s="114">
        <v>10172</v>
      </c>
      <c r="E17" s="114">
        <v>14685</v>
      </c>
      <c r="F17" s="114">
        <v>5080</v>
      </c>
      <c r="G17" s="114">
        <v>2166</v>
      </c>
      <c r="H17" s="114">
        <v>6772</v>
      </c>
      <c r="I17" s="115">
        <v>3078</v>
      </c>
      <c r="J17" s="114">
        <v>2492</v>
      </c>
      <c r="K17" s="114">
        <v>586</v>
      </c>
      <c r="L17" s="423">
        <v>926</v>
      </c>
      <c r="M17" s="424">
        <v>1647</v>
      </c>
    </row>
    <row r="18" spans="1:13" ht="15" customHeight="1" x14ac:dyDescent="0.2">
      <c r="A18" s="422" t="s">
        <v>391</v>
      </c>
      <c r="B18" s="115">
        <v>19976</v>
      </c>
      <c r="C18" s="114">
        <v>9771</v>
      </c>
      <c r="D18" s="114">
        <v>10205</v>
      </c>
      <c r="E18" s="114">
        <v>14527</v>
      </c>
      <c r="F18" s="114">
        <v>5426</v>
      </c>
      <c r="G18" s="114">
        <v>2052</v>
      </c>
      <c r="H18" s="114">
        <v>6939</v>
      </c>
      <c r="I18" s="115">
        <v>3044</v>
      </c>
      <c r="J18" s="114">
        <v>2471</v>
      </c>
      <c r="K18" s="114">
        <v>573</v>
      </c>
      <c r="L18" s="423">
        <v>1788</v>
      </c>
      <c r="M18" s="424">
        <v>1664</v>
      </c>
    </row>
    <row r="19" spans="1:13" ht="11.1" customHeight="1" x14ac:dyDescent="0.2">
      <c r="A19" s="422" t="s">
        <v>387</v>
      </c>
      <c r="B19" s="115">
        <v>20271</v>
      </c>
      <c r="C19" s="114">
        <v>9992</v>
      </c>
      <c r="D19" s="114">
        <v>10279</v>
      </c>
      <c r="E19" s="114">
        <v>14687</v>
      </c>
      <c r="F19" s="114">
        <v>5556</v>
      </c>
      <c r="G19" s="114">
        <v>1970</v>
      </c>
      <c r="H19" s="114">
        <v>7124</v>
      </c>
      <c r="I19" s="115">
        <v>3113</v>
      </c>
      <c r="J19" s="114">
        <v>2503</v>
      </c>
      <c r="K19" s="114">
        <v>610</v>
      </c>
      <c r="L19" s="423">
        <v>1181</v>
      </c>
      <c r="M19" s="424">
        <v>938</v>
      </c>
    </row>
    <row r="20" spans="1:13" ht="11.1" customHeight="1" x14ac:dyDescent="0.2">
      <c r="A20" s="422" t="s">
        <v>388</v>
      </c>
      <c r="B20" s="115">
        <v>20596</v>
      </c>
      <c r="C20" s="114">
        <v>10159</v>
      </c>
      <c r="D20" s="114">
        <v>10437</v>
      </c>
      <c r="E20" s="114">
        <v>14816</v>
      </c>
      <c r="F20" s="114">
        <v>5711</v>
      </c>
      <c r="G20" s="114">
        <v>2071</v>
      </c>
      <c r="H20" s="114">
        <v>7295</v>
      </c>
      <c r="I20" s="115">
        <v>3097</v>
      </c>
      <c r="J20" s="114">
        <v>2441</v>
      </c>
      <c r="K20" s="114">
        <v>656</v>
      </c>
      <c r="L20" s="423">
        <v>1631</v>
      </c>
      <c r="M20" s="424">
        <v>1336</v>
      </c>
    </row>
    <row r="21" spans="1:13" s="110" customFormat="1" ht="11.1" customHeight="1" x14ac:dyDescent="0.2">
      <c r="A21" s="422" t="s">
        <v>389</v>
      </c>
      <c r="B21" s="115">
        <v>20017</v>
      </c>
      <c r="C21" s="114">
        <v>9687</v>
      </c>
      <c r="D21" s="114">
        <v>10330</v>
      </c>
      <c r="E21" s="114">
        <v>14456</v>
      </c>
      <c r="F21" s="114">
        <v>5551</v>
      </c>
      <c r="G21" s="114">
        <v>1945</v>
      </c>
      <c r="H21" s="114">
        <v>7236</v>
      </c>
      <c r="I21" s="115">
        <v>3154</v>
      </c>
      <c r="J21" s="114">
        <v>2512</v>
      </c>
      <c r="K21" s="114">
        <v>642</v>
      </c>
      <c r="L21" s="423">
        <v>880</v>
      </c>
      <c r="M21" s="424">
        <v>1563</v>
      </c>
    </row>
    <row r="22" spans="1:13" ht="15" customHeight="1" x14ac:dyDescent="0.2">
      <c r="A22" s="422" t="s">
        <v>392</v>
      </c>
      <c r="B22" s="115">
        <v>19945</v>
      </c>
      <c r="C22" s="114">
        <v>9665</v>
      </c>
      <c r="D22" s="114">
        <v>10280</v>
      </c>
      <c r="E22" s="114">
        <v>14333</v>
      </c>
      <c r="F22" s="114">
        <v>5541</v>
      </c>
      <c r="G22" s="114">
        <v>1822</v>
      </c>
      <c r="H22" s="114">
        <v>7328</v>
      </c>
      <c r="I22" s="115">
        <v>3098</v>
      </c>
      <c r="J22" s="114">
        <v>2457</v>
      </c>
      <c r="K22" s="114">
        <v>641</v>
      </c>
      <c r="L22" s="423">
        <v>1247</v>
      </c>
      <c r="M22" s="424">
        <v>1301</v>
      </c>
    </row>
    <row r="23" spans="1:13" ht="11.1" customHeight="1" x14ac:dyDescent="0.2">
      <c r="A23" s="422" t="s">
        <v>387</v>
      </c>
      <c r="B23" s="115">
        <v>20309</v>
      </c>
      <c r="C23" s="114">
        <v>9952</v>
      </c>
      <c r="D23" s="114">
        <v>10357</v>
      </c>
      <c r="E23" s="114">
        <v>14575</v>
      </c>
      <c r="F23" s="114">
        <v>5639</v>
      </c>
      <c r="G23" s="114">
        <v>1765</v>
      </c>
      <c r="H23" s="114">
        <v>7596</v>
      </c>
      <c r="I23" s="115">
        <v>3120</v>
      </c>
      <c r="J23" s="114">
        <v>2469</v>
      </c>
      <c r="K23" s="114">
        <v>651</v>
      </c>
      <c r="L23" s="423">
        <v>1373</v>
      </c>
      <c r="M23" s="424">
        <v>1029</v>
      </c>
    </row>
    <row r="24" spans="1:13" ht="11.1" customHeight="1" x14ac:dyDescent="0.2">
      <c r="A24" s="422" t="s">
        <v>388</v>
      </c>
      <c r="B24" s="115">
        <v>20771</v>
      </c>
      <c r="C24" s="114">
        <v>10239</v>
      </c>
      <c r="D24" s="114">
        <v>10532</v>
      </c>
      <c r="E24" s="114">
        <v>14626</v>
      </c>
      <c r="F24" s="114">
        <v>5723</v>
      </c>
      <c r="G24" s="114">
        <v>1866</v>
      </c>
      <c r="H24" s="114">
        <v>7844</v>
      </c>
      <c r="I24" s="115">
        <v>3156</v>
      </c>
      <c r="J24" s="114">
        <v>2451</v>
      </c>
      <c r="K24" s="114">
        <v>705</v>
      </c>
      <c r="L24" s="423">
        <v>1808</v>
      </c>
      <c r="M24" s="424">
        <v>1465</v>
      </c>
    </row>
    <row r="25" spans="1:13" s="110" customFormat="1" ht="11.1" customHeight="1" x14ac:dyDescent="0.2">
      <c r="A25" s="422" t="s">
        <v>389</v>
      </c>
      <c r="B25" s="115">
        <v>20173</v>
      </c>
      <c r="C25" s="114">
        <v>9689</v>
      </c>
      <c r="D25" s="114">
        <v>10484</v>
      </c>
      <c r="E25" s="114">
        <v>14062</v>
      </c>
      <c r="F25" s="114">
        <v>5688</v>
      </c>
      <c r="G25" s="114">
        <v>1751</v>
      </c>
      <c r="H25" s="114">
        <v>7705</v>
      </c>
      <c r="I25" s="115">
        <v>3233</v>
      </c>
      <c r="J25" s="114">
        <v>2537</v>
      </c>
      <c r="K25" s="114">
        <v>696</v>
      </c>
      <c r="L25" s="423">
        <v>841</v>
      </c>
      <c r="M25" s="424">
        <v>1511</v>
      </c>
    </row>
    <row r="26" spans="1:13" ht="15" customHeight="1" x14ac:dyDescent="0.2">
      <c r="A26" s="422" t="s">
        <v>393</v>
      </c>
      <c r="B26" s="115">
        <v>20203</v>
      </c>
      <c r="C26" s="114">
        <v>9804</v>
      </c>
      <c r="D26" s="114">
        <v>10399</v>
      </c>
      <c r="E26" s="114">
        <v>14163</v>
      </c>
      <c r="F26" s="114">
        <v>5627</v>
      </c>
      <c r="G26" s="114">
        <v>1674</v>
      </c>
      <c r="H26" s="114">
        <v>7780</v>
      </c>
      <c r="I26" s="115">
        <v>3131</v>
      </c>
      <c r="J26" s="114">
        <v>2477</v>
      </c>
      <c r="K26" s="114">
        <v>654</v>
      </c>
      <c r="L26" s="423">
        <v>1495</v>
      </c>
      <c r="M26" s="424">
        <v>1396</v>
      </c>
    </row>
    <row r="27" spans="1:13" ht="11.1" customHeight="1" x14ac:dyDescent="0.2">
      <c r="A27" s="422" t="s">
        <v>387</v>
      </c>
      <c r="B27" s="115">
        <v>20436</v>
      </c>
      <c r="C27" s="114">
        <v>9972</v>
      </c>
      <c r="D27" s="114">
        <v>10464</v>
      </c>
      <c r="E27" s="114">
        <v>14262</v>
      </c>
      <c r="F27" s="114">
        <v>5767</v>
      </c>
      <c r="G27" s="114">
        <v>1607</v>
      </c>
      <c r="H27" s="114">
        <v>7989</v>
      </c>
      <c r="I27" s="115">
        <v>3196</v>
      </c>
      <c r="J27" s="114">
        <v>2480</v>
      </c>
      <c r="K27" s="114">
        <v>716</v>
      </c>
      <c r="L27" s="423">
        <v>1217</v>
      </c>
      <c r="M27" s="424">
        <v>985</v>
      </c>
    </row>
    <row r="28" spans="1:13" ht="11.1" customHeight="1" x14ac:dyDescent="0.2">
      <c r="A28" s="422" t="s">
        <v>388</v>
      </c>
      <c r="B28" s="115">
        <v>20756</v>
      </c>
      <c r="C28" s="114">
        <v>10165</v>
      </c>
      <c r="D28" s="114">
        <v>10591</v>
      </c>
      <c r="E28" s="114">
        <v>14870</v>
      </c>
      <c r="F28" s="114">
        <v>5800</v>
      </c>
      <c r="G28" s="114">
        <v>1777</v>
      </c>
      <c r="H28" s="114">
        <v>8081</v>
      </c>
      <c r="I28" s="115">
        <v>3428</v>
      </c>
      <c r="J28" s="114">
        <v>2639</v>
      </c>
      <c r="K28" s="114">
        <v>789</v>
      </c>
      <c r="L28" s="423">
        <v>1804</v>
      </c>
      <c r="M28" s="424">
        <v>1581</v>
      </c>
    </row>
    <row r="29" spans="1:13" s="110" customFormat="1" ht="11.1" customHeight="1" x14ac:dyDescent="0.2">
      <c r="A29" s="422" t="s">
        <v>389</v>
      </c>
      <c r="B29" s="115">
        <v>20167</v>
      </c>
      <c r="C29" s="114">
        <v>9639</v>
      </c>
      <c r="D29" s="114">
        <v>10528</v>
      </c>
      <c r="E29" s="114">
        <v>14415</v>
      </c>
      <c r="F29" s="114">
        <v>5720</v>
      </c>
      <c r="G29" s="114">
        <v>1653</v>
      </c>
      <c r="H29" s="114">
        <v>7884</v>
      </c>
      <c r="I29" s="115">
        <v>3349</v>
      </c>
      <c r="J29" s="114">
        <v>2616</v>
      </c>
      <c r="K29" s="114">
        <v>733</v>
      </c>
      <c r="L29" s="423">
        <v>754</v>
      </c>
      <c r="M29" s="424">
        <v>1500</v>
      </c>
    </row>
    <row r="30" spans="1:13" ht="15" customHeight="1" x14ac:dyDescent="0.2">
      <c r="A30" s="422" t="s">
        <v>394</v>
      </c>
      <c r="B30" s="115">
        <v>20262</v>
      </c>
      <c r="C30" s="114">
        <v>9687</v>
      </c>
      <c r="D30" s="114">
        <v>10575</v>
      </c>
      <c r="E30" s="114">
        <v>14448</v>
      </c>
      <c r="F30" s="114">
        <v>5788</v>
      </c>
      <c r="G30" s="114">
        <v>1573</v>
      </c>
      <c r="H30" s="114">
        <v>7998</v>
      </c>
      <c r="I30" s="115">
        <v>3156</v>
      </c>
      <c r="J30" s="114">
        <v>2443</v>
      </c>
      <c r="K30" s="114">
        <v>713</v>
      </c>
      <c r="L30" s="423">
        <v>1609</v>
      </c>
      <c r="M30" s="424">
        <v>1495</v>
      </c>
    </row>
    <row r="31" spans="1:13" ht="11.1" customHeight="1" x14ac:dyDescent="0.2">
      <c r="A31" s="422" t="s">
        <v>387</v>
      </c>
      <c r="B31" s="115">
        <v>20684</v>
      </c>
      <c r="C31" s="114">
        <v>9943</v>
      </c>
      <c r="D31" s="114">
        <v>10741</v>
      </c>
      <c r="E31" s="114">
        <v>14623</v>
      </c>
      <c r="F31" s="114">
        <v>6039</v>
      </c>
      <c r="G31" s="114">
        <v>1495</v>
      </c>
      <c r="H31" s="114">
        <v>8214</v>
      </c>
      <c r="I31" s="115">
        <v>3228</v>
      </c>
      <c r="J31" s="114">
        <v>2474</v>
      </c>
      <c r="K31" s="114">
        <v>754</v>
      </c>
      <c r="L31" s="423">
        <v>1296</v>
      </c>
      <c r="M31" s="424">
        <v>978</v>
      </c>
    </row>
    <row r="32" spans="1:13" ht="11.1" customHeight="1" x14ac:dyDescent="0.2">
      <c r="A32" s="422" t="s">
        <v>388</v>
      </c>
      <c r="B32" s="115">
        <v>20861</v>
      </c>
      <c r="C32" s="114">
        <v>10059</v>
      </c>
      <c r="D32" s="114">
        <v>10802</v>
      </c>
      <c r="E32" s="114">
        <v>14857</v>
      </c>
      <c r="F32" s="114">
        <v>6001</v>
      </c>
      <c r="G32" s="114">
        <v>1669</v>
      </c>
      <c r="H32" s="114">
        <v>8257</v>
      </c>
      <c r="I32" s="115">
        <v>3240</v>
      </c>
      <c r="J32" s="114">
        <v>2464</v>
      </c>
      <c r="K32" s="114">
        <v>776</v>
      </c>
      <c r="L32" s="423">
        <v>1746</v>
      </c>
      <c r="M32" s="424">
        <v>1626</v>
      </c>
    </row>
    <row r="33" spans="1:13" s="110" customFormat="1" ht="11.1" customHeight="1" x14ac:dyDescent="0.2">
      <c r="A33" s="422" t="s">
        <v>389</v>
      </c>
      <c r="B33" s="115">
        <v>20316</v>
      </c>
      <c r="C33" s="114">
        <v>9671</v>
      </c>
      <c r="D33" s="114">
        <v>10645</v>
      </c>
      <c r="E33" s="114">
        <v>14300</v>
      </c>
      <c r="F33" s="114">
        <v>6015</v>
      </c>
      <c r="G33" s="114">
        <v>1526</v>
      </c>
      <c r="H33" s="114">
        <v>8121</v>
      </c>
      <c r="I33" s="115">
        <v>3063</v>
      </c>
      <c r="J33" s="114">
        <v>2336</v>
      </c>
      <c r="K33" s="114">
        <v>727</v>
      </c>
      <c r="L33" s="423">
        <v>1007</v>
      </c>
      <c r="M33" s="424">
        <v>1545</v>
      </c>
    </row>
    <row r="34" spans="1:13" ht="15" customHeight="1" x14ac:dyDescent="0.2">
      <c r="A34" s="422" t="s">
        <v>395</v>
      </c>
      <c r="B34" s="115">
        <v>20452</v>
      </c>
      <c r="C34" s="114">
        <v>9782</v>
      </c>
      <c r="D34" s="114">
        <v>10670</v>
      </c>
      <c r="E34" s="114">
        <v>14423</v>
      </c>
      <c r="F34" s="114">
        <v>6028</v>
      </c>
      <c r="G34" s="114">
        <v>1467</v>
      </c>
      <c r="H34" s="114">
        <v>8242</v>
      </c>
      <c r="I34" s="115">
        <v>2947</v>
      </c>
      <c r="J34" s="114">
        <v>2258</v>
      </c>
      <c r="K34" s="114">
        <v>689</v>
      </c>
      <c r="L34" s="423">
        <v>1626</v>
      </c>
      <c r="M34" s="424">
        <v>1541</v>
      </c>
    </row>
    <row r="35" spans="1:13" ht="11.1" customHeight="1" x14ac:dyDescent="0.2">
      <c r="A35" s="422" t="s">
        <v>387</v>
      </c>
      <c r="B35" s="115">
        <v>20589</v>
      </c>
      <c r="C35" s="114">
        <v>9893</v>
      </c>
      <c r="D35" s="114">
        <v>10696</v>
      </c>
      <c r="E35" s="114">
        <v>14428</v>
      </c>
      <c r="F35" s="114">
        <v>6160</v>
      </c>
      <c r="G35" s="114">
        <v>1396</v>
      </c>
      <c r="H35" s="114">
        <v>8349</v>
      </c>
      <c r="I35" s="115">
        <v>3028</v>
      </c>
      <c r="J35" s="114">
        <v>2314</v>
      </c>
      <c r="K35" s="114">
        <v>714</v>
      </c>
      <c r="L35" s="423">
        <v>1257</v>
      </c>
      <c r="M35" s="424">
        <v>1122</v>
      </c>
    </row>
    <row r="36" spans="1:13" ht="11.1" customHeight="1" x14ac:dyDescent="0.2">
      <c r="A36" s="422" t="s">
        <v>388</v>
      </c>
      <c r="B36" s="115">
        <v>20913</v>
      </c>
      <c r="C36" s="114">
        <v>10117</v>
      </c>
      <c r="D36" s="114">
        <v>10796</v>
      </c>
      <c r="E36" s="114">
        <v>14617</v>
      </c>
      <c r="F36" s="114">
        <v>6296</v>
      </c>
      <c r="G36" s="114">
        <v>1560</v>
      </c>
      <c r="H36" s="114">
        <v>8402</v>
      </c>
      <c r="I36" s="115">
        <v>3006</v>
      </c>
      <c r="J36" s="114">
        <v>2269</v>
      </c>
      <c r="K36" s="114">
        <v>737</v>
      </c>
      <c r="L36" s="423">
        <v>1637</v>
      </c>
      <c r="M36" s="424">
        <v>1352</v>
      </c>
    </row>
    <row r="37" spans="1:13" s="110" customFormat="1" ht="11.1" customHeight="1" x14ac:dyDescent="0.2">
      <c r="A37" s="422" t="s">
        <v>389</v>
      </c>
      <c r="B37" s="115">
        <v>20224</v>
      </c>
      <c r="C37" s="114">
        <v>9611</v>
      </c>
      <c r="D37" s="114">
        <v>10613</v>
      </c>
      <c r="E37" s="114">
        <v>14078</v>
      </c>
      <c r="F37" s="114">
        <v>6146</v>
      </c>
      <c r="G37" s="114">
        <v>1475</v>
      </c>
      <c r="H37" s="114">
        <v>8148</v>
      </c>
      <c r="I37" s="115">
        <v>2960</v>
      </c>
      <c r="J37" s="114">
        <v>2242</v>
      </c>
      <c r="K37" s="114">
        <v>718</v>
      </c>
      <c r="L37" s="423">
        <v>895</v>
      </c>
      <c r="M37" s="424">
        <v>1564</v>
      </c>
    </row>
    <row r="38" spans="1:13" ht="15" customHeight="1" x14ac:dyDescent="0.2">
      <c r="A38" s="425" t="s">
        <v>396</v>
      </c>
      <c r="B38" s="115">
        <v>20291</v>
      </c>
      <c r="C38" s="114">
        <v>9678</v>
      </c>
      <c r="D38" s="114">
        <v>10613</v>
      </c>
      <c r="E38" s="114">
        <v>14093</v>
      </c>
      <c r="F38" s="114">
        <v>6198</v>
      </c>
      <c r="G38" s="114">
        <v>1441</v>
      </c>
      <c r="H38" s="114">
        <v>8180</v>
      </c>
      <c r="I38" s="115">
        <v>2930</v>
      </c>
      <c r="J38" s="114">
        <v>2241</v>
      </c>
      <c r="K38" s="114">
        <v>689</v>
      </c>
      <c r="L38" s="423">
        <v>1508</v>
      </c>
      <c r="M38" s="424">
        <v>1464</v>
      </c>
    </row>
    <row r="39" spans="1:13" ht="11.1" customHeight="1" x14ac:dyDescent="0.2">
      <c r="A39" s="422" t="s">
        <v>387</v>
      </c>
      <c r="B39" s="115">
        <v>20525</v>
      </c>
      <c r="C39" s="114">
        <v>9813</v>
      </c>
      <c r="D39" s="114">
        <v>10712</v>
      </c>
      <c r="E39" s="114">
        <v>14185</v>
      </c>
      <c r="F39" s="114">
        <v>6340</v>
      </c>
      <c r="G39" s="114">
        <v>1379</v>
      </c>
      <c r="H39" s="114">
        <v>8331</v>
      </c>
      <c r="I39" s="115">
        <v>3021</v>
      </c>
      <c r="J39" s="114">
        <v>2280</v>
      </c>
      <c r="K39" s="114">
        <v>741</v>
      </c>
      <c r="L39" s="423">
        <v>1269</v>
      </c>
      <c r="M39" s="424">
        <v>1042</v>
      </c>
    </row>
    <row r="40" spans="1:13" ht="11.1" customHeight="1" x14ac:dyDescent="0.2">
      <c r="A40" s="425" t="s">
        <v>388</v>
      </c>
      <c r="B40" s="115">
        <v>20766</v>
      </c>
      <c r="C40" s="114">
        <v>9951</v>
      </c>
      <c r="D40" s="114">
        <v>10815</v>
      </c>
      <c r="E40" s="114">
        <v>14330</v>
      </c>
      <c r="F40" s="114">
        <v>6436</v>
      </c>
      <c r="G40" s="114">
        <v>1546</v>
      </c>
      <c r="H40" s="114">
        <v>8411</v>
      </c>
      <c r="I40" s="115">
        <v>2977</v>
      </c>
      <c r="J40" s="114">
        <v>2220</v>
      </c>
      <c r="K40" s="114">
        <v>757</v>
      </c>
      <c r="L40" s="423">
        <v>1662</v>
      </c>
      <c r="M40" s="424">
        <v>1422</v>
      </c>
    </row>
    <row r="41" spans="1:13" s="110" customFormat="1" ht="11.1" customHeight="1" x14ac:dyDescent="0.2">
      <c r="A41" s="422" t="s">
        <v>389</v>
      </c>
      <c r="B41" s="115">
        <v>20205</v>
      </c>
      <c r="C41" s="114">
        <v>9590</v>
      </c>
      <c r="D41" s="114">
        <v>10615</v>
      </c>
      <c r="E41" s="114">
        <v>13787</v>
      </c>
      <c r="F41" s="114">
        <v>6418</v>
      </c>
      <c r="G41" s="114">
        <v>1466</v>
      </c>
      <c r="H41" s="114">
        <v>8240</v>
      </c>
      <c r="I41" s="115">
        <v>2998</v>
      </c>
      <c r="J41" s="114">
        <v>2258</v>
      </c>
      <c r="K41" s="114">
        <v>740</v>
      </c>
      <c r="L41" s="423">
        <v>1060</v>
      </c>
      <c r="M41" s="424">
        <v>1642</v>
      </c>
    </row>
    <row r="42" spans="1:13" ht="15" customHeight="1" x14ac:dyDescent="0.2">
      <c r="A42" s="422" t="s">
        <v>397</v>
      </c>
      <c r="B42" s="115">
        <v>20184</v>
      </c>
      <c r="C42" s="114">
        <v>9602</v>
      </c>
      <c r="D42" s="114">
        <v>10582</v>
      </c>
      <c r="E42" s="114">
        <v>13744</v>
      </c>
      <c r="F42" s="114">
        <v>6440</v>
      </c>
      <c r="G42" s="114">
        <v>1418</v>
      </c>
      <c r="H42" s="114">
        <v>8279</v>
      </c>
      <c r="I42" s="115">
        <v>2967</v>
      </c>
      <c r="J42" s="114">
        <v>2226</v>
      </c>
      <c r="K42" s="114">
        <v>741</v>
      </c>
      <c r="L42" s="423">
        <v>1466</v>
      </c>
      <c r="M42" s="424">
        <v>1512</v>
      </c>
    </row>
    <row r="43" spans="1:13" ht="11.1" customHeight="1" x14ac:dyDescent="0.2">
      <c r="A43" s="422" t="s">
        <v>387</v>
      </c>
      <c r="B43" s="115">
        <v>20389</v>
      </c>
      <c r="C43" s="114">
        <v>9714</v>
      </c>
      <c r="D43" s="114">
        <v>10675</v>
      </c>
      <c r="E43" s="114">
        <v>13842</v>
      </c>
      <c r="F43" s="114">
        <v>6547</v>
      </c>
      <c r="G43" s="114">
        <v>1386</v>
      </c>
      <c r="H43" s="114">
        <v>8442</v>
      </c>
      <c r="I43" s="115">
        <v>3077</v>
      </c>
      <c r="J43" s="114">
        <v>2287</v>
      </c>
      <c r="K43" s="114">
        <v>790</v>
      </c>
      <c r="L43" s="423">
        <v>1306</v>
      </c>
      <c r="M43" s="424">
        <v>1108</v>
      </c>
    </row>
    <row r="44" spans="1:13" ht="11.1" customHeight="1" x14ac:dyDescent="0.2">
      <c r="A44" s="422" t="s">
        <v>388</v>
      </c>
      <c r="B44" s="115">
        <v>20795</v>
      </c>
      <c r="C44" s="114">
        <v>9981</v>
      </c>
      <c r="D44" s="114">
        <v>10814</v>
      </c>
      <c r="E44" s="114">
        <v>14172</v>
      </c>
      <c r="F44" s="114">
        <v>6623</v>
      </c>
      <c r="G44" s="114">
        <v>1620</v>
      </c>
      <c r="H44" s="114">
        <v>8532</v>
      </c>
      <c r="I44" s="115">
        <v>3124</v>
      </c>
      <c r="J44" s="114">
        <v>2279</v>
      </c>
      <c r="K44" s="114">
        <v>845</v>
      </c>
      <c r="L44" s="423">
        <v>1741</v>
      </c>
      <c r="M44" s="424">
        <v>1448</v>
      </c>
    </row>
    <row r="45" spans="1:13" s="110" customFormat="1" ht="11.1" customHeight="1" x14ac:dyDescent="0.2">
      <c r="A45" s="422" t="s">
        <v>389</v>
      </c>
      <c r="B45" s="115">
        <v>20391</v>
      </c>
      <c r="C45" s="114">
        <v>9684</v>
      </c>
      <c r="D45" s="114">
        <v>10707</v>
      </c>
      <c r="E45" s="114">
        <v>13864</v>
      </c>
      <c r="F45" s="114">
        <v>6527</v>
      </c>
      <c r="G45" s="114">
        <v>1549</v>
      </c>
      <c r="H45" s="114">
        <v>8407</v>
      </c>
      <c r="I45" s="115">
        <v>3088</v>
      </c>
      <c r="J45" s="114">
        <v>2258</v>
      </c>
      <c r="K45" s="114">
        <v>830</v>
      </c>
      <c r="L45" s="423">
        <v>835</v>
      </c>
      <c r="M45" s="424">
        <v>1234</v>
      </c>
    </row>
    <row r="46" spans="1:13" ht="15" customHeight="1" x14ac:dyDescent="0.2">
      <c r="A46" s="422" t="s">
        <v>398</v>
      </c>
      <c r="B46" s="115">
        <v>19998</v>
      </c>
      <c r="C46" s="114">
        <v>9587</v>
      </c>
      <c r="D46" s="114">
        <v>10411</v>
      </c>
      <c r="E46" s="114">
        <v>13782</v>
      </c>
      <c r="F46" s="114">
        <v>6216</v>
      </c>
      <c r="G46" s="114">
        <v>1484</v>
      </c>
      <c r="H46" s="114">
        <v>8296</v>
      </c>
      <c r="I46" s="115">
        <v>3057</v>
      </c>
      <c r="J46" s="114">
        <v>2236</v>
      </c>
      <c r="K46" s="114">
        <v>821</v>
      </c>
      <c r="L46" s="423">
        <v>2107</v>
      </c>
      <c r="M46" s="424">
        <v>2512</v>
      </c>
    </row>
    <row r="47" spans="1:13" ht="11.1" customHeight="1" x14ac:dyDescent="0.2">
      <c r="A47" s="422" t="s">
        <v>387</v>
      </c>
      <c r="B47" s="115">
        <v>20076</v>
      </c>
      <c r="C47" s="114">
        <v>9650</v>
      </c>
      <c r="D47" s="114">
        <v>10426</v>
      </c>
      <c r="E47" s="114">
        <v>13757</v>
      </c>
      <c r="F47" s="114">
        <v>6319</v>
      </c>
      <c r="G47" s="114">
        <v>1442</v>
      </c>
      <c r="H47" s="114">
        <v>8416</v>
      </c>
      <c r="I47" s="115">
        <v>3111</v>
      </c>
      <c r="J47" s="114">
        <v>2245</v>
      </c>
      <c r="K47" s="114">
        <v>866</v>
      </c>
      <c r="L47" s="423">
        <v>1228</v>
      </c>
      <c r="M47" s="424">
        <v>1146</v>
      </c>
    </row>
    <row r="48" spans="1:13" ht="11.1" customHeight="1" x14ac:dyDescent="0.2">
      <c r="A48" s="422" t="s">
        <v>388</v>
      </c>
      <c r="B48" s="115">
        <v>20003</v>
      </c>
      <c r="C48" s="114">
        <v>9754</v>
      </c>
      <c r="D48" s="114">
        <v>10249</v>
      </c>
      <c r="E48" s="114">
        <v>13767</v>
      </c>
      <c r="F48" s="114">
        <v>6236</v>
      </c>
      <c r="G48" s="114">
        <v>1586</v>
      </c>
      <c r="H48" s="114">
        <v>8317</v>
      </c>
      <c r="I48" s="115">
        <v>3100</v>
      </c>
      <c r="J48" s="114">
        <v>2201</v>
      </c>
      <c r="K48" s="114">
        <v>899</v>
      </c>
      <c r="L48" s="423">
        <v>1479</v>
      </c>
      <c r="M48" s="424">
        <v>1383</v>
      </c>
    </row>
    <row r="49" spans="1:17" s="110" customFormat="1" ht="11.1" customHeight="1" x14ac:dyDescent="0.2">
      <c r="A49" s="422" t="s">
        <v>389</v>
      </c>
      <c r="B49" s="115">
        <v>19565</v>
      </c>
      <c r="C49" s="114">
        <v>9460</v>
      </c>
      <c r="D49" s="114">
        <v>10105</v>
      </c>
      <c r="E49" s="114">
        <v>13369</v>
      </c>
      <c r="F49" s="114">
        <v>6196</v>
      </c>
      <c r="G49" s="114">
        <v>1530</v>
      </c>
      <c r="H49" s="114">
        <v>8154</v>
      </c>
      <c r="I49" s="115">
        <v>3028</v>
      </c>
      <c r="J49" s="114">
        <v>2189</v>
      </c>
      <c r="K49" s="114">
        <v>839</v>
      </c>
      <c r="L49" s="423">
        <v>724</v>
      </c>
      <c r="M49" s="424">
        <v>1194</v>
      </c>
    </row>
    <row r="50" spans="1:17" ht="15" customHeight="1" x14ac:dyDescent="0.2">
      <c r="A50" s="422" t="s">
        <v>399</v>
      </c>
      <c r="B50" s="143">
        <v>19402</v>
      </c>
      <c r="C50" s="144">
        <v>9375</v>
      </c>
      <c r="D50" s="144">
        <v>10027</v>
      </c>
      <c r="E50" s="144">
        <v>13296</v>
      </c>
      <c r="F50" s="144">
        <v>6106</v>
      </c>
      <c r="G50" s="144">
        <v>1508</v>
      </c>
      <c r="H50" s="144">
        <v>8080</v>
      </c>
      <c r="I50" s="143">
        <v>2937</v>
      </c>
      <c r="J50" s="144">
        <v>2113</v>
      </c>
      <c r="K50" s="144">
        <v>824</v>
      </c>
      <c r="L50" s="426">
        <v>1206</v>
      </c>
      <c r="M50" s="427">
        <v>1339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-2.9802980298029804</v>
      </c>
      <c r="C6" s="480">
        <f>'Tabelle 3.3'!J11</f>
        <v>-3.9254170755642788</v>
      </c>
      <c r="D6" s="481">
        <f t="shared" ref="D6:E9" si="0">IF(OR(AND(B6&gt;=-50,B6&lt;=50),ISNUMBER(B6)=FALSE),B6,"")</f>
        <v>-2.9802980298029804</v>
      </c>
      <c r="E6" s="481">
        <f t="shared" si="0"/>
        <v>-3.9254170755642788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-2.9802980298029804</v>
      </c>
      <c r="C14" s="480">
        <f>'Tabelle 3.3'!J11</f>
        <v>-3.9254170755642788</v>
      </c>
      <c r="D14" s="481">
        <f>IF(OR(AND(B14&gt;=-50,B14&lt;=50),ISNUMBER(B14)=FALSE),B14,"")</f>
        <v>-2.9802980298029804</v>
      </c>
      <c r="E14" s="481">
        <f>IF(OR(AND(C14&gt;=-50,C14&lt;=50),ISNUMBER(C14)=FALSE),C14,"")</f>
        <v>-3.9254170755642788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-2.9259896729776247</v>
      </c>
      <c r="C15" s="480">
        <f>'Tabelle 3.3'!J12</f>
        <v>-5.882352941176471</v>
      </c>
      <c r="D15" s="481">
        <f t="shared" ref="D15:E45" si="3">IF(OR(AND(B15&gt;=-50,B15&lt;=50),ISNUMBER(B15)=FALSE),B15,"")</f>
        <v>-2.9259896729776247</v>
      </c>
      <c r="E15" s="481">
        <f t="shared" si="3"/>
        <v>-5.882352941176471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-1.5915119363395225</v>
      </c>
      <c r="C16" s="480">
        <f>'Tabelle 3.3'!J13</f>
        <v>39.130434782608695</v>
      </c>
      <c r="D16" s="481">
        <f t="shared" si="3"/>
        <v>-1.5915119363395225</v>
      </c>
      <c r="E16" s="481">
        <f t="shared" si="3"/>
        <v>39.130434782608695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-2.4554039874081846</v>
      </c>
      <c r="C17" s="480">
        <f>'Tabelle 3.3'!J14</f>
        <v>-2.197802197802198</v>
      </c>
      <c r="D17" s="481">
        <f t="shared" si="3"/>
        <v>-2.4554039874081846</v>
      </c>
      <c r="E17" s="481">
        <f t="shared" si="3"/>
        <v>-2.197802197802198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0.58892815076560656</v>
      </c>
      <c r="C18" s="480">
        <f>'Tabelle 3.3'!J15</f>
        <v>0</v>
      </c>
      <c r="D18" s="481">
        <f t="shared" si="3"/>
        <v>0.58892815076560656</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-3.5358405657344907</v>
      </c>
      <c r="C19" s="480">
        <f>'Tabelle 3.3'!J16</f>
        <v>-3.7593984962406015</v>
      </c>
      <c r="D19" s="481">
        <f t="shared" si="3"/>
        <v>-3.5358405657344907</v>
      </c>
      <c r="E19" s="481">
        <f t="shared" si="3"/>
        <v>-3.7593984962406015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-1.4906832298136645</v>
      </c>
      <c r="C20" s="480">
        <f>'Tabelle 3.3'!J17</f>
        <v>-1.9607843137254901</v>
      </c>
      <c r="D20" s="481">
        <f t="shared" si="3"/>
        <v>-1.4906832298136645</v>
      </c>
      <c r="E20" s="481">
        <f t="shared" si="3"/>
        <v>-1.9607843137254901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-0.49234135667396062</v>
      </c>
      <c r="C21" s="480">
        <f>'Tabelle 3.3'!J18</f>
        <v>-1.0101010101010102</v>
      </c>
      <c r="D21" s="481">
        <f t="shared" si="3"/>
        <v>-0.49234135667396062</v>
      </c>
      <c r="E21" s="481">
        <f t="shared" si="3"/>
        <v>-1.0101010101010102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-1.0146103896103895</v>
      </c>
      <c r="C22" s="480">
        <f>'Tabelle 3.3'!J19</f>
        <v>-6.3793103448275863</v>
      </c>
      <c r="D22" s="481">
        <f t="shared" si="3"/>
        <v>-1.0146103896103895</v>
      </c>
      <c r="E22" s="481">
        <f t="shared" si="3"/>
        <v>-6.3793103448275863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-6.5989847715736039</v>
      </c>
      <c r="C23" s="480">
        <f>'Tabelle 3.3'!J20</f>
        <v>-15.789473684210526</v>
      </c>
      <c r="D23" s="481">
        <f t="shared" si="3"/>
        <v>-6.5989847715736039</v>
      </c>
      <c r="E23" s="481">
        <f t="shared" si="3"/>
        <v>-15.789473684210526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1.1799410029498525</v>
      </c>
      <c r="C24" s="480">
        <f>'Tabelle 3.3'!J21</f>
        <v>-5.6074766355140184</v>
      </c>
      <c r="D24" s="481">
        <f t="shared" si="3"/>
        <v>1.1799410029498525</v>
      </c>
      <c r="E24" s="481">
        <f t="shared" si="3"/>
        <v>-5.6074766355140184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-2.1428571428571428</v>
      </c>
      <c r="C26" s="480">
        <f>'Tabelle 3.3'!J23</f>
        <v>5</v>
      </c>
      <c r="D26" s="481">
        <f t="shared" si="3"/>
        <v>-2.1428571428571428</v>
      </c>
      <c r="E26" s="481">
        <f t="shared" si="3"/>
        <v>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-2.9962546816479403</v>
      </c>
      <c r="C27" s="480">
        <f>'Tabelle 3.3'!J24</f>
        <v>1.3157894736842106</v>
      </c>
      <c r="D27" s="481">
        <f t="shared" si="3"/>
        <v>-2.9962546816479403</v>
      </c>
      <c r="E27" s="481">
        <f t="shared" si="3"/>
        <v>1.3157894736842106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-2.9874213836477987</v>
      </c>
      <c r="C28" s="480">
        <f>'Tabelle 3.3'!J25</f>
        <v>1.3100436681222707</v>
      </c>
      <c r="D28" s="481">
        <f t="shared" si="3"/>
        <v>-2.9874213836477987</v>
      </c>
      <c r="E28" s="481">
        <f t="shared" si="3"/>
        <v>1.3100436681222707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-0.4677754677754678</v>
      </c>
      <c r="C30" s="480">
        <f>'Tabelle 3.3'!J27</f>
        <v>-6.3157894736842106</v>
      </c>
      <c r="D30" s="481">
        <f t="shared" si="3"/>
        <v>-0.4677754677754678</v>
      </c>
      <c r="E30" s="481">
        <f t="shared" si="3"/>
        <v>-6.3157894736842106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-3.3457249070631971</v>
      </c>
      <c r="C31" s="480">
        <f>'Tabelle 3.3'!J28</f>
        <v>-4.3478260869565215</v>
      </c>
      <c r="D31" s="481">
        <f t="shared" si="3"/>
        <v>-3.3457249070631971</v>
      </c>
      <c r="E31" s="481">
        <f t="shared" si="3"/>
        <v>-4.3478260869565215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-8.9688834655277603</v>
      </c>
      <c r="C32" s="480">
        <f>'Tabelle 3.3'!J29</f>
        <v>4.5</v>
      </c>
      <c r="D32" s="481">
        <f t="shared" si="3"/>
        <v>-8.9688834655277603</v>
      </c>
      <c r="E32" s="481">
        <f t="shared" si="3"/>
        <v>4.5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-4.7554347826086953</v>
      </c>
      <c r="C33" s="480">
        <f>'Tabelle 3.3'!J30</f>
        <v>-1.7857142857142858</v>
      </c>
      <c r="D33" s="481">
        <f t="shared" si="3"/>
        <v>-4.7554347826086953</v>
      </c>
      <c r="E33" s="481">
        <f t="shared" si="3"/>
        <v>-1.7857142857142858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0.12820512820512819</v>
      </c>
      <c r="C34" s="480">
        <f>'Tabelle 3.3'!J31</f>
        <v>-15.139442231075698</v>
      </c>
      <c r="D34" s="481">
        <f t="shared" si="3"/>
        <v>0.12820512820512819</v>
      </c>
      <c r="E34" s="481">
        <f t="shared" si="3"/>
        <v>-15.139442231075698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-2.9259896729776247</v>
      </c>
      <c r="C37" s="480">
        <f>'Tabelle 3.3'!J34</f>
        <v>-5.882352941176471</v>
      </c>
      <c r="D37" s="481">
        <f t="shared" si="3"/>
        <v>-2.9259896729776247</v>
      </c>
      <c r="E37" s="481">
        <f t="shared" si="3"/>
        <v>-5.882352941176471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-1.8938307030129125</v>
      </c>
      <c r="C38" s="480">
        <f>'Tabelle 3.3'!J35</f>
        <v>0.20242914979757085</v>
      </c>
      <c r="D38" s="481">
        <f t="shared" si="3"/>
        <v>-1.8938307030129125</v>
      </c>
      <c r="E38" s="481">
        <f t="shared" si="3"/>
        <v>0.20242914979757085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-3.5912268016389493</v>
      </c>
      <c r="C39" s="480">
        <f>'Tabelle 3.3'!J36</f>
        <v>-4.6559538524927895</v>
      </c>
      <c r="D39" s="481">
        <f t="shared" si="3"/>
        <v>-3.5912268016389493</v>
      </c>
      <c r="E39" s="481">
        <f t="shared" si="3"/>
        <v>-4.6559538524927895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-3.5912268016389493</v>
      </c>
      <c r="C45" s="480">
        <f>'Tabelle 3.3'!J36</f>
        <v>-4.6559538524927895</v>
      </c>
      <c r="D45" s="481">
        <f t="shared" si="3"/>
        <v>-3.5912268016389493</v>
      </c>
      <c r="E45" s="481">
        <f t="shared" si="3"/>
        <v>-4.6559538524927895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20203</v>
      </c>
      <c r="C51" s="487">
        <v>2477</v>
      </c>
      <c r="D51" s="487">
        <v>654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20436</v>
      </c>
      <c r="C52" s="487">
        <v>2480</v>
      </c>
      <c r="D52" s="487">
        <v>716</v>
      </c>
      <c r="E52" s="488">
        <f t="shared" ref="E52:G70" si="11">IF($A$51=37802,IF(COUNTBLANK(B$51:B$70)&gt;0,#N/A,B52/B$51*100),IF(COUNTBLANK(B$51:B$75)&gt;0,#N/A,B52/B$51*100))</f>
        <v>101.15329406523783</v>
      </c>
      <c r="F52" s="488">
        <f t="shared" si="11"/>
        <v>100.12111425111021</v>
      </c>
      <c r="G52" s="488">
        <f t="shared" si="11"/>
        <v>109.48012232415903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20756</v>
      </c>
      <c r="C53" s="487">
        <v>2639</v>
      </c>
      <c r="D53" s="487">
        <v>789</v>
      </c>
      <c r="E53" s="488">
        <f t="shared" si="11"/>
        <v>102.73721724496363</v>
      </c>
      <c r="F53" s="488">
        <f t="shared" si="11"/>
        <v>106.54016955995156</v>
      </c>
      <c r="G53" s="488">
        <f t="shared" si="11"/>
        <v>120.64220183486239</v>
      </c>
      <c r="H53" s="489">
        <f>IF(ISERROR(L53)=TRUE,IF(MONTH(A53)=MONTH(MAX(A$51:A$75)),A53,""),"")</f>
        <v>41883</v>
      </c>
      <c r="I53" s="488">
        <f t="shared" si="12"/>
        <v>102.73721724496363</v>
      </c>
      <c r="J53" s="488">
        <f t="shared" si="10"/>
        <v>106.54016955995156</v>
      </c>
      <c r="K53" s="488">
        <f t="shared" si="10"/>
        <v>120.64220183486239</v>
      </c>
      <c r="L53" s="488" t="e">
        <f t="shared" si="13"/>
        <v>#N/A</v>
      </c>
    </row>
    <row r="54" spans="1:14" ht="15" customHeight="1" x14ac:dyDescent="0.2">
      <c r="A54" s="490" t="s">
        <v>462</v>
      </c>
      <c r="B54" s="487">
        <v>20167</v>
      </c>
      <c r="C54" s="487">
        <v>2616</v>
      </c>
      <c r="D54" s="487">
        <v>733</v>
      </c>
      <c r="E54" s="488">
        <f t="shared" si="11"/>
        <v>99.821808642280857</v>
      </c>
      <c r="F54" s="488">
        <f t="shared" si="11"/>
        <v>105.61162696810658</v>
      </c>
      <c r="G54" s="488">
        <f t="shared" si="11"/>
        <v>112.07951070336391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20262</v>
      </c>
      <c r="C55" s="487">
        <v>2443</v>
      </c>
      <c r="D55" s="487">
        <v>713</v>
      </c>
      <c r="E55" s="488">
        <f t="shared" si="11"/>
        <v>100.29203583626195</v>
      </c>
      <c r="F55" s="488">
        <f t="shared" si="11"/>
        <v>98.627371820750909</v>
      </c>
      <c r="G55" s="488">
        <f t="shared" si="11"/>
        <v>109.02140672782875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20684</v>
      </c>
      <c r="C56" s="487">
        <v>2474</v>
      </c>
      <c r="D56" s="487">
        <v>754</v>
      </c>
      <c r="E56" s="488">
        <f t="shared" si="11"/>
        <v>102.38083452952532</v>
      </c>
      <c r="F56" s="488">
        <f t="shared" si="11"/>
        <v>99.878885748889786</v>
      </c>
      <c r="G56" s="488">
        <f t="shared" si="11"/>
        <v>115.29051987767585</v>
      </c>
      <c r="H56" s="489" t="str">
        <f t="shared" si="14"/>
        <v/>
      </c>
      <c r="I56" s="488" t="str">
        <f t="shared" si="12"/>
        <v/>
      </c>
      <c r="J56" s="488" t="str">
        <f t="shared" si="10"/>
        <v/>
      </c>
      <c r="K56" s="488" t="str">
        <f t="shared" si="10"/>
        <v/>
      </c>
      <c r="L56" s="488" t="e">
        <f t="shared" si="13"/>
        <v>#N/A</v>
      </c>
    </row>
    <row r="57" spans="1:14" ht="15" customHeight="1" x14ac:dyDescent="0.2">
      <c r="A57" s="490">
        <v>42248</v>
      </c>
      <c r="B57" s="487">
        <v>20861</v>
      </c>
      <c r="C57" s="487">
        <v>2464</v>
      </c>
      <c r="D57" s="487">
        <v>776</v>
      </c>
      <c r="E57" s="488">
        <f t="shared" si="11"/>
        <v>103.25694203831115</v>
      </c>
      <c r="F57" s="488">
        <f t="shared" si="11"/>
        <v>99.475171578522406</v>
      </c>
      <c r="G57" s="488">
        <f t="shared" si="11"/>
        <v>118.65443425076452</v>
      </c>
      <c r="H57" s="489">
        <f t="shared" si="14"/>
        <v>42248</v>
      </c>
      <c r="I57" s="488">
        <f t="shared" si="12"/>
        <v>103.25694203831115</v>
      </c>
      <c r="J57" s="488">
        <f t="shared" si="10"/>
        <v>99.475171578522406</v>
      </c>
      <c r="K57" s="488">
        <f t="shared" si="10"/>
        <v>118.65443425076452</v>
      </c>
      <c r="L57" s="488" t="e">
        <f t="shared" si="13"/>
        <v>#N/A</v>
      </c>
    </row>
    <row r="58" spans="1:14" ht="15" customHeight="1" x14ac:dyDescent="0.2">
      <c r="A58" s="490" t="s">
        <v>465</v>
      </c>
      <c r="B58" s="487">
        <v>20316</v>
      </c>
      <c r="C58" s="487">
        <v>2336</v>
      </c>
      <c r="D58" s="487">
        <v>727</v>
      </c>
      <c r="E58" s="488">
        <f t="shared" si="11"/>
        <v>100.55932287284067</v>
      </c>
      <c r="F58" s="488">
        <f t="shared" si="11"/>
        <v>94.307630197819947</v>
      </c>
      <c r="G58" s="488">
        <f t="shared" si="11"/>
        <v>111.16207951070336</v>
      </c>
      <c r="H58" s="489" t="str">
        <f t="shared" si="14"/>
        <v/>
      </c>
      <c r="I58" s="488" t="str">
        <f t="shared" si="12"/>
        <v/>
      </c>
      <c r="J58" s="488" t="str">
        <f t="shared" si="10"/>
        <v/>
      </c>
      <c r="K58" s="488" t="str">
        <f t="shared" si="10"/>
        <v/>
      </c>
      <c r="L58" s="488" t="e">
        <f t="shared" si="13"/>
        <v>#N/A</v>
      </c>
    </row>
    <row r="59" spans="1:14" ht="15" customHeight="1" x14ac:dyDescent="0.2">
      <c r="A59" s="490" t="s">
        <v>466</v>
      </c>
      <c r="B59" s="487">
        <v>20452</v>
      </c>
      <c r="C59" s="487">
        <v>2258</v>
      </c>
      <c r="D59" s="487">
        <v>689</v>
      </c>
      <c r="E59" s="488">
        <f t="shared" si="11"/>
        <v>101.23249022422411</v>
      </c>
      <c r="F59" s="488">
        <f t="shared" si="11"/>
        <v>91.158659668954385</v>
      </c>
      <c r="G59" s="488">
        <f t="shared" si="11"/>
        <v>105.35168195718654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20589</v>
      </c>
      <c r="C60" s="487">
        <v>2314</v>
      </c>
      <c r="D60" s="487">
        <v>714</v>
      </c>
      <c r="E60" s="488">
        <f t="shared" si="11"/>
        <v>101.91060733554423</v>
      </c>
      <c r="F60" s="488">
        <f t="shared" si="11"/>
        <v>93.419459023011711</v>
      </c>
      <c r="G60" s="488">
        <f t="shared" si="11"/>
        <v>109.1743119266055</v>
      </c>
      <c r="H60" s="489" t="str">
        <f t="shared" si="14"/>
        <v/>
      </c>
      <c r="I60" s="488" t="str">
        <f t="shared" si="12"/>
        <v/>
      </c>
      <c r="J60" s="488" t="str">
        <f t="shared" si="10"/>
        <v/>
      </c>
      <c r="K60" s="488" t="str">
        <f t="shared" si="10"/>
        <v/>
      </c>
      <c r="L60" s="488" t="e">
        <f t="shared" si="13"/>
        <v>#N/A</v>
      </c>
    </row>
    <row r="61" spans="1:14" ht="15" customHeight="1" x14ac:dyDescent="0.2">
      <c r="A61" s="490">
        <v>42614</v>
      </c>
      <c r="B61" s="487">
        <v>20913</v>
      </c>
      <c r="C61" s="487">
        <v>2269</v>
      </c>
      <c r="D61" s="487">
        <v>737</v>
      </c>
      <c r="E61" s="488">
        <f t="shared" si="11"/>
        <v>103.51432955501659</v>
      </c>
      <c r="F61" s="488">
        <f t="shared" si="11"/>
        <v>91.602745256358503</v>
      </c>
      <c r="G61" s="488">
        <f t="shared" si="11"/>
        <v>112.69113149847094</v>
      </c>
      <c r="H61" s="489">
        <f t="shared" si="14"/>
        <v>42614</v>
      </c>
      <c r="I61" s="488">
        <f t="shared" si="12"/>
        <v>103.51432955501659</v>
      </c>
      <c r="J61" s="488">
        <f t="shared" si="10"/>
        <v>91.602745256358503</v>
      </c>
      <c r="K61" s="488">
        <f t="shared" si="10"/>
        <v>112.69113149847094</v>
      </c>
      <c r="L61" s="488" t="e">
        <f t="shared" si="13"/>
        <v>#N/A</v>
      </c>
    </row>
    <row r="62" spans="1:14" ht="15" customHeight="1" x14ac:dyDescent="0.2">
      <c r="A62" s="490" t="s">
        <v>468</v>
      </c>
      <c r="B62" s="487">
        <v>20224</v>
      </c>
      <c r="C62" s="487">
        <v>2242</v>
      </c>
      <c r="D62" s="487">
        <v>718</v>
      </c>
      <c r="E62" s="488">
        <f t="shared" si="11"/>
        <v>100.1039449586695</v>
      </c>
      <c r="F62" s="488">
        <f t="shared" si="11"/>
        <v>90.512716996366578</v>
      </c>
      <c r="G62" s="488">
        <f t="shared" si="11"/>
        <v>109.78593272171253</v>
      </c>
      <c r="H62" s="489" t="str">
        <f t="shared" si="14"/>
        <v/>
      </c>
      <c r="I62" s="488" t="str">
        <f t="shared" si="12"/>
        <v/>
      </c>
      <c r="J62" s="488" t="str">
        <f t="shared" si="10"/>
        <v/>
      </c>
      <c r="K62" s="488" t="str">
        <f t="shared" si="10"/>
        <v/>
      </c>
      <c r="L62" s="488" t="e">
        <f t="shared" si="13"/>
        <v>#N/A</v>
      </c>
    </row>
    <row r="63" spans="1:14" ht="15" customHeight="1" x14ac:dyDescent="0.2">
      <c r="A63" s="490" t="s">
        <v>469</v>
      </c>
      <c r="B63" s="487">
        <v>20291</v>
      </c>
      <c r="C63" s="487">
        <v>2241</v>
      </c>
      <c r="D63" s="487">
        <v>689</v>
      </c>
      <c r="E63" s="488">
        <f t="shared" si="11"/>
        <v>100.43557887442458</v>
      </c>
      <c r="F63" s="488">
        <f t="shared" si="11"/>
        <v>90.47234557932984</v>
      </c>
      <c r="G63" s="488">
        <f t="shared" si="11"/>
        <v>105.35168195718654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20525</v>
      </c>
      <c r="C64" s="487">
        <v>2280</v>
      </c>
      <c r="D64" s="487">
        <v>741</v>
      </c>
      <c r="E64" s="488">
        <f t="shared" si="11"/>
        <v>101.59382269959907</v>
      </c>
      <c r="F64" s="488">
        <f t="shared" si="11"/>
        <v>92.046830843762621</v>
      </c>
      <c r="G64" s="488">
        <f t="shared" si="11"/>
        <v>113.30275229357798</v>
      </c>
      <c r="H64" s="489" t="str">
        <f t="shared" si="14"/>
        <v/>
      </c>
      <c r="I64" s="488" t="str">
        <f t="shared" si="12"/>
        <v/>
      </c>
      <c r="J64" s="488" t="str">
        <f t="shared" si="10"/>
        <v/>
      </c>
      <c r="K64" s="488" t="str">
        <f t="shared" si="10"/>
        <v/>
      </c>
      <c r="L64" s="488" t="e">
        <f t="shared" si="13"/>
        <v>#N/A</v>
      </c>
    </row>
    <row r="65" spans="1:12" ht="15" customHeight="1" x14ac:dyDescent="0.2">
      <c r="A65" s="490">
        <v>42979</v>
      </c>
      <c r="B65" s="487">
        <v>20766</v>
      </c>
      <c r="C65" s="487">
        <v>2220</v>
      </c>
      <c r="D65" s="487">
        <v>757</v>
      </c>
      <c r="E65" s="488">
        <f t="shared" si="11"/>
        <v>102.78671484433004</v>
      </c>
      <c r="F65" s="488">
        <f t="shared" si="11"/>
        <v>89.624545821558328</v>
      </c>
      <c r="G65" s="488">
        <f t="shared" si="11"/>
        <v>115.74923547400611</v>
      </c>
      <c r="H65" s="489">
        <f t="shared" si="14"/>
        <v>42979</v>
      </c>
      <c r="I65" s="488">
        <f t="shared" si="12"/>
        <v>102.78671484433004</v>
      </c>
      <c r="J65" s="488">
        <f t="shared" si="10"/>
        <v>89.624545821558328</v>
      </c>
      <c r="K65" s="488">
        <f t="shared" si="10"/>
        <v>115.74923547400611</v>
      </c>
      <c r="L65" s="488" t="e">
        <f t="shared" si="13"/>
        <v>#N/A</v>
      </c>
    </row>
    <row r="66" spans="1:12" ht="15" customHeight="1" x14ac:dyDescent="0.2">
      <c r="A66" s="490" t="s">
        <v>471</v>
      </c>
      <c r="B66" s="487">
        <v>20205</v>
      </c>
      <c r="C66" s="487">
        <v>2258</v>
      </c>
      <c r="D66" s="487">
        <v>740</v>
      </c>
      <c r="E66" s="488">
        <f t="shared" si="11"/>
        <v>100.00989951987329</v>
      </c>
      <c r="F66" s="488">
        <f t="shared" si="11"/>
        <v>91.158659668954385</v>
      </c>
      <c r="G66" s="488">
        <f t="shared" si="11"/>
        <v>113.14984709480123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20184</v>
      </c>
      <c r="C67" s="487">
        <v>2226</v>
      </c>
      <c r="D67" s="487">
        <v>741</v>
      </c>
      <c r="E67" s="488">
        <f t="shared" si="11"/>
        <v>99.905954561203785</v>
      </c>
      <c r="F67" s="488">
        <f t="shared" si="11"/>
        <v>89.86677432377877</v>
      </c>
      <c r="G67" s="488">
        <f t="shared" si="11"/>
        <v>113.30275229357798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20389</v>
      </c>
      <c r="C68" s="487">
        <v>2287</v>
      </c>
      <c r="D68" s="487">
        <v>790</v>
      </c>
      <c r="E68" s="488">
        <f t="shared" si="11"/>
        <v>100.92065534821562</v>
      </c>
      <c r="F68" s="488">
        <f t="shared" si="11"/>
        <v>92.329430763019786</v>
      </c>
      <c r="G68" s="488">
        <f t="shared" si="11"/>
        <v>120.79510703363914</v>
      </c>
      <c r="H68" s="489" t="str">
        <f t="shared" si="14"/>
        <v/>
      </c>
      <c r="I68" s="488" t="str">
        <f t="shared" si="12"/>
        <v/>
      </c>
      <c r="J68" s="488" t="str">
        <f t="shared" si="12"/>
        <v/>
      </c>
      <c r="K68" s="488" t="str">
        <f t="shared" si="12"/>
        <v/>
      </c>
      <c r="L68" s="488" t="e">
        <f t="shared" si="13"/>
        <v>#N/A</v>
      </c>
    </row>
    <row r="69" spans="1:12" ht="15" customHeight="1" x14ac:dyDescent="0.2">
      <c r="A69" s="490">
        <v>43344</v>
      </c>
      <c r="B69" s="487">
        <v>20795</v>
      </c>
      <c r="C69" s="487">
        <v>2279</v>
      </c>
      <c r="D69" s="487">
        <v>845</v>
      </c>
      <c r="E69" s="488">
        <f t="shared" si="11"/>
        <v>102.9302578824927</v>
      </c>
      <c r="F69" s="488">
        <f t="shared" si="11"/>
        <v>92.006459426725868</v>
      </c>
      <c r="G69" s="488">
        <f t="shared" si="11"/>
        <v>129.20489296636086</v>
      </c>
      <c r="H69" s="489">
        <f t="shared" si="14"/>
        <v>43344</v>
      </c>
      <c r="I69" s="488">
        <f t="shared" si="12"/>
        <v>102.9302578824927</v>
      </c>
      <c r="J69" s="488">
        <f t="shared" si="12"/>
        <v>92.006459426725868</v>
      </c>
      <c r="K69" s="488">
        <f t="shared" si="12"/>
        <v>129.20489296636086</v>
      </c>
      <c r="L69" s="488" t="e">
        <f t="shared" si="13"/>
        <v>#N/A</v>
      </c>
    </row>
    <row r="70" spans="1:12" ht="15" customHeight="1" x14ac:dyDescent="0.2">
      <c r="A70" s="490" t="s">
        <v>474</v>
      </c>
      <c r="B70" s="487">
        <v>20391</v>
      </c>
      <c r="C70" s="487">
        <v>2258</v>
      </c>
      <c r="D70" s="487">
        <v>830</v>
      </c>
      <c r="E70" s="488">
        <f t="shared" si="11"/>
        <v>100.9305548680889</v>
      </c>
      <c r="F70" s="488">
        <f t="shared" si="11"/>
        <v>91.158659668954385</v>
      </c>
      <c r="G70" s="488">
        <f t="shared" si="11"/>
        <v>126.91131498470949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19998</v>
      </c>
      <c r="C71" s="487">
        <v>2236</v>
      </c>
      <c r="D71" s="487">
        <v>821</v>
      </c>
      <c r="E71" s="491">
        <f t="shared" ref="E71:G75" si="15">IF($A$51=37802,IF(COUNTBLANK(B$51:B$70)&gt;0,#N/A,IF(ISBLANK(B71)=FALSE,B71/B$51*100,#N/A)),IF(COUNTBLANK(B$51:B$75)&gt;0,#N/A,B71/B$51*100))</f>
        <v>98.985299212988167</v>
      </c>
      <c r="F71" s="491">
        <f t="shared" si="15"/>
        <v>90.270488494146136</v>
      </c>
      <c r="G71" s="491">
        <f t="shared" si="15"/>
        <v>125.53516819571865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20076</v>
      </c>
      <c r="C72" s="487">
        <v>2245</v>
      </c>
      <c r="D72" s="487">
        <v>866</v>
      </c>
      <c r="E72" s="491">
        <f t="shared" si="15"/>
        <v>99.371380488046341</v>
      </c>
      <c r="F72" s="491">
        <f t="shared" si="15"/>
        <v>90.633831247476778</v>
      </c>
      <c r="G72" s="491">
        <f t="shared" si="15"/>
        <v>132.41590214067278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20003</v>
      </c>
      <c r="C73" s="487">
        <v>2201</v>
      </c>
      <c r="D73" s="487">
        <v>899</v>
      </c>
      <c r="E73" s="491">
        <f t="shared" si="15"/>
        <v>99.010048012671376</v>
      </c>
      <c r="F73" s="491">
        <f t="shared" si="15"/>
        <v>88.857488897860321</v>
      </c>
      <c r="G73" s="491">
        <f t="shared" si="15"/>
        <v>137.4617737003058</v>
      </c>
      <c r="H73" s="492">
        <f>IF(A$51=37802,IF(ISERROR(L73)=TRUE,IF(ISBLANK(A73)=FALSE,IF(MONTH(A73)=MONTH(MAX(A$51:A$75)),A73,""),""),""),IF(ISERROR(L73)=TRUE,IF(MONTH(A73)=MONTH(MAX(A$51:A$75)),A73,""),""))</f>
        <v>43709</v>
      </c>
      <c r="I73" s="488">
        <f t="shared" si="12"/>
        <v>99.010048012671376</v>
      </c>
      <c r="J73" s="488">
        <f t="shared" si="12"/>
        <v>88.857488897860321</v>
      </c>
      <c r="K73" s="488">
        <f t="shared" si="12"/>
        <v>137.4617737003058</v>
      </c>
      <c r="L73" s="488" t="e">
        <f t="shared" si="13"/>
        <v>#N/A</v>
      </c>
    </row>
    <row r="74" spans="1:12" ht="15" customHeight="1" x14ac:dyDescent="0.2">
      <c r="A74" s="490" t="s">
        <v>477</v>
      </c>
      <c r="B74" s="487">
        <v>19565</v>
      </c>
      <c r="C74" s="487">
        <v>2189</v>
      </c>
      <c r="D74" s="487">
        <v>839</v>
      </c>
      <c r="E74" s="491">
        <f t="shared" si="15"/>
        <v>96.842053160421713</v>
      </c>
      <c r="F74" s="491">
        <f t="shared" si="15"/>
        <v>88.373031893419466</v>
      </c>
      <c r="G74" s="491">
        <f t="shared" si="15"/>
        <v>128.2874617737003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19402</v>
      </c>
      <c r="C75" s="493">
        <v>2113</v>
      </c>
      <c r="D75" s="493">
        <v>824</v>
      </c>
      <c r="E75" s="491">
        <f t="shared" si="15"/>
        <v>96.035242290748897</v>
      </c>
      <c r="F75" s="491">
        <f t="shared" si="15"/>
        <v>85.304804198627366</v>
      </c>
      <c r="G75" s="491">
        <f t="shared" si="15"/>
        <v>125.99388379204892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99.010048012671376</v>
      </c>
      <c r="J77" s="488">
        <f>IF(J75&lt;&gt;"",J75,IF(J74&lt;&gt;"",J74,IF(J73&lt;&gt;"",J73,IF(J72&lt;&gt;"",J72,IF(J71&lt;&gt;"",J71,IF(J70&lt;&gt;"",J70,""))))))</f>
        <v>88.857488897860321</v>
      </c>
      <c r="K77" s="488">
        <f>IF(K75&lt;&gt;"",K75,IF(K74&lt;&gt;"",K74,IF(K73&lt;&gt;"",K73,IF(K72&lt;&gt;"",K72,IF(K71&lt;&gt;"",K71,IF(K70&lt;&gt;"",K70,""))))))</f>
        <v>137.4617737003058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v>
      </c>
      <c r="J79" s="488" t="str">
        <f>"GeB - ausschließlich: "&amp;IF(J77&gt;100,"+","")&amp;TEXT(J77-100,"0,0")&amp;"%"</f>
        <v>GeB - ausschließlich: -11,1%</v>
      </c>
      <c r="K79" s="488" t="str">
        <f>"GeB - im Nebenjob: "&amp;IF(K77&gt;100,"+","")&amp;TEXT(K77-100,"0,0")&amp;"%"</f>
        <v>GeB - im Nebenjob: +37,5%</v>
      </c>
    </row>
    <row r="81" spans="9:9" ht="15" customHeight="1" x14ac:dyDescent="0.2">
      <c r="I81" s="488" t="str">
        <f>IF(ISERROR(HLOOKUP(1,I$78:K$79,2,FALSE)),"",HLOOKUP(1,I$78:K$79,2,FALSE))</f>
        <v>GeB - im Nebenjob: +37,5%</v>
      </c>
    </row>
    <row r="82" spans="9:9" ht="15" customHeight="1" x14ac:dyDescent="0.2">
      <c r="I82" s="488" t="str">
        <f>IF(ISERROR(HLOOKUP(2,I$78:K$79,2,FALSE)),"",HLOOKUP(2,I$78:K$79,2,FALSE))</f>
        <v>SvB: -1,0%</v>
      </c>
    </row>
    <row r="83" spans="9:9" ht="15" customHeight="1" x14ac:dyDescent="0.2">
      <c r="I83" s="488" t="str">
        <f>IF(ISERROR(HLOOKUP(3,I$78:K$79,2,FALSE)),"",HLOOKUP(3,I$78:K$79,2,FALSE))</f>
        <v>GeB - ausschließlich: -11,1%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19402</v>
      </c>
      <c r="E12" s="114">
        <v>19565</v>
      </c>
      <c r="F12" s="114">
        <v>20003</v>
      </c>
      <c r="G12" s="114">
        <v>20076</v>
      </c>
      <c r="H12" s="114">
        <v>19998</v>
      </c>
      <c r="I12" s="115">
        <v>-596</v>
      </c>
      <c r="J12" s="116">
        <v>-2.9802980298029804</v>
      </c>
      <c r="N12" s="117"/>
    </row>
    <row r="13" spans="1:15" s="110" customFormat="1" ht="13.5" customHeight="1" x14ac:dyDescent="0.2">
      <c r="A13" s="118" t="s">
        <v>105</v>
      </c>
      <c r="B13" s="119" t="s">
        <v>106</v>
      </c>
      <c r="C13" s="113">
        <v>48.319760849396971</v>
      </c>
      <c r="D13" s="114">
        <v>9375</v>
      </c>
      <c r="E13" s="114">
        <v>9460</v>
      </c>
      <c r="F13" s="114">
        <v>9754</v>
      </c>
      <c r="G13" s="114">
        <v>9650</v>
      </c>
      <c r="H13" s="114">
        <v>9587</v>
      </c>
      <c r="I13" s="115">
        <v>-212</v>
      </c>
      <c r="J13" s="116">
        <v>-2.2113278397830394</v>
      </c>
    </row>
    <row r="14" spans="1:15" s="110" customFormat="1" ht="13.5" customHeight="1" x14ac:dyDescent="0.2">
      <c r="A14" s="120"/>
      <c r="B14" s="119" t="s">
        <v>107</v>
      </c>
      <c r="C14" s="113">
        <v>51.680239150603029</v>
      </c>
      <c r="D14" s="114">
        <v>10027</v>
      </c>
      <c r="E14" s="114">
        <v>10105</v>
      </c>
      <c r="F14" s="114">
        <v>10249</v>
      </c>
      <c r="G14" s="114">
        <v>10426</v>
      </c>
      <c r="H14" s="114">
        <v>10411</v>
      </c>
      <c r="I14" s="115">
        <v>-384</v>
      </c>
      <c r="J14" s="116">
        <v>-3.688406493132264</v>
      </c>
    </row>
    <row r="15" spans="1:15" s="110" customFormat="1" ht="13.5" customHeight="1" x14ac:dyDescent="0.2">
      <c r="A15" s="118" t="s">
        <v>105</v>
      </c>
      <c r="B15" s="121" t="s">
        <v>108</v>
      </c>
      <c r="C15" s="113">
        <v>7.7723945984950005</v>
      </c>
      <c r="D15" s="114">
        <v>1508</v>
      </c>
      <c r="E15" s="114">
        <v>1530</v>
      </c>
      <c r="F15" s="114">
        <v>1586</v>
      </c>
      <c r="G15" s="114">
        <v>1442</v>
      </c>
      <c r="H15" s="114">
        <v>1484</v>
      </c>
      <c r="I15" s="115">
        <v>24</v>
      </c>
      <c r="J15" s="116">
        <v>1.6172506738544474</v>
      </c>
    </row>
    <row r="16" spans="1:15" s="110" customFormat="1" ht="13.5" customHeight="1" x14ac:dyDescent="0.2">
      <c r="A16" s="118"/>
      <c r="B16" s="121" t="s">
        <v>109</v>
      </c>
      <c r="C16" s="113">
        <v>63.936707555922069</v>
      </c>
      <c r="D16" s="114">
        <v>12405</v>
      </c>
      <c r="E16" s="114">
        <v>12506</v>
      </c>
      <c r="F16" s="114">
        <v>12823</v>
      </c>
      <c r="G16" s="114">
        <v>12995</v>
      </c>
      <c r="H16" s="114">
        <v>13003</v>
      </c>
      <c r="I16" s="115">
        <v>-598</v>
      </c>
      <c r="J16" s="116">
        <v>-4.5989387064523575</v>
      </c>
    </row>
    <row r="17" spans="1:10" s="110" customFormat="1" ht="13.5" customHeight="1" x14ac:dyDescent="0.2">
      <c r="A17" s="118"/>
      <c r="B17" s="121" t="s">
        <v>110</v>
      </c>
      <c r="C17" s="113">
        <v>27.198226986908566</v>
      </c>
      <c r="D17" s="114">
        <v>5277</v>
      </c>
      <c r="E17" s="114">
        <v>5322</v>
      </c>
      <c r="F17" s="114">
        <v>5400</v>
      </c>
      <c r="G17" s="114">
        <v>5455</v>
      </c>
      <c r="H17" s="114">
        <v>5330</v>
      </c>
      <c r="I17" s="115">
        <v>-53</v>
      </c>
      <c r="J17" s="116">
        <v>-0.99437148217636018</v>
      </c>
    </row>
    <row r="18" spans="1:10" s="110" customFormat="1" ht="13.5" customHeight="1" x14ac:dyDescent="0.2">
      <c r="A18" s="120"/>
      <c r="B18" s="121" t="s">
        <v>111</v>
      </c>
      <c r="C18" s="113">
        <v>1.0926708586743634</v>
      </c>
      <c r="D18" s="114">
        <v>212</v>
      </c>
      <c r="E18" s="114">
        <v>207</v>
      </c>
      <c r="F18" s="114">
        <v>194</v>
      </c>
      <c r="G18" s="114">
        <v>184</v>
      </c>
      <c r="H18" s="114">
        <v>181</v>
      </c>
      <c r="I18" s="115">
        <v>31</v>
      </c>
      <c r="J18" s="116">
        <v>17.127071823204421</v>
      </c>
    </row>
    <row r="19" spans="1:10" s="110" customFormat="1" ht="13.5" customHeight="1" x14ac:dyDescent="0.2">
      <c r="A19" s="120"/>
      <c r="B19" s="121" t="s">
        <v>112</v>
      </c>
      <c r="C19" s="113">
        <v>0.34532522420369033</v>
      </c>
      <c r="D19" s="114">
        <v>67</v>
      </c>
      <c r="E19" s="114">
        <v>64</v>
      </c>
      <c r="F19" s="114">
        <v>63</v>
      </c>
      <c r="G19" s="114">
        <v>50</v>
      </c>
      <c r="H19" s="114">
        <v>52</v>
      </c>
      <c r="I19" s="115">
        <v>15</v>
      </c>
      <c r="J19" s="116">
        <v>28.846153846153847</v>
      </c>
    </row>
    <row r="20" spans="1:10" s="110" customFormat="1" ht="13.5" customHeight="1" x14ac:dyDescent="0.2">
      <c r="A20" s="118" t="s">
        <v>113</v>
      </c>
      <c r="B20" s="122" t="s">
        <v>114</v>
      </c>
      <c r="C20" s="113">
        <v>68.529017627048759</v>
      </c>
      <c r="D20" s="114">
        <v>13296</v>
      </c>
      <c r="E20" s="114">
        <v>13369</v>
      </c>
      <c r="F20" s="114">
        <v>13767</v>
      </c>
      <c r="G20" s="114">
        <v>13757</v>
      </c>
      <c r="H20" s="114">
        <v>13782</v>
      </c>
      <c r="I20" s="115">
        <v>-486</v>
      </c>
      <c r="J20" s="116">
        <v>-3.5263387026556376</v>
      </c>
    </row>
    <row r="21" spans="1:10" s="110" customFormat="1" ht="13.5" customHeight="1" x14ac:dyDescent="0.2">
      <c r="A21" s="120"/>
      <c r="B21" s="122" t="s">
        <v>115</v>
      </c>
      <c r="C21" s="113">
        <v>31.470982372951241</v>
      </c>
      <c r="D21" s="114">
        <v>6106</v>
      </c>
      <c r="E21" s="114">
        <v>6196</v>
      </c>
      <c r="F21" s="114">
        <v>6236</v>
      </c>
      <c r="G21" s="114">
        <v>6319</v>
      </c>
      <c r="H21" s="114">
        <v>6216</v>
      </c>
      <c r="I21" s="115">
        <v>-110</v>
      </c>
      <c r="J21" s="116">
        <v>-1.7696267696267696</v>
      </c>
    </row>
    <row r="22" spans="1:10" s="110" customFormat="1" ht="13.5" customHeight="1" x14ac:dyDescent="0.2">
      <c r="A22" s="118" t="s">
        <v>113</v>
      </c>
      <c r="B22" s="122" t="s">
        <v>116</v>
      </c>
      <c r="C22" s="113">
        <v>97.335326255025251</v>
      </c>
      <c r="D22" s="114">
        <v>18885</v>
      </c>
      <c r="E22" s="114">
        <v>19073</v>
      </c>
      <c r="F22" s="114">
        <v>19482</v>
      </c>
      <c r="G22" s="114">
        <v>19571</v>
      </c>
      <c r="H22" s="114">
        <v>19493</v>
      </c>
      <c r="I22" s="115">
        <v>-608</v>
      </c>
      <c r="J22" s="116">
        <v>-3.1190683835222899</v>
      </c>
    </row>
    <row r="23" spans="1:10" s="110" customFormat="1" ht="13.5" customHeight="1" x14ac:dyDescent="0.2">
      <c r="A23" s="123"/>
      <c r="B23" s="124" t="s">
        <v>117</v>
      </c>
      <c r="C23" s="125">
        <v>2.6646737449747451</v>
      </c>
      <c r="D23" s="114">
        <v>517</v>
      </c>
      <c r="E23" s="114">
        <v>491</v>
      </c>
      <c r="F23" s="114">
        <v>520</v>
      </c>
      <c r="G23" s="114">
        <v>505</v>
      </c>
      <c r="H23" s="114">
        <v>504</v>
      </c>
      <c r="I23" s="115">
        <v>13</v>
      </c>
      <c r="J23" s="116">
        <v>2.5793650793650795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2937</v>
      </c>
      <c r="E26" s="114">
        <v>3028</v>
      </c>
      <c r="F26" s="114">
        <v>3100</v>
      </c>
      <c r="G26" s="114">
        <v>3111</v>
      </c>
      <c r="H26" s="140">
        <v>3057</v>
      </c>
      <c r="I26" s="115">
        <v>-120</v>
      </c>
      <c r="J26" s="116">
        <v>-3.9254170755642788</v>
      </c>
    </row>
    <row r="27" spans="1:10" s="110" customFormat="1" ht="13.5" customHeight="1" x14ac:dyDescent="0.2">
      <c r="A27" s="118" t="s">
        <v>105</v>
      </c>
      <c r="B27" s="119" t="s">
        <v>106</v>
      </c>
      <c r="C27" s="113">
        <v>42.866870956758596</v>
      </c>
      <c r="D27" s="115">
        <v>1259</v>
      </c>
      <c r="E27" s="114">
        <v>1268</v>
      </c>
      <c r="F27" s="114">
        <v>1302</v>
      </c>
      <c r="G27" s="114">
        <v>1294</v>
      </c>
      <c r="H27" s="140">
        <v>1272</v>
      </c>
      <c r="I27" s="115">
        <v>-13</v>
      </c>
      <c r="J27" s="116">
        <v>-1.0220125786163523</v>
      </c>
    </row>
    <row r="28" spans="1:10" s="110" customFormat="1" ht="13.5" customHeight="1" x14ac:dyDescent="0.2">
      <c r="A28" s="120"/>
      <c r="B28" s="119" t="s">
        <v>107</v>
      </c>
      <c r="C28" s="113">
        <v>57.133129043241404</v>
      </c>
      <c r="D28" s="115">
        <v>1678</v>
      </c>
      <c r="E28" s="114">
        <v>1760</v>
      </c>
      <c r="F28" s="114">
        <v>1798</v>
      </c>
      <c r="G28" s="114">
        <v>1817</v>
      </c>
      <c r="H28" s="140">
        <v>1785</v>
      </c>
      <c r="I28" s="115">
        <v>-107</v>
      </c>
      <c r="J28" s="116">
        <v>-5.9943977591036415</v>
      </c>
    </row>
    <row r="29" spans="1:10" s="110" customFormat="1" ht="13.5" customHeight="1" x14ac:dyDescent="0.2">
      <c r="A29" s="118" t="s">
        <v>105</v>
      </c>
      <c r="B29" s="121" t="s">
        <v>108</v>
      </c>
      <c r="C29" s="113">
        <v>13.176710929519919</v>
      </c>
      <c r="D29" s="115">
        <v>387</v>
      </c>
      <c r="E29" s="114">
        <v>387</v>
      </c>
      <c r="F29" s="114">
        <v>394</v>
      </c>
      <c r="G29" s="114">
        <v>411</v>
      </c>
      <c r="H29" s="140">
        <v>354</v>
      </c>
      <c r="I29" s="115">
        <v>33</v>
      </c>
      <c r="J29" s="116">
        <v>9.3220338983050848</v>
      </c>
    </row>
    <row r="30" spans="1:10" s="110" customFormat="1" ht="13.5" customHeight="1" x14ac:dyDescent="0.2">
      <c r="A30" s="118"/>
      <c r="B30" s="121" t="s">
        <v>109</v>
      </c>
      <c r="C30" s="113">
        <v>38.781069118147769</v>
      </c>
      <c r="D30" s="115">
        <v>1139</v>
      </c>
      <c r="E30" s="114">
        <v>1175</v>
      </c>
      <c r="F30" s="114">
        <v>1213</v>
      </c>
      <c r="G30" s="114">
        <v>1192</v>
      </c>
      <c r="H30" s="140">
        <v>1228</v>
      </c>
      <c r="I30" s="115">
        <v>-89</v>
      </c>
      <c r="J30" s="116">
        <v>-7.2475570032573291</v>
      </c>
    </row>
    <row r="31" spans="1:10" s="110" customFormat="1" ht="13.5" customHeight="1" x14ac:dyDescent="0.2">
      <c r="A31" s="118"/>
      <c r="B31" s="121" t="s">
        <v>110</v>
      </c>
      <c r="C31" s="113">
        <v>25.36601974804222</v>
      </c>
      <c r="D31" s="115">
        <v>745</v>
      </c>
      <c r="E31" s="114">
        <v>780</v>
      </c>
      <c r="F31" s="114">
        <v>807</v>
      </c>
      <c r="G31" s="114">
        <v>815</v>
      </c>
      <c r="H31" s="140">
        <v>830</v>
      </c>
      <c r="I31" s="115">
        <v>-85</v>
      </c>
      <c r="J31" s="116">
        <v>-10.240963855421686</v>
      </c>
    </row>
    <row r="32" spans="1:10" s="110" customFormat="1" ht="13.5" customHeight="1" x14ac:dyDescent="0.2">
      <c r="A32" s="120"/>
      <c r="B32" s="121" t="s">
        <v>111</v>
      </c>
      <c r="C32" s="113">
        <v>22.67620020429009</v>
      </c>
      <c r="D32" s="115">
        <v>666</v>
      </c>
      <c r="E32" s="114">
        <v>686</v>
      </c>
      <c r="F32" s="114">
        <v>686</v>
      </c>
      <c r="G32" s="114">
        <v>693</v>
      </c>
      <c r="H32" s="140">
        <v>645</v>
      </c>
      <c r="I32" s="115">
        <v>21</v>
      </c>
      <c r="J32" s="116">
        <v>3.2558139534883721</v>
      </c>
    </row>
    <row r="33" spans="1:10" s="110" customFormat="1" ht="13.5" customHeight="1" x14ac:dyDescent="0.2">
      <c r="A33" s="120"/>
      <c r="B33" s="121" t="s">
        <v>112</v>
      </c>
      <c r="C33" s="113">
        <v>3.1664964249233911</v>
      </c>
      <c r="D33" s="115">
        <v>93</v>
      </c>
      <c r="E33" s="114">
        <v>105</v>
      </c>
      <c r="F33" s="114">
        <v>109</v>
      </c>
      <c r="G33" s="114">
        <v>107</v>
      </c>
      <c r="H33" s="140">
        <v>93</v>
      </c>
      <c r="I33" s="115">
        <v>0</v>
      </c>
      <c r="J33" s="116">
        <v>0</v>
      </c>
    </row>
    <row r="34" spans="1:10" s="110" customFormat="1" ht="13.5" customHeight="1" x14ac:dyDescent="0.2">
      <c r="A34" s="118" t="s">
        <v>113</v>
      </c>
      <c r="B34" s="122" t="s">
        <v>116</v>
      </c>
      <c r="C34" s="113">
        <v>97.344228804902968</v>
      </c>
      <c r="D34" s="115">
        <v>2859</v>
      </c>
      <c r="E34" s="114">
        <v>2954</v>
      </c>
      <c r="F34" s="114">
        <v>3023</v>
      </c>
      <c r="G34" s="114">
        <v>3037</v>
      </c>
      <c r="H34" s="140">
        <v>2988</v>
      </c>
      <c r="I34" s="115">
        <v>-129</v>
      </c>
      <c r="J34" s="116">
        <v>-4.3172690763052213</v>
      </c>
    </row>
    <row r="35" spans="1:10" s="110" customFormat="1" ht="13.5" customHeight="1" x14ac:dyDescent="0.2">
      <c r="A35" s="118"/>
      <c r="B35" s="119" t="s">
        <v>117</v>
      </c>
      <c r="C35" s="113">
        <v>2.6217228464419478</v>
      </c>
      <c r="D35" s="115">
        <v>77</v>
      </c>
      <c r="E35" s="114">
        <v>73</v>
      </c>
      <c r="F35" s="114">
        <v>76</v>
      </c>
      <c r="G35" s="114">
        <v>72</v>
      </c>
      <c r="H35" s="140">
        <v>67</v>
      </c>
      <c r="I35" s="115">
        <v>10</v>
      </c>
      <c r="J35" s="116">
        <v>14.925373134328359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2113</v>
      </c>
      <c r="E37" s="114">
        <v>2189</v>
      </c>
      <c r="F37" s="114">
        <v>2201</v>
      </c>
      <c r="G37" s="114">
        <v>2245</v>
      </c>
      <c r="H37" s="140">
        <v>2236</v>
      </c>
      <c r="I37" s="115">
        <v>-123</v>
      </c>
      <c r="J37" s="116">
        <v>-5.5008944543828262</v>
      </c>
    </row>
    <row r="38" spans="1:10" s="110" customFormat="1" ht="13.5" customHeight="1" x14ac:dyDescent="0.2">
      <c r="A38" s="118" t="s">
        <v>105</v>
      </c>
      <c r="B38" s="119" t="s">
        <v>106</v>
      </c>
      <c r="C38" s="113">
        <v>44.202555608140088</v>
      </c>
      <c r="D38" s="115">
        <v>934</v>
      </c>
      <c r="E38" s="114">
        <v>956</v>
      </c>
      <c r="F38" s="114">
        <v>962</v>
      </c>
      <c r="G38" s="114">
        <v>974</v>
      </c>
      <c r="H38" s="140">
        <v>985</v>
      </c>
      <c r="I38" s="115">
        <v>-51</v>
      </c>
      <c r="J38" s="116">
        <v>-5.1776649746192893</v>
      </c>
    </row>
    <row r="39" spans="1:10" s="110" customFormat="1" ht="13.5" customHeight="1" x14ac:dyDescent="0.2">
      <c r="A39" s="120"/>
      <c r="B39" s="119" t="s">
        <v>107</v>
      </c>
      <c r="C39" s="113">
        <v>55.797444391859912</v>
      </c>
      <c r="D39" s="115">
        <v>1179</v>
      </c>
      <c r="E39" s="114">
        <v>1233</v>
      </c>
      <c r="F39" s="114">
        <v>1239</v>
      </c>
      <c r="G39" s="114">
        <v>1271</v>
      </c>
      <c r="H39" s="140">
        <v>1251</v>
      </c>
      <c r="I39" s="115">
        <v>-72</v>
      </c>
      <c r="J39" s="116">
        <v>-5.7553956834532372</v>
      </c>
    </row>
    <row r="40" spans="1:10" s="110" customFormat="1" ht="13.5" customHeight="1" x14ac:dyDescent="0.2">
      <c r="A40" s="118" t="s">
        <v>105</v>
      </c>
      <c r="B40" s="121" t="s">
        <v>108</v>
      </c>
      <c r="C40" s="113">
        <v>13.677236157122575</v>
      </c>
      <c r="D40" s="115">
        <v>289</v>
      </c>
      <c r="E40" s="114">
        <v>293</v>
      </c>
      <c r="F40" s="114">
        <v>283</v>
      </c>
      <c r="G40" s="114">
        <v>315</v>
      </c>
      <c r="H40" s="140">
        <v>261</v>
      </c>
      <c r="I40" s="115">
        <v>28</v>
      </c>
      <c r="J40" s="116">
        <v>10.727969348659004</v>
      </c>
    </row>
    <row r="41" spans="1:10" s="110" customFormat="1" ht="13.5" customHeight="1" x14ac:dyDescent="0.2">
      <c r="A41" s="118"/>
      <c r="B41" s="121" t="s">
        <v>109</v>
      </c>
      <c r="C41" s="113">
        <v>27.35447231424515</v>
      </c>
      <c r="D41" s="115">
        <v>578</v>
      </c>
      <c r="E41" s="114">
        <v>608</v>
      </c>
      <c r="F41" s="114">
        <v>614</v>
      </c>
      <c r="G41" s="114">
        <v>615</v>
      </c>
      <c r="H41" s="140">
        <v>679</v>
      </c>
      <c r="I41" s="115">
        <v>-101</v>
      </c>
      <c r="J41" s="116">
        <v>-14.874815905743741</v>
      </c>
    </row>
    <row r="42" spans="1:10" s="110" customFormat="1" ht="13.5" customHeight="1" x14ac:dyDescent="0.2">
      <c r="A42" s="118"/>
      <c r="B42" s="121" t="s">
        <v>110</v>
      </c>
      <c r="C42" s="113">
        <v>28.017037387600567</v>
      </c>
      <c r="D42" s="115">
        <v>592</v>
      </c>
      <c r="E42" s="114">
        <v>612</v>
      </c>
      <c r="F42" s="114">
        <v>628</v>
      </c>
      <c r="G42" s="114">
        <v>630</v>
      </c>
      <c r="H42" s="140">
        <v>659</v>
      </c>
      <c r="I42" s="115">
        <v>-67</v>
      </c>
      <c r="J42" s="116">
        <v>-10.166919575113809</v>
      </c>
    </row>
    <row r="43" spans="1:10" s="110" customFormat="1" ht="13.5" customHeight="1" x14ac:dyDescent="0.2">
      <c r="A43" s="120"/>
      <c r="B43" s="121" t="s">
        <v>111</v>
      </c>
      <c r="C43" s="113">
        <v>30.951254141031708</v>
      </c>
      <c r="D43" s="115">
        <v>654</v>
      </c>
      <c r="E43" s="114">
        <v>676</v>
      </c>
      <c r="F43" s="114">
        <v>676</v>
      </c>
      <c r="G43" s="114">
        <v>685</v>
      </c>
      <c r="H43" s="140">
        <v>637</v>
      </c>
      <c r="I43" s="115">
        <v>17</v>
      </c>
      <c r="J43" s="116">
        <v>2.6687598116169546</v>
      </c>
    </row>
    <row r="44" spans="1:10" s="110" customFormat="1" ht="13.5" customHeight="1" x14ac:dyDescent="0.2">
      <c r="A44" s="120"/>
      <c r="B44" s="121" t="s">
        <v>112</v>
      </c>
      <c r="C44" s="113">
        <v>4.2593469001419786</v>
      </c>
      <c r="D44" s="115">
        <v>90</v>
      </c>
      <c r="E44" s="114">
        <v>102</v>
      </c>
      <c r="F44" s="114">
        <v>106</v>
      </c>
      <c r="G44" s="114">
        <v>104</v>
      </c>
      <c r="H44" s="140">
        <v>90</v>
      </c>
      <c r="I44" s="115">
        <v>0</v>
      </c>
      <c r="J44" s="116">
        <v>0</v>
      </c>
    </row>
    <row r="45" spans="1:10" s="110" customFormat="1" ht="13.5" customHeight="1" x14ac:dyDescent="0.2">
      <c r="A45" s="118" t="s">
        <v>113</v>
      </c>
      <c r="B45" s="122" t="s">
        <v>116</v>
      </c>
      <c r="C45" s="113">
        <v>97.160435399905353</v>
      </c>
      <c r="D45" s="115">
        <v>2053</v>
      </c>
      <c r="E45" s="114">
        <v>2134</v>
      </c>
      <c r="F45" s="114">
        <v>2142</v>
      </c>
      <c r="G45" s="114">
        <v>2187</v>
      </c>
      <c r="H45" s="140">
        <v>2180</v>
      </c>
      <c r="I45" s="115">
        <v>-127</v>
      </c>
      <c r="J45" s="116">
        <v>-5.8256880733944953</v>
      </c>
    </row>
    <row r="46" spans="1:10" s="110" customFormat="1" ht="13.5" customHeight="1" x14ac:dyDescent="0.2">
      <c r="A46" s="118"/>
      <c r="B46" s="119" t="s">
        <v>117</v>
      </c>
      <c r="C46" s="113">
        <v>2.7922385234264078</v>
      </c>
      <c r="D46" s="115">
        <v>59</v>
      </c>
      <c r="E46" s="114">
        <v>54</v>
      </c>
      <c r="F46" s="114">
        <v>58</v>
      </c>
      <c r="G46" s="114">
        <v>56</v>
      </c>
      <c r="H46" s="140">
        <v>54</v>
      </c>
      <c r="I46" s="115">
        <v>5</v>
      </c>
      <c r="J46" s="116">
        <v>9.2592592592592595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824</v>
      </c>
      <c r="E48" s="114">
        <v>839</v>
      </c>
      <c r="F48" s="114">
        <v>899</v>
      </c>
      <c r="G48" s="114">
        <v>866</v>
      </c>
      <c r="H48" s="140">
        <v>821</v>
      </c>
      <c r="I48" s="115">
        <v>3</v>
      </c>
      <c r="J48" s="116">
        <v>0.36540803897685747</v>
      </c>
    </row>
    <row r="49" spans="1:12" s="110" customFormat="1" ht="13.5" customHeight="1" x14ac:dyDescent="0.2">
      <c r="A49" s="118" t="s">
        <v>105</v>
      </c>
      <c r="B49" s="119" t="s">
        <v>106</v>
      </c>
      <c r="C49" s="113">
        <v>39.441747572815537</v>
      </c>
      <c r="D49" s="115">
        <v>325</v>
      </c>
      <c r="E49" s="114">
        <v>312</v>
      </c>
      <c r="F49" s="114">
        <v>340</v>
      </c>
      <c r="G49" s="114">
        <v>320</v>
      </c>
      <c r="H49" s="140">
        <v>287</v>
      </c>
      <c r="I49" s="115">
        <v>38</v>
      </c>
      <c r="J49" s="116">
        <v>13.240418118466899</v>
      </c>
    </row>
    <row r="50" spans="1:12" s="110" customFormat="1" ht="13.5" customHeight="1" x14ac:dyDescent="0.2">
      <c r="A50" s="120"/>
      <c r="B50" s="119" t="s">
        <v>107</v>
      </c>
      <c r="C50" s="113">
        <v>60.558252427184463</v>
      </c>
      <c r="D50" s="115">
        <v>499</v>
      </c>
      <c r="E50" s="114">
        <v>527</v>
      </c>
      <c r="F50" s="114">
        <v>559</v>
      </c>
      <c r="G50" s="114">
        <v>546</v>
      </c>
      <c r="H50" s="140">
        <v>534</v>
      </c>
      <c r="I50" s="115">
        <v>-35</v>
      </c>
      <c r="J50" s="116">
        <v>-6.5543071161048685</v>
      </c>
    </row>
    <row r="51" spans="1:12" s="110" customFormat="1" ht="13.5" customHeight="1" x14ac:dyDescent="0.2">
      <c r="A51" s="118" t="s">
        <v>105</v>
      </c>
      <c r="B51" s="121" t="s">
        <v>108</v>
      </c>
      <c r="C51" s="113">
        <v>11.893203883495145</v>
      </c>
      <c r="D51" s="115">
        <v>98</v>
      </c>
      <c r="E51" s="114">
        <v>94</v>
      </c>
      <c r="F51" s="114">
        <v>111</v>
      </c>
      <c r="G51" s="114">
        <v>96</v>
      </c>
      <c r="H51" s="140">
        <v>93</v>
      </c>
      <c r="I51" s="115">
        <v>5</v>
      </c>
      <c r="J51" s="116">
        <v>5.376344086021505</v>
      </c>
    </row>
    <row r="52" spans="1:12" s="110" customFormat="1" ht="13.5" customHeight="1" x14ac:dyDescent="0.2">
      <c r="A52" s="118"/>
      <c r="B52" s="121" t="s">
        <v>109</v>
      </c>
      <c r="C52" s="113">
        <v>68.082524271844662</v>
      </c>
      <c r="D52" s="115">
        <v>561</v>
      </c>
      <c r="E52" s="114">
        <v>567</v>
      </c>
      <c r="F52" s="114">
        <v>599</v>
      </c>
      <c r="G52" s="114">
        <v>577</v>
      </c>
      <c r="H52" s="140">
        <v>549</v>
      </c>
      <c r="I52" s="115">
        <v>12</v>
      </c>
      <c r="J52" s="116">
        <v>2.1857923497267762</v>
      </c>
    </row>
    <row r="53" spans="1:12" s="110" customFormat="1" ht="13.5" customHeight="1" x14ac:dyDescent="0.2">
      <c r="A53" s="118"/>
      <c r="B53" s="121" t="s">
        <v>110</v>
      </c>
      <c r="C53" s="113">
        <v>18.567961165048544</v>
      </c>
      <c r="D53" s="115">
        <v>153</v>
      </c>
      <c r="E53" s="114">
        <v>168</v>
      </c>
      <c r="F53" s="114">
        <v>179</v>
      </c>
      <c r="G53" s="114">
        <v>185</v>
      </c>
      <c r="H53" s="140">
        <v>171</v>
      </c>
      <c r="I53" s="115">
        <v>-18</v>
      </c>
      <c r="J53" s="116">
        <v>-10.526315789473685</v>
      </c>
    </row>
    <row r="54" spans="1:12" s="110" customFormat="1" ht="13.5" customHeight="1" x14ac:dyDescent="0.2">
      <c r="A54" s="120"/>
      <c r="B54" s="121" t="s">
        <v>111</v>
      </c>
      <c r="C54" s="113">
        <v>1.4563106796116505</v>
      </c>
      <c r="D54" s="115">
        <v>12</v>
      </c>
      <c r="E54" s="114">
        <v>10</v>
      </c>
      <c r="F54" s="114">
        <v>10</v>
      </c>
      <c r="G54" s="114">
        <v>8</v>
      </c>
      <c r="H54" s="140">
        <v>8</v>
      </c>
      <c r="I54" s="115">
        <v>4</v>
      </c>
      <c r="J54" s="116">
        <v>50</v>
      </c>
    </row>
    <row r="55" spans="1:12" s="110" customFormat="1" ht="13.5" customHeight="1" x14ac:dyDescent="0.2">
      <c r="A55" s="120"/>
      <c r="B55" s="121" t="s">
        <v>112</v>
      </c>
      <c r="C55" s="113">
        <v>0.36407766990291263</v>
      </c>
      <c r="D55" s="115">
        <v>3</v>
      </c>
      <c r="E55" s="114">
        <v>3</v>
      </c>
      <c r="F55" s="114">
        <v>3</v>
      </c>
      <c r="G55" s="114">
        <v>3</v>
      </c>
      <c r="H55" s="140">
        <v>3</v>
      </c>
      <c r="I55" s="115">
        <v>0</v>
      </c>
      <c r="J55" s="116">
        <v>0</v>
      </c>
    </row>
    <row r="56" spans="1:12" s="110" customFormat="1" ht="13.5" customHeight="1" x14ac:dyDescent="0.2">
      <c r="A56" s="118" t="s">
        <v>113</v>
      </c>
      <c r="B56" s="122" t="s">
        <v>116</v>
      </c>
      <c r="C56" s="113">
        <v>97.815533980582529</v>
      </c>
      <c r="D56" s="115">
        <v>806</v>
      </c>
      <c r="E56" s="114">
        <v>820</v>
      </c>
      <c r="F56" s="114">
        <v>881</v>
      </c>
      <c r="G56" s="114">
        <v>850</v>
      </c>
      <c r="H56" s="140">
        <v>808</v>
      </c>
      <c r="I56" s="115">
        <v>-2</v>
      </c>
      <c r="J56" s="116">
        <v>-0.24752475247524752</v>
      </c>
    </row>
    <row r="57" spans="1:12" s="110" customFormat="1" ht="13.5" customHeight="1" x14ac:dyDescent="0.2">
      <c r="A57" s="142"/>
      <c r="B57" s="124" t="s">
        <v>117</v>
      </c>
      <c r="C57" s="125">
        <v>2.1844660194174756</v>
      </c>
      <c r="D57" s="143">
        <v>18</v>
      </c>
      <c r="E57" s="144">
        <v>19</v>
      </c>
      <c r="F57" s="144">
        <v>18</v>
      </c>
      <c r="G57" s="144">
        <v>16</v>
      </c>
      <c r="H57" s="145">
        <v>13</v>
      </c>
      <c r="I57" s="143">
        <v>5</v>
      </c>
      <c r="J57" s="146">
        <v>38.46153846153846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19402</v>
      </c>
      <c r="E12" s="236">
        <v>19565</v>
      </c>
      <c r="F12" s="114">
        <v>20003</v>
      </c>
      <c r="G12" s="114">
        <v>20076</v>
      </c>
      <c r="H12" s="140">
        <v>19998</v>
      </c>
      <c r="I12" s="115">
        <v>-596</v>
      </c>
      <c r="J12" s="116">
        <v>-2.9802980298029804</v>
      </c>
    </row>
    <row r="13" spans="1:15" s="110" customFormat="1" ht="12" customHeight="1" x14ac:dyDescent="0.2">
      <c r="A13" s="118" t="s">
        <v>105</v>
      </c>
      <c r="B13" s="119" t="s">
        <v>106</v>
      </c>
      <c r="C13" s="113">
        <v>48.319760849396971</v>
      </c>
      <c r="D13" s="115">
        <v>9375</v>
      </c>
      <c r="E13" s="114">
        <v>9460</v>
      </c>
      <c r="F13" s="114">
        <v>9754</v>
      </c>
      <c r="G13" s="114">
        <v>9650</v>
      </c>
      <c r="H13" s="140">
        <v>9587</v>
      </c>
      <c r="I13" s="115">
        <v>-212</v>
      </c>
      <c r="J13" s="116">
        <v>-2.2113278397830394</v>
      </c>
    </row>
    <row r="14" spans="1:15" s="110" customFormat="1" ht="12" customHeight="1" x14ac:dyDescent="0.2">
      <c r="A14" s="118"/>
      <c r="B14" s="119" t="s">
        <v>107</v>
      </c>
      <c r="C14" s="113">
        <v>51.680239150603029</v>
      </c>
      <c r="D14" s="115">
        <v>10027</v>
      </c>
      <c r="E14" s="114">
        <v>10105</v>
      </c>
      <c r="F14" s="114">
        <v>10249</v>
      </c>
      <c r="G14" s="114">
        <v>10426</v>
      </c>
      <c r="H14" s="140">
        <v>10411</v>
      </c>
      <c r="I14" s="115">
        <v>-384</v>
      </c>
      <c r="J14" s="116">
        <v>-3.688406493132264</v>
      </c>
    </row>
    <row r="15" spans="1:15" s="110" customFormat="1" ht="12" customHeight="1" x14ac:dyDescent="0.2">
      <c r="A15" s="118" t="s">
        <v>105</v>
      </c>
      <c r="B15" s="121" t="s">
        <v>108</v>
      </c>
      <c r="C15" s="113">
        <v>7.7723945984950005</v>
      </c>
      <c r="D15" s="115">
        <v>1508</v>
      </c>
      <c r="E15" s="114">
        <v>1530</v>
      </c>
      <c r="F15" s="114">
        <v>1586</v>
      </c>
      <c r="G15" s="114">
        <v>1442</v>
      </c>
      <c r="H15" s="140">
        <v>1484</v>
      </c>
      <c r="I15" s="115">
        <v>24</v>
      </c>
      <c r="J15" s="116">
        <v>1.6172506738544474</v>
      </c>
    </row>
    <row r="16" spans="1:15" s="110" customFormat="1" ht="12" customHeight="1" x14ac:dyDescent="0.2">
      <c r="A16" s="118"/>
      <c r="B16" s="121" t="s">
        <v>109</v>
      </c>
      <c r="C16" s="113">
        <v>63.936707555922069</v>
      </c>
      <c r="D16" s="115">
        <v>12405</v>
      </c>
      <c r="E16" s="114">
        <v>12506</v>
      </c>
      <c r="F16" s="114">
        <v>12823</v>
      </c>
      <c r="G16" s="114">
        <v>12995</v>
      </c>
      <c r="H16" s="140">
        <v>13003</v>
      </c>
      <c r="I16" s="115">
        <v>-598</v>
      </c>
      <c r="J16" s="116">
        <v>-4.5989387064523575</v>
      </c>
    </row>
    <row r="17" spans="1:10" s="110" customFormat="1" ht="12" customHeight="1" x14ac:dyDescent="0.2">
      <c r="A17" s="118"/>
      <c r="B17" s="121" t="s">
        <v>110</v>
      </c>
      <c r="C17" s="113">
        <v>27.198226986908566</v>
      </c>
      <c r="D17" s="115">
        <v>5277</v>
      </c>
      <c r="E17" s="114">
        <v>5322</v>
      </c>
      <c r="F17" s="114">
        <v>5400</v>
      </c>
      <c r="G17" s="114">
        <v>5455</v>
      </c>
      <c r="H17" s="140">
        <v>5330</v>
      </c>
      <c r="I17" s="115">
        <v>-53</v>
      </c>
      <c r="J17" s="116">
        <v>-0.99437148217636018</v>
      </c>
    </row>
    <row r="18" spans="1:10" s="110" customFormat="1" ht="12" customHeight="1" x14ac:dyDescent="0.2">
      <c r="A18" s="120"/>
      <c r="B18" s="121" t="s">
        <v>111</v>
      </c>
      <c r="C18" s="113">
        <v>1.0926708586743634</v>
      </c>
      <c r="D18" s="115">
        <v>212</v>
      </c>
      <c r="E18" s="114">
        <v>207</v>
      </c>
      <c r="F18" s="114">
        <v>194</v>
      </c>
      <c r="G18" s="114">
        <v>184</v>
      </c>
      <c r="H18" s="140">
        <v>181</v>
      </c>
      <c r="I18" s="115">
        <v>31</v>
      </c>
      <c r="J18" s="116">
        <v>17.127071823204421</v>
      </c>
    </row>
    <row r="19" spans="1:10" s="110" customFormat="1" ht="12" customHeight="1" x14ac:dyDescent="0.2">
      <c r="A19" s="120"/>
      <c r="B19" s="121" t="s">
        <v>112</v>
      </c>
      <c r="C19" s="113">
        <v>0.34532522420369033</v>
      </c>
      <c r="D19" s="115">
        <v>67</v>
      </c>
      <c r="E19" s="114">
        <v>64</v>
      </c>
      <c r="F19" s="114">
        <v>63</v>
      </c>
      <c r="G19" s="114">
        <v>50</v>
      </c>
      <c r="H19" s="140">
        <v>52</v>
      </c>
      <c r="I19" s="115">
        <v>15</v>
      </c>
      <c r="J19" s="116">
        <v>28.846153846153847</v>
      </c>
    </row>
    <row r="20" spans="1:10" s="110" customFormat="1" ht="12" customHeight="1" x14ac:dyDescent="0.2">
      <c r="A20" s="118" t="s">
        <v>113</v>
      </c>
      <c r="B20" s="119" t="s">
        <v>181</v>
      </c>
      <c r="C20" s="113">
        <v>68.529017627048759</v>
      </c>
      <c r="D20" s="115">
        <v>13296</v>
      </c>
      <c r="E20" s="114">
        <v>13369</v>
      </c>
      <c r="F20" s="114">
        <v>13767</v>
      </c>
      <c r="G20" s="114">
        <v>13757</v>
      </c>
      <c r="H20" s="140">
        <v>13782</v>
      </c>
      <c r="I20" s="115">
        <v>-486</v>
      </c>
      <c r="J20" s="116">
        <v>-3.5263387026556376</v>
      </c>
    </row>
    <row r="21" spans="1:10" s="110" customFormat="1" ht="12" customHeight="1" x14ac:dyDescent="0.2">
      <c r="A21" s="118"/>
      <c r="B21" s="119" t="s">
        <v>182</v>
      </c>
      <c r="C21" s="113">
        <v>31.470982372951241</v>
      </c>
      <c r="D21" s="115">
        <v>6106</v>
      </c>
      <c r="E21" s="114">
        <v>6196</v>
      </c>
      <c r="F21" s="114">
        <v>6236</v>
      </c>
      <c r="G21" s="114">
        <v>6319</v>
      </c>
      <c r="H21" s="140">
        <v>6216</v>
      </c>
      <c r="I21" s="115">
        <v>-110</v>
      </c>
      <c r="J21" s="116">
        <v>-1.7696267696267696</v>
      </c>
    </row>
    <row r="22" spans="1:10" s="110" customFormat="1" ht="12" customHeight="1" x14ac:dyDescent="0.2">
      <c r="A22" s="118" t="s">
        <v>113</v>
      </c>
      <c r="B22" s="119" t="s">
        <v>116</v>
      </c>
      <c r="C22" s="113">
        <v>97.335326255025251</v>
      </c>
      <c r="D22" s="115">
        <v>18885</v>
      </c>
      <c r="E22" s="114">
        <v>19073</v>
      </c>
      <c r="F22" s="114">
        <v>19482</v>
      </c>
      <c r="G22" s="114">
        <v>19571</v>
      </c>
      <c r="H22" s="140">
        <v>19493</v>
      </c>
      <c r="I22" s="115">
        <v>-608</v>
      </c>
      <c r="J22" s="116">
        <v>-3.1190683835222899</v>
      </c>
    </row>
    <row r="23" spans="1:10" s="110" customFormat="1" ht="12" customHeight="1" x14ac:dyDescent="0.2">
      <c r="A23" s="118"/>
      <c r="B23" s="119" t="s">
        <v>117</v>
      </c>
      <c r="C23" s="113">
        <v>2.6646737449747451</v>
      </c>
      <c r="D23" s="115">
        <v>517</v>
      </c>
      <c r="E23" s="114">
        <v>491</v>
      </c>
      <c r="F23" s="114">
        <v>520</v>
      </c>
      <c r="G23" s="114">
        <v>505</v>
      </c>
      <c r="H23" s="140">
        <v>504</v>
      </c>
      <c r="I23" s="115">
        <v>13</v>
      </c>
      <c r="J23" s="116">
        <v>2.5793650793650795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27780</v>
      </c>
      <c r="E64" s="236">
        <v>27982</v>
      </c>
      <c r="F64" s="236">
        <v>28524</v>
      </c>
      <c r="G64" s="236">
        <v>28285</v>
      </c>
      <c r="H64" s="140">
        <v>27919</v>
      </c>
      <c r="I64" s="115">
        <v>-139</v>
      </c>
      <c r="J64" s="116">
        <v>-0.49786883484365485</v>
      </c>
    </row>
    <row r="65" spans="1:12" s="110" customFormat="1" ht="12" customHeight="1" x14ac:dyDescent="0.2">
      <c r="A65" s="118" t="s">
        <v>105</v>
      </c>
      <c r="B65" s="119" t="s">
        <v>106</v>
      </c>
      <c r="C65" s="113">
        <v>53.246940244780419</v>
      </c>
      <c r="D65" s="235">
        <v>14792</v>
      </c>
      <c r="E65" s="236">
        <v>14886</v>
      </c>
      <c r="F65" s="236">
        <v>15308</v>
      </c>
      <c r="G65" s="236">
        <v>15173</v>
      </c>
      <c r="H65" s="140">
        <v>14965</v>
      </c>
      <c r="I65" s="115">
        <v>-173</v>
      </c>
      <c r="J65" s="116">
        <v>-1.1560307383895756</v>
      </c>
    </row>
    <row r="66" spans="1:12" s="110" customFormat="1" ht="12" customHeight="1" x14ac:dyDescent="0.2">
      <c r="A66" s="118"/>
      <c r="B66" s="119" t="s">
        <v>107</v>
      </c>
      <c r="C66" s="113">
        <v>46.753059755219581</v>
      </c>
      <c r="D66" s="235">
        <v>12988</v>
      </c>
      <c r="E66" s="236">
        <v>13096</v>
      </c>
      <c r="F66" s="236">
        <v>13216</v>
      </c>
      <c r="G66" s="236">
        <v>13112</v>
      </c>
      <c r="H66" s="140">
        <v>12954</v>
      </c>
      <c r="I66" s="115">
        <v>34</v>
      </c>
      <c r="J66" s="116">
        <v>0.26246719160104987</v>
      </c>
    </row>
    <row r="67" spans="1:12" s="110" customFormat="1" ht="12" customHeight="1" x14ac:dyDescent="0.2">
      <c r="A67" s="118" t="s">
        <v>105</v>
      </c>
      <c r="B67" s="121" t="s">
        <v>108</v>
      </c>
      <c r="C67" s="113">
        <v>7.8221742260619154</v>
      </c>
      <c r="D67" s="235">
        <v>2173</v>
      </c>
      <c r="E67" s="236">
        <v>2238</v>
      </c>
      <c r="F67" s="236">
        <v>2326</v>
      </c>
      <c r="G67" s="236">
        <v>2050</v>
      </c>
      <c r="H67" s="140">
        <v>2085</v>
      </c>
      <c r="I67" s="115">
        <v>88</v>
      </c>
      <c r="J67" s="116">
        <v>4.2206235011990412</v>
      </c>
    </row>
    <row r="68" spans="1:12" s="110" customFormat="1" ht="12" customHeight="1" x14ac:dyDescent="0.2">
      <c r="A68" s="118"/>
      <c r="B68" s="121" t="s">
        <v>109</v>
      </c>
      <c r="C68" s="113">
        <v>65.057595392368611</v>
      </c>
      <c r="D68" s="235">
        <v>18073</v>
      </c>
      <c r="E68" s="236">
        <v>18208</v>
      </c>
      <c r="F68" s="236">
        <v>18573</v>
      </c>
      <c r="G68" s="236">
        <v>18692</v>
      </c>
      <c r="H68" s="140">
        <v>18527</v>
      </c>
      <c r="I68" s="115">
        <v>-454</v>
      </c>
      <c r="J68" s="116">
        <v>-2.4504776812220004</v>
      </c>
    </row>
    <row r="69" spans="1:12" s="110" customFormat="1" ht="12" customHeight="1" x14ac:dyDescent="0.2">
      <c r="A69" s="118"/>
      <c r="B69" s="121" t="s">
        <v>110</v>
      </c>
      <c r="C69" s="113">
        <v>26.241900647948164</v>
      </c>
      <c r="D69" s="235">
        <v>7290</v>
      </c>
      <c r="E69" s="236">
        <v>7290</v>
      </c>
      <c r="F69" s="236">
        <v>7394</v>
      </c>
      <c r="G69" s="236">
        <v>7317</v>
      </c>
      <c r="H69" s="140">
        <v>7093</v>
      </c>
      <c r="I69" s="115">
        <v>197</v>
      </c>
      <c r="J69" s="116">
        <v>2.7773861553644439</v>
      </c>
    </row>
    <row r="70" spans="1:12" s="110" customFormat="1" ht="12" customHeight="1" x14ac:dyDescent="0.2">
      <c r="A70" s="120"/>
      <c r="B70" s="121" t="s">
        <v>111</v>
      </c>
      <c r="C70" s="113">
        <v>0.87832973362131028</v>
      </c>
      <c r="D70" s="235">
        <v>244</v>
      </c>
      <c r="E70" s="236">
        <v>246</v>
      </c>
      <c r="F70" s="236">
        <v>231</v>
      </c>
      <c r="G70" s="236">
        <v>226</v>
      </c>
      <c r="H70" s="140">
        <v>214</v>
      </c>
      <c r="I70" s="115">
        <v>30</v>
      </c>
      <c r="J70" s="116">
        <v>14.018691588785046</v>
      </c>
    </row>
    <row r="71" spans="1:12" s="110" customFormat="1" ht="12" customHeight="1" x14ac:dyDescent="0.2">
      <c r="A71" s="120"/>
      <c r="B71" s="121" t="s">
        <v>112</v>
      </c>
      <c r="C71" s="113">
        <v>0.26277897768178543</v>
      </c>
      <c r="D71" s="235">
        <v>73</v>
      </c>
      <c r="E71" s="236">
        <v>76</v>
      </c>
      <c r="F71" s="236">
        <v>69</v>
      </c>
      <c r="G71" s="236">
        <v>60</v>
      </c>
      <c r="H71" s="140">
        <v>58</v>
      </c>
      <c r="I71" s="115">
        <v>15</v>
      </c>
      <c r="J71" s="116">
        <v>25.862068965517242</v>
      </c>
    </row>
    <row r="72" spans="1:12" s="110" customFormat="1" ht="12" customHeight="1" x14ac:dyDescent="0.2">
      <c r="A72" s="118" t="s">
        <v>113</v>
      </c>
      <c r="B72" s="119" t="s">
        <v>181</v>
      </c>
      <c r="C72" s="113">
        <v>72.58819294456444</v>
      </c>
      <c r="D72" s="235">
        <v>20165</v>
      </c>
      <c r="E72" s="236">
        <v>20318</v>
      </c>
      <c r="F72" s="236">
        <v>20854</v>
      </c>
      <c r="G72" s="236">
        <v>20696</v>
      </c>
      <c r="H72" s="140">
        <v>20505</v>
      </c>
      <c r="I72" s="115">
        <v>-340</v>
      </c>
      <c r="J72" s="116">
        <v>-1.6581321628871006</v>
      </c>
    </row>
    <row r="73" spans="1:12" s="110" customFormat="1" ht="12" customHeight="1" x14ac:dyDescent="0.2">
      <c r="A73" s="118"/>
      <c r="B73" s="119" t="s">
        <v>182</v>
      </c>
      <c r="C73" s="113">
        <v>27.411807055435567</v>
      </c>
      <c r="D73" s="115">
        <v>7615</v>
      </c>
      <c r="E73" s="114">
        <v>7664</v>
      </c>
      <c r="F73" s="114">
        <v>7670</v>
      </c>
      <c r="G73" s="114">
        <v>7589</v>
      </c>
      <c r="H73" s="140">
        <v>7414</v>
      </c>
      <c r="I73" s="115">
        <v>201</v>
      </c>
      <c r="J73" s="116">
        <v>2.7110871324521177</v>
      </c>
    </row>
    <row r="74" spans="1:12" s="110" customFormat="1" ht="12" customHeight="1" x14ac:dyDescent="0.2">
      <c r="A74" s="118" t="s">
        <v>113</v>
      </c>
      <c r="B74" s="119" t="s">
        <v>116</v>
      </c>
      <c r="C74" s="113">
        <v>97.822174226061918</v>
      </c>
      <c r="D74" s="115">
        <v>27175</v>
      </c>
      <c r="E74" s="114">
        <v>27383</v>
      </c>
      <c r="F74" s="114">
        <v>27930</v>
      </c>
      <c r="G74" s="114">
        <v>27696</v>
      </c>
      <c r="H74" s="140">
        <v>27352</v>
      </c>
      <c r="I74" s="115">
        <v>-177</v>
      </c>
      <c r="J74" s="116">
        <v>-0.64711904065516235</v>
      </c>
    </row>
    <row r="75" spans="1:12" s="110" customFormat="1" ht="12" customHeight="1" x14ac:dyDescent="0.2">
      <c r="A75" s="142"/>
      <c r="B75" s="124" t="s">
        <v>117</v>
      </c>
      <c r="C75" s="125">
        <v>2.1706263498920086</v>
      </c>
      <c r="D75" s="143">
        <v>603</v>
      </c>
      <c r="E75" s="144">
        <v>598</v>
      </c>
      <c r="F75" s="144">
        <v>593</v>
      </c>
      <c r="G75" s="144">
        <v>588</v>
      </c>
      <c r="H75" s="145">
        <v>565</v>
      </c>
      <c r="I75" s="143">
        <v>38</v>
      </c>
      <c r="J75" s="146">
        <v>6.7256637168141591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19402</v>
      </c>
      <c r="G11" s="114">
        <v>19565</v>
      </c>
      <c r="H11" s="114">
        <v>20003</v>
      </c>
      <c r="I11" s="114">
        <v>20076</v>
      </c>
      <c r="J11" s="140">
        <v>19998</v>
      </c>
      <c r="K11" s="114">
        <v>-596</v>
      </c>
      <c r="L11" s="116">
        <v>-2.9802980298029804</v>
      </c>
    </row>
    <row r="12" spans="1:17" s="110" customFormat="1" ht="24.95" customHeight="1" x14ac:dyDescent="0.2">
      <c r="A12" s="604" t="s">
        <v>185</v>
      </c>
      <c r="B12" s="605"/>
      <c r="C12" s="605"/>
      <c r="D12" s="606"/>
      <c r="E12" s="113">
        <v>48.319760849396971</v>
      </c>
      <c r="F12" s="115">
        <v>9375</v>
      </c>
      <c r="G12" s="114">
        <v>9460</v>
      </c>
      <c r="H12" s="114">
        <v>9754</v>
      </c>
      <c r="I12" s="114">
        <v>9650</v>
      </c>
      <c r="J12" s="140">
        <v>9587</v>
      </c>
      <c r="K12" s="114">
        <v>-212</v>
      </c>
      <c r="L12" s="116">
        <v>-2.2113278397830394</v>
      </c>
    </row>
    <row r="13" spans="1:17" s="110" customFormat="1" ht="15" customHeight="1" x14ac:dyDescent="0.2">
      <c r="A13" s="120"/>
      <c r="B13" s="612" t="s">
        <v>107</v>
      </c>
      <c r="C13" s="612"/>
      <c r="E13" s="113">
        <v>51.680239150603029</v>
      </c>
      <c r="F13" s="115">
        <v>10027</v>
      </c>
      <c r="G13" s="114">
        <v>10105</v>
      </c>
      <c r="H13" s="114">
        <v>10249</v>
      </c>
      <c r="I13" s="114">
        <v>10426</v>
      </c>
      <c r="J13" s="140">
        <v>10411</v>
      </c>
      <c r="K13" s="114">
        <v>-384</v>
      </c>
      <c r="L13" s="116">
        <v>-3.688406493132264</v>
      </c>
    </row>
    <row r="14" spans="1:17" s="110" customFormat="1" ht="24.95" customHeight="1" x14ac:dyDescent="0.2">
      <c r="A14" s="604" t="s">
        <v>186</v>
      </c>
      <c r="B14" s="605"/>
      <c r="C14" s="605"/>
      <c r="D14" s="606"/>
      <c r="E14" s="113">
        <v>7.7723945984950005</v>
      </c>
      <c r="F14" s="115">
        <v>1508</v>
      </c>
      <c r="G14" s="114">
        <v>1530</v>
      </c>
      <c r="H14" s="114">
        <v>1586</v>
      </c>
      <c r="I14" s="114">
        <v>1442</v>
      </c>
      <c r="J14" s="140">
        <v>1484</v>
      </c>
      <c r="K14" s="114">
        <v>24</v>
      </c>
      <c r="L14" s="116">
        <v>1.6172506738544474</v>
      </c>
    </row>
    <row r="15" spans="1:17" s="110" customFormat="1" ht="15" customHeight="1" x14ac:dyDescent="0.2">
      <c r="A15" s="120"/>
      <c r="B15" s="119"/>
      <c r="C15" s="258" t="s">
        <v>106</v>
      </c>
      <c r="E15" s="113">
        <v>62.798408488063657</v>
      </c>
      <c r="F15" s="115">
        <v>947</v>
      </c>
      <c r="G15" s="114">
        <v>976</v>
      </c>
      <c r="H15" s="114">
        <v>1023</v>
      </c>
      <c r="I15" s="114">
        <v>913</v>
      </c>
      <c r="J15" s="140">
        <v>929</v>
      </c>
      <c r="K15" s="114">
        <v>18</v>
      </c>
      <c r="L15" s="116">
        <v>1.9375672766415502</v>
      </c>
    </row>
    <row r="16" spans="1:17" s="110" customFormat="1" ht="15" customHeight="1" x14ac:dyDescent="0.2">
      <c r="A16" s="120"/>
      <c r="B16" s="119"/>
      <c r="C16" s="258" t="s">
        <v>107</v>
      </c>
      <c r="E16" s="113">
        <v>37.201591511936343</v>
      </c>
      <c r="F16" s="115">
        <v>561</v>
      </c>
      <c r="G16" s="114">
        <v>554</v>
      </c>
      <c r="H16" s="114">
        <v>563</v>
      </c>
      <c r="I16" s="114">
        <v>529</v>
      </c>
      <c r="J16" s="140">
        <v>555</v>
      </c>
      <c r="K16" s="114">
        <v>6</v>
      </c>
      <c r="L16" s="116">
        <v>1.0810810810810811</v>
      </c>
    </row>
    <row r="17" spans="1:12" s="110" customFormat="1" ht="15" customHeight="1" x14ac:dyDescent="0.2">
      <c r="A17" s="120"/>
      <c r="B17" s="121" t="s">
        <v>109</v>
      </c>
      <c r="C17" s="258"/>
      <c r="E17" s="113">
        <v>63.936707555922069</v>
      </c>
      <c r="F17" s="115">
        <v>12405</v>
      </c>
      <c r="G17" s="114">
        <v>12506</v>
      </c>
      <c r="H17" s="114">
        <v>12823</v>
      </c>
      <c r="I17" s="114">
        <v>12995</v>
      </c>
      <c r="J17" s="140">
        <v>13003</v>
      </c>
      <c r="K17" s="114">
        <v>-598</v>
      </c>
      <c r="L17" s="116">
        <v>-4.5989387064523575</v>
      </c>
    </row>
    <row r="18" spans="1:12" s="110" customFormat="1" ht="15" customHeight="1" x14ac:dyDescent="0.2">
      <c r="A18" s="120"/>
      <c r="B18" s="119"/>
      <c r="C18" s="258" t="s">
        <v>106</v>
      </c>
      <c r="E18" s="113">
        <v>47.569528415961308</v>
      </c>
      <c r="F18" s="115">
        <v>5901</v>
      </c>
      <c r="G18" s="114">
        <v>5930</v>
      </c>
      <c r="H18" s="114">
        <v>6128</v>
      </c>
      <c r="I18" s="114">
        <v>6134</v>
      </c>
      <c r="J18" s="140">
        <v>6133</v>
      </c>
      <c r="K18" s="114">
        <v>-232</v>
      </c>
      <c r="L18" s="116">
        <v>-3.7828142833849667</v>
      </c>
    </row>
    <row r="19" spans="1:12" s="110" customFormat="1" ht="15" customHeight="1" x14ac:dyDescent="0.2">
      <c r="A19" s="120"/>
      <c r="B19" s="119"/>
      <c r="C19" s="258" t="s">
        <v>107</v>
      </c>
      <c r="E19" s="113">
        <v>52.430471584038692</v>
      </c>
      <c r="F19" s="115">
        <v>6504</v>
      </c>
      <c r="G19" s="114">
        <v>6576</v>
      </c>
      <c r="H19" s="114">
        <v>6695</v>
      </c>
      <c r="I19" s="114">
        <v>6861</v>
      </c>
      <c r="J19" s="140">
        <v>6870</v>
      </c>
      <c r="K19" s="114">
        <v>-366</v>
      </c>
      <c r="L19" s="116">
        <v>-5.3275109170305681</v>
      </c>
    </row>
    <row r="20" spans="1:12" s="110" customFormat="1" ht="15" customHeight="1" x14ac:dyDescent="0.2">
      <c r="A20" s="120"/>
      <c r="B20" s="121" t="s">
        <v>110</v>
      </c>
      <c r="C20" s="258"/>
      <c r="E20" s="113">
        <v>27.198226986908566</v>
      </c>
      <c r="F20" s="115">
        <v>5277</v>
      </c>
      <c r="G20" s="114">
        <v>5322</v>
      </c>
      <c r="H20" s="114">
        <v>5400</v>
      </c>
      <c r="I20" s="114">
        <v>5455</v>
      </c>
      <c r="J20" s="140">
        <v>5330</v>
      </c>
      <c r="K20" s="114">
        <v>-53</v>
      </c>
      <c r="L20" s="116">
        <v>-0.99437148217636018</v>
      </c>
    </row>
    <row r="21" spans="1:12" s="110" customFormat="1" ht="15" customHeight="1" x14ac:dyDescent="0.2">
      <c r="A21" s="120"/>
      <c r="B21" s="119"/>
      <c r="C21" s="258" t="s">
        <v>106</v>
      </c>
      <c r="E21" s="113">
        <v>45.537237066515068</v>
      </c>
      <c r="F21" s="115">
        <v>2403</v>
      </c>
      <c r="G21" s="114">
        <v>2424</v>
      </c>
      <c r="H21" s="114">
        <v>2474</v>
      </c>
      <c r="I21" s="114">
        <v>2483</v>
      </c>
      <c r="J21" s="140">
        <v>2404</v>
      </c>
      <c r="K21" s="114">
        <v>-1</v>
      </c>
      <c r="L21" s="116">
        <v>-4.1597337770382693E-2</v>
      </c>
    </row>
    <row r="22" spans="1:12" s="110" customFormat="1" ht="15" customHeight="1" x14ac:dyDescent="0.2">
      <c r="A22" s="120"/>
      <c r="B22" s="119"/>
      <c r="C22" s="258" t="s">
        <v>107</v>
      </c>
      <c r="E22" s="113">
        <v>54.462762933484932</v>
      </c>
      <c r="F22" s="115">
        <v>2874</v>
      </c>
      <c r="G22" s="114">
        <v>2898</v>
      </c>
      <c r="H22" s="114">
        <v>2926</v>
      </c>
      <c r="I22" s="114">
        <v>2972</v>
      </c>
      <c r="J22" s="140">
        <v>2926</v>
      </c>
      <c r="K22" s="114">
        <v>-52</v>
      </c>
      <c r="L22" s="116">
        <v>-1.7771701982228298</v>
      </c>
    </row>
    <row r="23" spans="1:12" s="110" customFormat="1" ht="15" customHeight="1" x14ac:dyDescent="0.2">
      <c r="A23" s="120"/>
      <c r="B23" s="121" t="s">
        <v>111</v>
      </c>
      <c r="C23" s="258"/>
      <c r="E23" s="113">
        <v>1.0926708586743634</v>
      </c>
      <c r="F23" s="115">
        <v>212</v>
      </c>
      <c r="G23" s="114">
        <v>207</v>
      </c>
      <c r="H23" s="114">
        <v>194</v>
      </c>
      <c r="I23" s="114">
        <v>184</v>
      </c>
      <c r="J23" s="140">
        <v>181</v>
      </c>
      <c r="K23" s="114">
        <v>31</v>
      </c>
      <c r="L23" s="116">
        <v>17.127071823204421</v>
      </c>
    </row>
    <row r="24" spans="1:12" s="110" customFormat="1" ht="15" customHeight="1" x14ac:dyDescent="0.2">
      <c r="A24" s="120"/>
      <c r="B24" s="119"/>
      <c r="C24" s="258" t="s">
        <v>106</v>
      </c>
      <c r="E24" s="113">
        <v>58.490566037735846</v>
      </c>
      <c r="F24" s="115">
        <v>124</v>
      </c>
      <c r="G24" s="114">
        <v>130</v>
      </c>
      <c r="H24" s="114">
        <v>129</v>
      </c>
      <c r="I24" s="114">
        <v>120</v>
      </c>
      <c r="J24" s="140">
        <v>121</v>
      </c>
      <c r="K24" s="114">
        <v>3</v>
      </c>
      <c r="L24" s="116">
        <v>2.4793388429752068</v>
      </c>
    </row>
    <row r="25" spans="1:12" s="110" customFormat="1" ht="15" customHeight="1" x14ac:dyDescent="0.2">
      <c r="A25" s="120"/>
      <c r="B25" s="119"/>
      <c r="C25" s="258" t="s">
        <v>107</v>
      </c>
      <c r="E25" s="113">
        <v>41.509433962264154</v>
      </c>
      <c r="F25" s="115">
        <v>88</v>
      </c>
      <c r="G25" s="114">
        <v>77</v>
      </c>
      <c r="H25" s="114">
        <v>65</v>
      </c>
      <c r="I25" s="114">
        <v>64</v>
      </c>
      <c r="J25" s="140">
        <v>60</v>
      </c>
      <c r="K25" s="114">
        <v>28</v>
      </c>
      <c r="L25" s="116">
        <v>46.666666666666664</v>
      </c>
    </row>
    <row r="26" spans="1:12" s="110" customFormat="1" ht="15" customHeight="1" x14ac:dyDescent="0.2">
      <c r="A26" s="120"/>
      <c r="C26" s="121" t="s">
        <v>187</v>
      </c>
      <c r="D26" s="110" t="s">
        <v>188</v>
      </c>
      <c r="E26" s="113">
        <v>0.34532522420369033</v>
      </c>
      <c r="F26" s="115">
        <v>67</v>
      </c>
      <c r="G26" s="114">
        <v>64</v>
      </c>
      <c r="H26" s="114">
        <v>63</v>
      </c>
      <c r="I26" s="114">
        <v>50</v>
      </c>
      <c r="J26" s="140">
        <v>52</v>
      </c>
      <c r="K26" s="114">
        <v>15</v>
      </c>
      <c r="L26" s="116">
        <v>28.846153846153847</v>
      </c>
    </row>
    <row r="27" spans="1:12" s="110" customFormat="1" ht="15" customHeight="1" x14ac:dyDescent="0.2">
      <c r="A27" s="120"/>
      <c r="B27" s="119"/>
      <c r="D27" s="259" t="s">
        <v>106</v>
      </c>
      <c r="E27" s="113">
        <v>44.776119402985074</v>
      </c>
      <c r="F27" s="115">
        <v>30</v>
      </c>
      <c r="G27" s="114">
        <v>33</v>
      </c>
      <c r="H27" s="114">
        <v>39</v>
      </c>
      <c r="I27" s="114">
        <v>32</v>
      </c>
      <c r="J27" s="140">
        <v>33</v>
      </c>
      <c r="K27" s="114">
        <v>-3</v>
      </c>
      <c r="L27" s="116">
        <v>-9.0909090909090917</v>
      </c>
    </row>
    <row r="28" spans="1:12" s="110" customFormat="1" ht="15" customHeight="1" x14ac:dyDescent="0.2">
      <c r="A28" s="120"/>
      <c r="B28" s="119"/>
      <c r="D28" s="259" t="s">
        <v>107</v>
      </c>
      <c r="E28" s="113">
        <v>55.223880597014926</v>
      </c>
      <c r="F28" s="115">
        <v>37</v>
      </c>
      <c r="G28" s="114">
        <v>31</v>
      </c>
      <c r="H28" s="114">
        <v>24</v>
      </c>
      <c r="I28" s="114">
        <v>18</v>
      </c>
      <c r="J28" s="140">
        <v>19</v>
      </c>
      <c r="K28" s="114">
        <v>18</v>
      </c>
      <c r="L28" s="116">
        <v>94.736842105263165</v>
      </c>
    </row>
    <row r="29" spans="1:12" s="110" customFormat="1" ht="24.95" customHeight="1" x14ac:dyDescent="0.2">
      <c r="A29" s="604" t="s">
        <v>189</v>
      </c>
      <c r="B29" s="605"/>
      <c r="C29" s="605"/>
      <c r="D29" s="606"/>
      <c r="E29" s="113">
        <v>97.335326255025251</v>
      </c>
      <c r="F29" s="115">
        <v>18885</v>
      </c>
      <c r="G29" s="114">
        <v>19073</v>
      </c>
      <c r="H29" s="114">
        <v>19482</v>
      </c>
      <c r="I29" s="114">
        <v>19571</v>
      </c>
      <c r="J29" s="140">
        <v>19493</v>
      </c>
      <c r="K29" s="114">
        <v>-608</v>
      </c>
      <c r="L29" s="116">
        <v>-3.1190683835222899</v>
      </c>
    </row>
    <row r="30" spans="1:12" s="110" customFormat="1" ht="15" customHeight="1" x14ac:dyDescent="0.2">
      <c r="A30" s="120"/>
      <c r="B30" s="119"/>
      <c r="C30" s="258" t="s">
        <v>106</v>
      </c>
      <c r="E30" s="113">
        <v>47.656870532168391</v>
      </c>
      <c r="F30" s="115">
        <v>9000</v>
      </c>
      <c r="G30" s="114">
        <v>9105</v>
      </c>
      <c r="H30" s="114">
        <v>9385</v>
      </c>
      <c r="I30" s="114">
        <v>9293</v>
      </c>
      <c r="J30" s="140">
        <v>9233</v>
      </c>
      <c r="K30" s="114">
        <v>-233</v>
      </c>
      <c r="L30" s="116">
        <v>-2.5235568071049497</v>
      </c>
    </row>
    <row r="31" spans="1:12" s="110" customFormat="1" ht="15" customHeight="1" x14ac:dyDescent="0.2">
      <c r="A31" s="120"/>
      <c r="B31" s="119"/>
      <c r="C31" s="258" t="s">
        <v>107</v>
      </c>
      <c r="E31" s="113">
        <v>52.343129467831609</v>
      </c>
      <c r="F31" s="115">
        <v>9885</v>
      </c>
      <c r="G31" s="114">
        <v>9968</v>
      </c>
      <c r="H31" s="114">
        <v>10097</v>
      </c>
      <c r="I31" s="114">
        <v>10278</v>
      </c>
      <c r="J31" s="140">
        <v>10260</v>
      </c>
      <c r="K31" s="114">
        <v>-375</v>
      </c>
      <c r="L31" s="116">
        <v>-3.6549707602339181</v>
      </c>
    </row>
    <row r="32" spans="1:12" s="110" customFormat="1" ht="15" customHeight="1" x14ac:dyDescent="0.2">
      <c r="A32" s="120"/>
      <c r="B32" s="119" t="s">
        <v>117</v>
      </c>
      <c r="C32" s="258"/>
      <c r="E32" s="113">
        <v>2.6646737449747451</v>
      </c>
      <c r="F32" s="115">
        <v>517</v>
      </c>
      <c r="G32" s="114">
        <v>491</v>
      </c>
      <c r="H32" s="114">
        <v>520</v>
      </c>
      <c r="I32" s="114">
        <v>505</v>
      </c>
      <c r="J32" s="140">
        <v>504</v>
      </c>
      <c r="K32" s="114">
        <v>13</v>
      </c>
      <c r="L32" s="116">
        <v>2.5793650793650795</v>
      </c>
    </row>
    <row r="33" spans="1:12" s="110" customFormat="1" ht="15" customHeight="1" x14ac:dyDescent="0.2">
      <c r="A33" s="120"/>
      <c r="B33" s="119"/>
      <c r="C33" s="258" t="s">
        <v>106</v>
      </c>
      <c r="E33" s="113">
        <v>72.533849129593804</v>
      </c>
      <c r="F33" s="115">
        <v>375</v>
      </c>
      <c r="G33" s="114">
        <v>354</v>
      </c>
      <c r="H33" s="114">
        <v>368</v>
      </c>
      <c r="I33" s="114">
        <v>357</v>
      </c>
      <c r="J33" s="140">
        <v>354</v>
      </c>
      <c r="K33" s="114">
        <v>21</v>
      </c>
      <c r="L33" s="116">
        <v>5.9322033898305087</v>
      </c>
    </row>
    <row r="34" spans="1:12" s="110" customFormat="1" ht="15" customHeight="1" x14ac:dyDescent="0.2">
      <c r="A34" s="120"/>
      <c r="B34" s="119"/>
      <c r="C34" s="258" t="s">
        <v>107</v>
      </c>
      <c r="E34" s="113">
        <v>27.466150870406189</v>
      </c>
      <c r="F34" s="115">
        <v>142</v>
      </c>
      <c r="G34" s="114">
        <v>137</v>
      </c>
      <c r="H34" s="114">
        <v>152</v>
      </c>
      <c r="I34" s="114">
        <v>148</v>
      </c>
      <c r="J34" s="140">
        <v>150</v>
      </c>
      <c r="K34" s="114">
        <v>-8</v>
      </c>
      <c r="L34" s="116">
        <v>-5.333333333333333</v>
      </c>
    </row>
    <row r="35" spans="1:12" s="110" customFormat="1" ht="24.95" customHeight="1" x14ac:dyDescent="0.2">
      <c r="A35" s="604" t="s">
        <v>190</v>
      </c>
      <c r="B35" s="605"/>
      <c r="C35" s="605"/>
      <c r="D35" s="606"/>
      <c r="E35" s="113">
        <v>68.529017627048759</v>
      </c>
      <c r="F35" s="115">
        <v>13296</v>
      </c>
      <c r="G35" s="114">
        <v>13369</v>
      </c>
      <c r="H35" s="114">
        <v>13767</v>
      </c>
      <c r="I35" s="114">
        <v>13757</v>
      </c>
      <c r="J35" s="140">
        <v>13782</v>
      </c>
      <c r="K35" s="114">
        <v>-486</v>
      </c>
      <c r="L35" s="116">
        <v>-3.5263387026556376</v>
      </c>
    </row>
    <row r="36" spans="1:12" s="110" customFormat="1" ht="15" customHeight="1" x14ac:dyDescent="0.2">
      <c r="A36" s="120"/>
      <c r="B36" s="119"/>
      <c r="C36" s="258" t="s">
        <v>106</v>
      </c>
      <c r="E36" s="113">
        <v>62.906137184115522</v>
      </c>
      <c r="F36" s="115">
        <v>8364</v>
      </c>
      <c r="G36" s="114">
        <v>8394</v>
      </c>
      <c r="H36" s="114">
        <v>8679</v>
      </c>
      <c r="I36" s="114">
        <v>8601</v>
      </c>
      <c r="J36" s="140">
        <v>8594</v>
      </c>
      <c r="K36" s="114">
        <v>-230</v>
      </c>
      <c r="L36" s="116">
        <v>-2.6762857807772864</v>
      </c>
    </row>
    <row r="37" spans="1:12" s="110" customFormat="1" ht="15" customHeight="1" x14ac:dyDescent="0.2">
      <c r="A37" s="120"/>
      <c r="B37" s="119"/>
      <c r="C37" s="258" t="s">
        <v>107</v>
      </c>
      <c r="E37" s="113">
        <v>37.093862815884478</v>
      </c>
      <c r="F37" s="115">
        <v>4932</v>
      </c>
      <c r="G37" s="114">
        <v>4975</v>
      </c>
      <c r="H37" s="114">
        <v>5088</v>
      </c>
      <c r="I37" s="114">
        <v>5156</v>
      </c>
      <c r="J37" s="140">
        <v>5188</v>
      </c>
      <c r="K37" s="114">
        <v>-256</v>
      </c>
      <c r="L37" s="116">
        <v>-4.9344641480339249</v>
      </c>
    </row>
    <row r="38" spans="1:12" s="110" customFormat="1" ht="15" customHeight="1" x14ac:dyDescent="0.2">
      <c r="A38" s="120"/>
      <c r="B38" s="119" t="s">
        <v>182</v>
      </c>
      <c r="C38" s="258"/>
      <c r="E38" s="113">
        <v>31.470982372951241</v>
      </c>
      <c r="F38" s="115">
        <v>6106</v>
      </c>
      <c r="G38" s="114">
        <v>6196</v>
      </c>
      <c r="H38" s="114">
        <v>6236</v>
      </c>
      <c r="I38" s="114">
        <v>6319</v>
      </c>
      <c r="J38" s="140">
        <v>6216</v>
      </c>
      <c r="K38" s="114">
        <v>-110</v>
      </c>
      <c r="L38" s="116">
        <v>-1.7696267696267696</v>
      </c>
    </row>
    <row r="39" spans="1:12" s="110" customFormat="1" ht="15" customHeight="1" x14ac:dyDescent="0.2">
      <c r="A39" s="120"/>
      <c r="B39" s="119"/>
      <c r="C39" s="258" t="s">
        <v>106</v>
      </c>
      <c r="E39" s="113">
        <v>16.557484441532917</v>
      </c>
      <c r="F39" s="115">
        <v>1011</v>
      </c>
      <c r="G39" s="114">
        <v>1066</v>
      </c>
      <c r="H39" s="114">
        <v>1075</v>
      </c>
      <c r="I39" s="114">
        <v>1049</v>
      </c>
      <c r="J39" s="140">
        <v>993</v>
      </c>
      <c r="K39" s="114">
        <v>18</v>
      </c>
      <c r="L39" s="116">
        <v>1.8126888217522659</v>
      </c>
    </row>
    <row r="40" spans="1:12" s="110" customFormat="1" ht="15" customHeight="1" x14ac:dyDescent="0.2">
      <c r="A40" s="120"/>
      <c r="B40" s="119"/>
      <c r="C40" s="258" t="s">
        <v>107</v>
      </c>
      <c r="E40" s="113">
        <v>83.442515558467079</v>
      </c>
      <c r="F40" s="115">
        <v>5095</v>
      </c>
      <c r="G40" s="114">
        <v>5130</v>
      </c>
      <c r="H40" s="114">
        <v>5161</v>
      </c>
      <c r="I40" s="114">
        <v>5270</v>
      </c>
      <c r="J40" s="140">
        <v>5223</v>
      </c>
      <c r="K40" s="114">
        <v>-128</v>
      </c>
      <c r="L40" s="116">
        <v>-2.4506988320888379</v>
      </c>
    </row>
    <row r="41" spans="1:12" s="110" customFormat="1" ht="24.75" customHeight="1" x14ac:dyDescent="0.2">
      <c r="A41" s="604" t="s">
        <v>517</v>
      </c>
      <c r="B41" s="605"/>
      <c r="C41" s="605"/>
      <c r="D41" s="606"/>
      <c r="E41" s="113">
        <v>3.1955468508401195</v>
      </c>
      <c r="F41" s="115">
        <v>620</v>
      </c>
      <c r="G41" s="114">
        <v>685</v>
      </c>
      <c r="H41" s="114">
        <v>697</v>
      </c>
      <c r="I41" s="114">
        <v>590</v>
      </c>
      <c r="J41" s="140">
        <v>640</v>
      </c>
      <c r="K41" s="114">
        <v>-20</v>
      </c>
      <c r="L41" s="116">
        <v>-3.125</v>
      </c>
    </row>
    <row r="42" spans="1:12" s="110" customFormat="1" ht="15" customHeight="1" x14ac:dyDescent="0.2">
      <c r="A42" s="120"/>
      <c r="B42" s="119"/>
      <c r="C42" s="258" t="s">
        <v>106</v>
      </c>
      <c r="E42" s="113">
        <v>63.87096774193548</v>
      </c>
      <c r="F42" s="115">
        <v>396</v>
      </c>
      <c r="G42" s="114">
        <v>447</v>
      </c>
      <c r="H42" s="114">
        <v>454</v>
      </c>
      <c r="I42" s="114">
        <v>378</v>
      </c>
      <c r="J42" s="140">
        <v>405</v>
      </c>
      <c r="K42" s="114">
        <v>-9</v>
      </c>
      <c r="L42" s="116">
        <v>-2.2222222222222223</v>
      </c>
    </row>
    <row r="43" spans="1:12" s="110" customFormat="1" ht="15" customHeight="1" x14ac:dyDescent="0.2">
      <c r="A43" s="123"/>
      <c r="B43" s="124"/>
      <c r="C43" s="260" t="s">
        <v>107</v>
      </c>
      <c r="D43" s="261"/>
      <c r="E43" s="125">
        <v>36.12903225806452</v>
      </c>
      <c r="F43" s="143">
        <v>224</v>
      </c>
      <c r="G43" s="144">
        <v>238</v>
      </c>
      <c r="H43" s="144">
        <v>243</v>
      </c>
      <c r="I43" s="144">
        <v>212</v>
      </c>
      <c r="J43" s="145">
        <v>235</v>
      </c>
      <c r="K43" s="144">
        <v>-11</v>
      </c>
      <c r="L43" s="146">
        <v>-4.6808510638297873</v>
      </c>
    </row>
    <row r="44" spans="1:12" s="110" customFormat="1" ht="45.75" customHeight="1" x14ac:dyDescent="0.2">
      <c r="A44" s="604" t="s">
        <v>191</v>
      </c>
      <c r="B44" s="605"/>
      <c r="C44" s="605"/>
      <c r="D44" s="606"/>
      <c r="E44" s="113">
        <v>2.2059581486444695</v>
      </c>
      <c r="F44" s="115">
        <v>428</v>
      </c>
      <c r="G44" s="114">
        <v>436</v>
      </c>
      <c r="H44" s="114">
        <v>444</v>
      </c>
      <c r="I44" s="114">
        <v>416</v>
      </c>
      <c r="J44" s="140">
        <v>429</v>
      </c>
      <c r="K44" s="114">
        <v>-1</v>
      </c>
      <c r="L44" s="116">
        <v>-0.23310023310023309</v>
      </c>
    </row>
    <row r="45" spans="1:12" s="110" customFormat="1" ht="15" customHeight="1" x14ac:dyDescent="0.2">
      <c r="A45" s="120"/>
      <c r="B45" s="119"/>
      <c r="C45" s="258" t="s">
        <v>106</v>
      </c>
      <c r="E45" s="113">
        <v>63.55140186915888</v>
      </c>
      <c r="F45" s="115">
        <v>272</v>
      </c>
      <c r="G45" s="114">
        <v>278</v>
      </c>
      <c r="H45" s="114">
        <v>282</v>
      </c>
      <c r="I45" s="114">
        <v>258</v>
      </c>
      <c r="J45" s="140">
        <v>267</v>
      </c>
      <c r="K45" s="114">
        <v>5</v>
      </c>
      <c r="L45" s="116">
        <v>1.8726591760299625</v>
      </c>
    </row>
    <row r="46" spans="1:12" s="110" customFormat="1" ht="15" customHeight="1" x14ac:dyDescent="0.2">
      <c r="A46" s="123"/>
      <c r="B46" s="124"/>
      <c r="C46" s="260" t="s">
        <v>107</v>
      </c>
      <c r="D46" s="261"/>
      <c r="E46" s="125">
        <v>36.44859813084112</v>
      </c>
      <c r="F46" s="143">
        <v>156</v>
      </c>
      <c r="G46" s="144">
        <v>158</v>
      </c>
      <c r="H46" s="144">
        <v>162</v>
      </c>
      <c r="I46" s="144">
        <v>158</v>
      </c>
      <c r="J46" s="145">
        <v>162</v>
      </c>
      <c r="K46" s="144">
        <v>-6</v>
      </c>
      <c r="L46" s="146">
        <v>-3.7037037037037037</v>
      </c>
    </row>
    <row r="47" spans="1:12" s="110" customFormat="1" ht="39" customHeight="1" x14ac:dyDescent="0.2">
      <c r="A47" s="604" t="s">
        <v>518</v>
      </c>
      <c r="B47" s="607"/>
      <c r="C47" s="607"/>
      <c r="D47" s="608"/>
      <c r="E47" s="113">
        <v>0.67003401711163801</v>
      </c>
      <c r="F47" s="115">
        <v>130</v>
      </c>
      <c r="G47" s="114">
        <v>148</v>
      </c>
      <c r="H47" s="114">
        <v>132</v>
      </c>
      <c r="I47" s="114">
        <v>158</v>
      </c>
      <c r="J47" s="140">
        <v>165</v>
      </c>
      <c r="K47" s="114">
        <v>-35</v>
      </c>
      <c r="L47" s="116">
        <v>-21.212121212121211</v>
      </c>
    </row>
    <row r="48" spans="1:12" s="110" customFormat="1" ht="15" customHeight="1" x14ac:dyDescent="0.2">
      <c r="A48" s="120"/>
      <c r="B48" s="119"/>
      <c r="C48" s="258" t="s">
        <v>106</v>
      </c>
      <c r="E48" s="113">
        <v>51.53846153846154</v>
      </c>
      <c r="F48" s="115">
        <v>67</v>
      </c>
      <c r="G48" s="114">
        <v>76</v>
      </c>
      <c r="H48" s="114">
        <v>66</v>
      </c>
      <c r="I48" s="114">
        <v>78</v>
      </c>
      <c r="J48" s="140">
        <v>78</v>
      </c>
      <c r="K48" s="114">
        <v>-11</v>
      </c>
      <c r="L48" s="116">
        <v>-14.102564102564102</v>
      </c>
    </row>
    <row r="49" spans="1:12" s="110" customFormat="1" ht="15" customHeight="1" x14ac:dyDescent="0.2">
      <c r="A49" s="123"/>
      <c r="B49" s="124"/>
      <c r="C49" s="260" t="s">
        <v>107</v>
      </c>
      <c r="D49" s="261"/>
      <c r="E49" s="125">
        <v>48.46153846153846</v>
      </c>
      <c r="F49" s="143">
        <v>63</v>
      </c>
      <c r="G49" s="144">
        <v>72</v>
      </c>
      <c r="H49" s="144">
        <v>66</v>
      </c>
      <c r="I49" s="144">
        <v>80</v>
      </c>
      <c r="J49" s="145">
        <v>87</v>
      </c>
      <c r="K49" s="144">
        <v>-24</v>
      </c>
      <c r="L49" s="146">
        <v>-27.586206896551722</v>
      </c>
    </row>
    <row r="50" spans="1:12" s="110" customFormat="1" ht="24.95" customHeight="1" x14ac:dyDescent="0.2">
      <c r="A50" s="609" t="s">
        <v>192</v>
      </c>
      <c r="B50" s="610"/>
      <c r="C50" s="610"/>
      <c r="D50" s="611"/>
      <c r="E50" s="262">
        <v>6.1282342026595193</v>
      </c>
      <c r="F50" s="263">
        <v>1189</v>
      </c>
      <c r="G50" s="264">
        <v>1281</v>
      </c>
      <c r="H50" s="264">
        <v>1324</v>
      </c>
      <c r="I50" s="264">
        <v>1162</v>
      </c>
      <c r="J50" s="265">
        <v>1210</v>
      </c>
      <c r="K50" s="263">
        <v>-21</v>
      </c>
      <c r="L50" s="266">
        <v>-1.7355371900826446</v>
      </c>
    </row>
    <row r="51" spans="1:12" s="110" customFormat="1" ht="15" customHeight="1" x14ac:dyDescent="0.2">
      <c r="A51" s="120"/>
      <c r="B51" s="119"/>
      <c r="C51" s="258" t="s">
        <v>106</v>
      </c>
      <c r="E51" s="113">
        <v>61.480235492010095</v>
      </c>
      <c r="F51" s="115">
        <v>731</v>
      </c>
      <c r="G51" s="114">
        <v>782</v>
      </c>
      <c r="H51" s="114">
        <v>818</v>
      </c>
      <c r="I51" s="114">
        <v>696</v>
      </c>
      <c r="J51" s="140">
        <v>723</v>
      </c>
      <c r="K51" s="114">
        <v>8</v>
      </c>
      <c r="L51" s="116">
        <v>1.1065006915629323</v>
      </c>
    </row>
    <row r="52" spans="1:12" s="110" customFormat="1" ht="15" customHeight="1" x14ac:dyDescent="0.2">
      <c r="A52" s="120"/>
      <c r="B52" s="119"/>
      <c r="C52" s="258" t="s">
        <v>107</v>
      </c>
      <c r="E52" s="113">
        <v>38.519764507989905</v>
      </c>
      <c r="F52" s="115">
        <v>458</v>
      </c>
      <c r="G52" s="114">
        <v>499</v>
      </c>
      <c r="H52" s="114">
        <v>506</v>
      </c>
      <c r="I52" s="114">
        <v>466</v>
      </c>
      <c r="J52" s="140">
        <v>487</v>
      </c>
      <c r="K52" s="114">
        <v>-29</v>
      </c>
      <c r="L52" s="116">
        <v>-5.9548254620123204</v>
      </c>
    </row>
    <row r="53" spans="1:12" s="110" customFormat="1" ht="15" customHeight="1" x14ac:dyDescent="0.2">
      <c r="A53" s="120"/>
      <c r="B53" s="119"/>
      <c r="C53" s="258" t="s">
        <v>187</v>
      </c>
      <c r="D53" s="110" t="s">
        <v>193</v>
      </c>
      <c r="E53" s="113">
        <v>39.276703111858701</v>
      </c>
      <c r="F53" s="115">
        <v>467</v>
      </c>
      <c r="G53" s="114">
        <v>541</v>
      </c>
      <c r="H53" s="114">
        <v>559</v>
      </c>
      <c r="I53" s="114">
        <v>434</v>
      </c>
      <c r="J53" s="140">
        <v>475</v>
      </c>
      <c r="K53" s="114">
        <v>-8</v>
      </c>
      <c r="L53" s="116">
        <v>-1.6842105263157894</v>
      </c>
    </row>
    <row r="54" spans="1:12" s="110" customFormat="1" ht="15" customHeight="1" x14ac:dyDescent="0.2">
      <c r="A54" s="120"/>
      <c r="B54" s="119"/>
      <c r="D54" s="267" t="s">
        <v>194</v>
      </c>
      <c r="E54" s="113">
        <v>65.952890792291214</v>
      </c>
      <c r="F54" s="115">
        <v>308</v>
      </c>
      <c r="G54" s="114">
        <v>356</v>
      </c>
      <c r="H54" s="114">
        <v>370</v>
      </c>
      <c r="I54" s="114">
        <v>285</v>
      </c>
      <c r="J54" s="140">
        <v>310</v>
      </c>
      <c r="K54" s="114">
        <v>-2</v>
      </c>
      <c r="L54" s="116">
        <v>-0.64516129032258063</v>
      </c>
    </row>
    <row r="55" spans="1:12" s="110" customFormat="1" ht="15" customHeight="1" x14ac:dyDescent="0.2">
      <c r="A55" s="120"/>
      <c r="B55" s="119"/>
      <c r="D55" s="267" t="s">
        <v>195</v>
      </c>
      <c r="E55" s="113">
        <v>34.047109207708779</v>
      </c>
      <c r="F55" s="115">
        <v>159</v>
      </c>
      <c r="G55" s="114">
        <v>185</v>
      </c>
      <c r="H55" s="114">
        <v>189</v>
      </c>
      <c r="I55" s="114">
        <v>149</v>
      </c>
      <c r="J55" s="140">
        <v>165</v>
      </c>
      <c r="K55" s="114">
        <v>-6</v>
      </c>
      <c r="L55" s="116">
        <v>-3.6363636363636362</v>
      </c>
    </row>
    <row r="56" spans="1:12" s="110" customFormat="1" ht="15" customHeight="1" x14ac:dyDescent="0.2">
      <c r="A56" s="120"/>
      <c r="B56" s="119" t="s">
        <v>196</v>
      </c>
      <c r="C56" s="258"/>
      <c r="E56" s="113">
        <v>78.445521080301006</v>
      </c>
      <c r="F56" s="115">
        <v>15220</v>
      </c>
      <c r="G56" s="114">
        <v>15296</v>
      </c>
      <c r="H56" s="114">
        <v>15632</v>
      </c>
      <c r="I56" s="114">
        <v>15848</v>
      </c>
      <c r="J56" s="140">
        <v>15718</v>
      </c>
      <c r="K56" s="114">
        <v>-498</v>
      </c>
      <c r="L56" s="116">
        <v>-3.1683420282478685</v>
      </c>
    </row>
    <row r="57" spans="1:12" s="110" customFormat="1" ht="15" customHeight="1" x14ac:dyDescent="0.2">
      <c r="A57" s="120"/>
      <c r="B57" s="119"/>
      <c r="C57" s="258" t="s">
        <v>106</v>
      </c>
      <c r="E57" s="113">
        <v>48.055190538764784</v>
      </c>
      <c r="F57" s="115">
        <v>7314</v>
      </c>
      <c r="G57" s="114">
        <v>7351</v>
      </c>
      <c r="H57" s="114">
        <v>7572</v>
      </c>
      <c r="I57" s="114">
        <v>7598</v>
      </c>
      <c r="J57" s="140">
        <v>7504</v>
      </c>
      <c r="K57" s="114">
        <v>-190</v>
      </c>
      <c r="L57" s="116">
        <v>-2.5319829424307034</v>
      </c>
    </row>
    <row r="58" spans="1:12" s="110" customFormat="1" ht="15" customHeight="1" x14ac:dyDescent="0.2">
      <c r="A58" s="120"/>
      <c r="B58" s="119"/>
      <c r="C58" s="258" t="s">
        <v>107</v>
      </c>
      <c r="E58" s="113">
        <v>51.944809461235216</v>
      </c>
      <c r="F58" s="115">
        <v>7906</v>
      </c>
      <c r="G58" s="114">
        <v>7945</v>
      </c>
      <c r="H58" s="114">
        <v>8060</v>
      </c>
      <c r="I58" s="114">
        <v>8250</v>
      </c>
      <c r="J58" s="140">
        <v>8214</v>
      </c>
      <c r="K58" s="114">
        <v>-308</v>
      </c>
      <c r="L58" s="116">
        <v>-3.7496956415875333</v>
      </c>
    </row>
    <row r="59" spans="1:12" s="110" customFormat="1" ht="15" customHeight="1" x14ac:dyDescent="0.2">
      <c r="A59" s="120"/>
      <c r="B59" s="119"/>
      <c r="C59" s="258" t="s">
        <v>105</v>
      </c>
      <c r="D59" s="110" t="s">
        <v>197</v>
      </c>
      <c r="E59" s="113">
        <v>90.519053876478324</v>
      </c>
      <c r="F59" s="115">
        <v>13777</v>
      </c>
      <c r="G59" s="114">
        <v>13842</v>
      </c>
      <c r="H59" s="114">
        <v>14172</v>
      </c>
      <c r="I59" s="114">
        <v>14331</v>
      </c>
      <c r="J59" s="140">
        <v>14202</v>
      </c>
      <c r="K59" s="114">
        <v>-425</v>
      </c>
      <c r="L59" s="116">
        <v>-2.9925362624982399</v>
      </c>
    </row>
    <row r="60" spans="1:12" s="110" customFormat="1" ht="15" customHeight="1" x14ac:dyDescent="0.2">
      <c r="A60" s="120"/>
      <c r="B60" s="119"/>
      <c r="C60" s="258"/>
      <c r="D60" s="267" t="s">
        <v>198</v>
      </c>
      <c r="E60" s="113">
        <v>48.254336938375552</v>
      </c>
      <c r="F60" s="115">
        <v>6648</v>
      </c>
      <c r="G60" s="114">
        <v>6676</v>
      </c>
      <c r="H60" s="114">
        <v>6899</v>
      </c>
      <c r="I60" s="114">
        <v>6932</v>
      </c>
      <c r="J60" s="140">
        <v>6841</v>
      </c>
      <c r="K60" s="114">
        <v>-193</v>
      </c>
      <c r="L60" s="116">
        <v>-2.8212249671100715</v>
      </c>
    </row>
    <row r="61" spans="1:12" s="110" customFormat="1" ht="15" customHeight="1" x14ac:dyDescent="0.2">
      <c r="A61" s="120"/>
      <c r="B61" s="119"/>
      <c r="C61" s="258"/>
      <c r="D61" s="267" t="s">
        <v>199</v>
      </c>
      <c r="E61" s="113">
        <v>51.745663061624448</v>
      </c>
      <c r="F61" s="115">
        <v>7129</v>
      </c>
      <c r="G61" s="114">
        <v>7166</v>
      </c>
      <c r="H61" s="114">
        <v>7273</v>
      </c>
      <c r="I61" s="114">
        <v>7399</v>
      </c>
      <c r="J61" s="140">
        <v>7361</v>
      </c>
      <c r="K61" s="114">
        <v>-232</v>
      </c>
      <c r="L61" s="116">
        <v>-3.151745686727347</v>
      </c>
    </row>
    <row r="62" spans="1:12" s="110" customFormat="1" ht="15" customHeight="1" x14ac:dyDescent="0.2">
      <c r="A62" s="120"/>
      <c r="B62" s="119"/>
      <c r="C62" s="258"/>
      <c r="D62" s="258" t="s">
        <v>200</v>
      </c>
      <c r="E62" s="113">
        <v>9.4809461235216812</v>
      </c>
      <c r="F62" s="115">
        <v>1443</v>
      </c>
      <c r="G62" s="114">
        <v>1454</v>
      </c>
      <c r="H62" s="114">
        <v>1460</v>
      </c>
      <c r="I62" s="114">
        <v>1517</v>
      </c>
      <c r="J62" s="140">
        <v>1516</v>
      </c>
      <c r="K62" s="114">
        <v>-73</v>
      </c>
      <c r="L62" s="116">
        <v>-4.8153034300791555</v>
      </c>
    </row>
    <row r="63" spans="1:12" s="110" customFormat="1" ht="15" customHeight="1" x14ac:dyDescent="0.2">
      <c r="A63" s="120"/>
      <c r="B63" s="119"/>
      <c r="C63" s="258"/>
      <c r="D63" s="267" t="s">
        <v>198</v>
      </c>
      <c r="E63" s="113">
        <v>46.153846153846153</v>
      </c>
      <c r="F63" s="115">
        <v>666</v>
      </c>
      <c r="G63" s="114">
        <v>675</v>
      </c>
      <c r="H63" s="114">
        <v>673</v>
      </c>
      <c r="I63" s="114">
        <v>666</v>
      </c>
      <c r="J63" s="140">
        <v>663</v>
      </c>
      <c r="K63" s="114">
        <v>3</v>
      </c>
      <c r="L63" s="116">
        <v>0.45248868778280543</v>
      </c>
    </row>
    <row r="64" spans="1:12" s="110" customFormat="1" ht="15" customHeight="1" x14ac:dyDescent="0.2">
      <c r="A64" s="120"/>
      <c r="B64" s="119"/>
      <c r="C64" s="258"/>
      <c r="D64" s="267" t="s">
        <v>199</v>
      </c>
      <c r="E64" s="113">
        <v>53.846153846153847</v>
      </c>
      <c r="F64" s="115">
        <v>777</v>
      </c>
      <c r="G64" s="114">
        <v>779</v>
      </c>
      <c r="H64" s="114">
        <v>787</v>
      </c>
      <c r="I64" s="114">
        <v>851</v>
      </c>
      <c r="J64" s="140">
        <v>853</v>
      </c>
      <c r="K64" s="114">
        <v>-76</v>
      </c>
      <c r="L64" s="116">
        <v>-8.909730363423213</v>
      </c>
    </row>
    <row r="65" spans="1:12" s="110" customFormat="1" ht="15" customHeight="1" x14ac:dyDescent="0.2">
      <c r="A65" s="120"/>
      <c r="B65" s="119" t="s">
        <v>201</v>
      </c>
      <c r="C65" s="258"/>
      <c r="E65" s="113">
        <v>8.7207504380991647</v>
      </c>
      <c r="F65" s="115">
        <v>1692</v>
      </c>
      <c r="G65" s="114">
        <v>1673</v>
      </c>
      <c r="H65" s="114">
        <v>1682</v>
      </c>
      <c r="I65" s="114">
        <v>1713</v>
      </c>
      <c r="J65" s="140">
        <v>1713</v>
      </c>
      <c r="K65" s="114">
        <v>-21</v>
      </c>
      <c r="L65" s="116">
        <v>-1.2259194395796849</v>
      </c>
    </row>
    <row r="66" spans="1:12" s="110" customFormat="1" ht="15" customHeight="1" x14ac:dyDescent="0.2">
      <c r="A66" s="120"/>
      <c r="B66" s="119"/>
      <c r="C66" s="258" t="s">
        <v>106</v>
      </c>
      <c r="E66" s="113">
        <v>43.085106382978722</v>
      </c>
      <c r="F66" s="115">
        <v>729</v>
      </c>
      <c r="G66" s="114">
        <v>726</v>
      </c>
      <c r="H66" s="114">
        <v>737</v>
      </c>
      <c r="I66" s="114">
        <v>745</v>
      </c>
      <c r="J66" s="140">
        <v>746</v>
      </c>
      <c r="K66" s="114">
        <v>-17</v>
      </c>
      <c r="L66" s="116">
        <v>-2.2788203753351208</v>
      </c>
    </row>
    <row r="67" spans="1:12" s="110" customFormat="1" ht="15" customHeight="1" x14ac:dyDescent="0.2">
      <c r="A67" s="120"/>
      <c r="B67" s="119"/>
      <c r="C67" s="258" t="s">
        <v>107</v>
      </c>
      <c r="E67" s="113">
        <v>56.914893617021278</v>
      </c>
      <c r="F67" s="115">
        <v>963</v>
      </c>
      <c r="G67" s="114">
        <v>947</v>
      </c>
      <c r="H67" s="114">
        <v>945</v>
      </c>
      <c r="I67" s="114">
        <v>968</v>
      </c>
      <c r="J67" s="140">
        <v>967</v>
      </c>
      <c r="K67" s="114">
        <v>-4</v>
      </c>
      <c r="L67" s="116">
        <v>-0.41365046535677352</v>
      </c>
    </row>
    <row r="68" spans="1:12" s="110" customFormat="1" ht="15" customHeight="1" x14ac:dyDescent="0.2">
      <c r="A68" s="120"/>
      <c r="B68" s="119"/>
      <c r="C68" s="258" t="s">
        <v>105</v>
      </c>
      <c r="D68" s="110" t="s">
        <v>202</v>
      </c>
      <c r="E68" s="113">
        <v>15.130023640661939</v>
      </c>
      <c r="F68" s="115">
        <v>256</v>
      </c>
      <c r="G68" s="114">
        <v>256</v>
      </c>
      <c r="H68" s="114">
        <v>248</v>
      </c>
      <c r="I68" s="114">
        <v>245</v>
      </c>
      <c r="J68" s="140">
        <v>235</v>
      </c>
      <c r="K68" s="114">
        <v>21</v>
      </c>
      <c r="L68" s="116">
        <v>8.9361702127659566</v>
      </c>
    </row>
    <row r="69" spans="1:12" s="110" customFormat="1" ht="15" customHeight="1" x14ac:dyDescent="0.2">
      <c r="A69" s="120"/>
      <c r="B69" s="119"/>
      <c r="C69" s="258"/>
      <c r="D69" s="267" t="s">
        <v>198</v>
      </c>
      <c r="E69" s="113">
        <v>35.546875</v>
      </c>
      <c r="F69" s="115">
        <v>91</v>
      </c>
      <c r="G69" s="114">
        <v>97</v>
      </c>
      <c r="H69" s="114">
        <v>95</v>
      </c>
      <c r="I69" s="114">
        <v>93</v>
      </c>
      <c r="J69" s="140">
        <v>87</v>
      </c>
      <c r="K69" s="114">
        <v>4</v>
      </c>
      <c r="L69" s="116">
        <v>4.5977011494252871</v>
      </c>
    </row>
    <row r="70" spans="1:12" s="110" customFormat="1" ht="15" customHeight="1" x14ac:dyDescent="0.2">
      <c r="A70" s="120"/>
      <c r="B70" s="119"/>
      <c r="C70" s="258"/>
      <c r="D70" s="267" t="s">
        <v>199</v>
      </c>
      <c r="E70" s="113">
        <v>64.453125</v>
      </c>
      <c r="F70" s="115">
        <v>165</v>
      </c>
      <c r="G70" s="114">
        <v>159</v>
      </c>
      <c r="H70" s="114">
        <v>153</v>
      </c>
      <c r="I70" s="114">
        <v>152</v>
      </c>
      <c r="J70" s="140">
        <v>148</v>
      </c>
      <c r="K70" s="114">
        <v>17</v>
      </c>
      <c r="L70" s="116">
        <v>11.486486486486486</v>
      </c>
    </row>
    <row r="71" spans="1:12" s="110" customFormat="1" ht="15" customHeight="1" x14ac:dyDescent="0.2">
      <c r="A71" s="120"/>
      <c r="B71" s="119"/>
      <c r="C71" s="258"/>
      <c r="D71" s="110" t="s">
        <v>203</v>
      </c>
      <c r="E71" s="113">
        <v>80.200945626477548</v>
      </c>
      <c r="F71" s="115">
        <v>1357</v>
      </c>
      <c r="G71" s="114">
        <v>1350</v>
      </c>
      <c r="H71" s="114">
        <v>1362</v>
      </c>
      <c r="I71" s="114">
        <v>1397</v>
      </c>
      <c r="J71" s="140">
        <v>1405</v>
      </c>
      <c r="K71" s="114">
        <v>-48</v>
      </c>
      <c r="L71" s="116">
        <v>-3.4163701067615659</v>
      </c>
    </row>
    <row r="72" spans="1:12" s="110" customFormat="1" ht="15" customHeight="1" x14ac:dyDescent="0.2">
      <c r="A72" s="120"/>
      <c r="B72" s="119"/>
      <c r="C72" s="258"/>
      <c r="D72" s="267" t="s">
        <v>198</v>
      </c>
      <c r="E72" s="113">
        <v>43.18349299926308</v>
      </c>
      <c r="F72" s="115">
        <v>586</v>
      </c>
      <c r="G72" s="114">
        <v>582</v>
      </c>
      <c r="H72" s="114">
        <v>592</v>
      </c>
      <c r="I72" s="114">
        <v>603</v>
      </c>
      <c r="J72" s="140">
        <v>610</v>
      </c>
      <c r="K72" s="114">
        <v>-24</v>
      </c>
      <c r="L72" s="116">
        <v>-3.9344262295081966</v>
      </c>
    </row>
    <row r="73" spans="1:12" s="110" customFormat="1" ht="15" customHeight="1" x14ac:dyDescent="0.2">
      <c r="A73" s="120"/>
      <c r="B73" s="119"/>
      <c r="C73" s="258"/>
      <c r="D73" s="267" t="s">
        <v>199</v>
      </c>
      <c r="E73" s="113">
        <v>56.81650700073692</v>
      </c>
      <c r="F73" s="115">
        <v>771</v>
      </c>
      <c r="G73" s="114">
        <v>768</v>
      </c>
      <c r="H73" s="114">
        <v>770</v>
      </c>
      <c r="I73" s="114">
        <v>794</v>
      </c>
      <c r="J73" s="140">
        <v>795</v>
      </c>
      <c r="K73" s="114">
        <v>-24</v>
      </c>
      <c r="L73" s="116">
        <v>-3.0188679245283021</v>
      </c>
    </row>
    <row r="74" spans="1:12" s="110" customFormat="1" ht="15" customHeight="1" x14ac:dyDescent="0.2">
      <c r="A74" s="120"/>
      <c r="B74" s="119"/>
      <c r="C74" s="258"/>
      <c r="D74" s="110" t="s">
        <v>204</v>
      </c>
      <c r="E74" s="113">
        <v>4.6690307328605201</v>
      </c>
      <c r="F74" s="115">
        <v>79</v>
      </c>
      <c r="G74" s="114">
        <v>67</v>
      </c>
      <c r="H74" s="114">
        <v>72</v>
      </c>
      <c r="I74" s="114">
        <v>71</v>
      </c>
      <c r="J74" s="140">
        <v>73</v>
      </c>
      <c r="K74" s="114">
        <v>6</v>
      </c>
      <c r="L74" s="116">
        <v>8.2191780821917817</v>
      </c>
    </row>
    <row r="75" spans="1:12" s="110" customFormat="1" ht="15" customHeight="1" x14ac:dyDescent="0.2">
      <c r="A75" s="120"/>
      <c r="B75" s="119"/>
      <c r="C75" s="258"/>
      <c r="D75" s="267" t="s">
        <v>198</v>
      </c>
      <c r="E75" s="113">
        <v>65.822784810126578</v>
      </c>
      <c r="F75" s="115">
        <v>52</v>
      </c>
      <c r="G75" s="114">
        <v>47</v>
      </c>
      <c r="H75" s="114">
        <v>50</v>
      </c>
      <c r="I75" s="114">
        <v>49</v>
      </c>
      <c r="J75" s="140">
        <v>49</v>
      </c>
      <c r="K75" s="114">
        <v>3</v>
      </c>
      <c r="L75" s="116">
        <v>6.1224489795918364</v>
      </c>
    </row>
    <row r="76" spans="1:12" s="110" customFormat="1" ht="15" customHeight="1" x14ac:dyDescent="0.2">
      <c r="A76" s="120"/>
      <c r="B76" s="119"/>
      <c r="C76" s="258"/>
      <c r="D76" s="267" t="s">
        <v>199</v>
      </c>
      <c r="E76" s="113">
        <v>34.177215189873415</v>
      </c>
      <c r="F76" s="115">
        <v>27</v>
      </c>
      <c r="G76" s="114">
        <v>20</v>
      </c>
      <c r="H76" s="114">
        <v>22</v>
      </c>
      <c r="I76" s="114">
        <v>22</v>
      </c>
      <c r="J76" s="140">
        <v>24</v>
      </c>
      <c r="K76" s="114">
        <v>3</v>
      </c>
      <c r="L76" s="116">
        <v>12.5</v>
      </c>
    </row>
    <row r="77" spans="1:12" s="110" customFormat="1" ht="15" customHeight="1" x14ac:dyDescent="0.2">
      <c r="A77" s="534"/>
      <c r="B77" s="119" t="s">
        <v>205</v>
      </c>
      <c r="C77" s="268"/>
      <c r="D77" s="182"/>
      <c r="E77" s="113">
        <v>6.7054942789403151</v>
      </c>
      <c r="F77" s="115">
        <v>1301</v>
      </c>
      <c r="G77" s="114">
        <v>1315</v>
      </c>
      <c r="H77" s="114">
        <v>1365</v>
      </c>
      <c r="I77" s="114">
        <v>1353</v>
      </c>
      <c r="J77" s="140">
        <v>1357</v>
      </c>
      <c r="K77" s="114">
        <v>-56</v>
      </c>
      <c r="L77" s="116">
        <v>-4.1267501842299188</v>
      </c>
    </row>
    <row r="78" spans="1:12" s="110" customFormat="1" ht="15" customHeight="1" x14ac:dyDescent="0.2">
      <c r="A78" s="120"/>
      <c r="B78" s="119"/>
      <c r="C78" s="268" t="s">
        <v>106</v>
      </c>
      <c r="D78" s="182"/>
      <c r="E78" s="113">
        <v>46.195234435049962</v>
      </c>
      <c r="F78" s="115">
        <v>601</v>
      </c>
      <c r="G78" s="114">
        <v>601</v>
      </c>
      <c r="H78" s="114">
        <v>627</v>
      </c>
      <c r="I78" s="114">
        <v>611</v>
      </c>
      <c r="J78" s="140">
        <v>614</v>
      </c>
      <c r="K78" s="114">
        <v>-13</v>
      </c>
      <c r="L78" s="116">
        <v>-2.1172638436482085</v>
      </c>
    </row>
    <row r="79" spans="1:12" s="110" customFormat="1" ht="15" customHeight="1" x14ac:dyDescent="0.2">
      <c r="A79" s="123"/>
      <c r="B79" s="124"/>
      <c r="C79" s="260" t="s">
        <v>107</v>
      </c>
      <c r="D79" s="261"/>
      <c r="E79" s="125">
        <v>53.804765564950038</v>
      </c>
      <c r="F79" s="143">
        <v>700</v>
      </c>
      <c r="G79" s="144">
        <v>714</v>
      </c>
      <c r="H79" s="144">
        <v>738</v>
      </c>
      <c r="I79" s="144">
        <v>742</v>
      </c>
      <c r="J79" s="145">
        <v>743</v>
      </c>
      <c r="K79" s="144">
        <v>-43</v>
      </c>
      <c r="L79" s="146">
        <v>-5.7873485868102286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19402</v>
      </c>
      <c r="E11" s="114">
        <v>19565</v>
      </c>
      <c r="F11" s="114">
        <v>20003</v>
      </c>
      <c r="G11" s="114">
        <v>20076</v>
      </c>
      <c r="H11" s="140">
        <v>19998</v>
      </c>
      <c r="I11" s="115">
        <v>-596</v>
      </c>
      <c r="J11" s="116">
        <v>-2.9802980298029804</v>
      </c>
    </row>
    <row r="12" spans="1:15" s="110" customFormat="1" ht="24.95" customHeight="1" x14ac:dyDescent="0.2">
      <c r="A12" s="193" t="s">
        <v>132</v>
      </c>
      <c r="B12" s="194" t="s">
        <v>133</v>
      </c>
      <c r="C12" s="113">
        <v>2.9069168126997216</v>
      </c>
      <c r="D12" s="115">
        <v>564</v>
      </c>
      <c r="E12" s="114">
        <v>506</v>
      </c>
      <c r="F12" s="114">
        <v>632</v>
      </c>
      <c r="G12" s="114">
        <v>601</v>
      </c>
      <c r="H12" s="140">
        <v>581</v>
      </c>
      <c r="I12" s="115">
        <v>-17</v>
      </c>
      <c r="J12" s="116">
        <v>-2.9259896729776247</v>
      </c>
    </row>
    <row r="13" spans="1:15" s="110" customFormat="1" ht="24.95" customHeight="1" x14ac:dyDescent="0.2">
      <c r="A13" s="193" t="s">
        <v>134</v>
      </c>
      <c r="B13" s="199" t="s">
        <v>214</v>
      </c>
      <c r="C13" s="113">
        <v>1.9121740026801362</v>
      </c>
      <c r="D13" s="115">
        <v>371</v>
      </c>
      <c r="E13" s="114">
        <v>373</v>
      </c>
      <c r="F13" s="114">
        <v>376</v>
      </c>
      <c r="G13" s="114">
        <v>375</v>
      </c>
      <c r="H13" s="140">
        <v>377</v>
      </c>
      <c r="I13" s="115">
        <v>-6</v>
      </c>
      <c r="J13" s="116">
        <v>-1.5915119363395225</v>
      </c>
    </row>
    <row r="14" spans="1:15" s="287" customFormat="1" ht="24" customHeight="1" x14ac:dyDescent="0.2">
      <c r="A14" s="193" t="s">
        <v>215</v>
      </c>
      <c r="B14" s="199" t="s">
        <v>137</v>
      </c>
      <c r="C14" s="113">
        <v>23.956293165653026</v>
      </c>
      <c r="D14" s="115">
        <v>4648</v>
      </c>
      <c r="E14" s="114">
        <v>4690</v>
      </c>
      <c r="F14" s="114">
        <v>4762</v>
      </c>
      <c r="G14" s="114">
        <v>4744</v>
      </c>
      <c r="H14" s="140">
        <v>4765</v>
      </c>
      <c r="I14" s="115">
        <v>-117</v>
      </c>
      <c r="J14" s="116">
        <v>-2.4554039874081846</v>
      </c>
      <c r="K14" s="110"/>
      <c r="L14" s="110"/>
      <c r="M14" s="110"/>
      <c r="N14" s="110"/>
      <c r="O14" s="110"/>
    </row>
    <row r="15" spans="1:15" s="110" customFormat="1" ht="24.75" customHeight="1" x14ac:dyDescent="0.2">
      <c r="A15" s="193" t="s">
        <v>216</v>
      </c>
      <c r="B15" s="199" t="s">
        <v>217</v>
      </c>
      <c r="C15" s="113">
        <v>4.4016080816410676</v>
      </c>
      <c r="D15" s="115">
        <v>854</v>
      </c>
      <c r="E15" s="114">
        <v>851</v>
      </c>
      <c r="F15" s="114">
        <v>861</v>
      </c>
      <c r="G15" s="114">
        <v>841</v>
      </c>
      <c r="H15" s="140">
        <v>849</v>
      </c>
      <c r="I15" s="115">
        <v>5</v>
      </c>
      <c r="J15" s="116">
        <v>0.58892815076560656</v>
      </c>
    </row>
    <row r="16" spans="1:15" s="287" customFormat="1" ht="24.95" customHeight="1" x14ac:dyDescent="0.2">
      <c r="A16" s="193" t="s">
        <v>218</v>
      </c>
      <c r="B16" s="199" t="s">
        <v>141</v>
      </c>
      <c r="C16" s="113">
        <v>15.467477579630966</v>
      </c>
      <c r="D16" s="115">
        <v>3001</v>
      </c>
      <c r="E16" s="114">
        <v>3050</v>
      </c>
      <c r="F16" s="114">
        <v>3090</v>
      </c>
      <c r="G16" s="114">
        <v>3097</v>
      </c>
      <c r="H16" s="140">
        <v>3111</v>
      </c>
      <c r="I16" s="115">
        <v>-110</v>
      </c>
      <c r="J16" s="116">
        <v>-3.5358405657344907</v>
      </c>
      <c r="K16" s="110"/>
      <c r="L16" s="110"/>
      <c r="M16" s="110"/>
      <c r="N16" s="110"/>
      <c r="O16" s="110"/>
    </row>
    <row r="17" spans="1:15" s="110" customFormat="1" ht="24.95" customHeight="1" x14ac:dyDescent="0.2">
      <c r="A17" s="193" t="s">
        <v>219</v>
      </c>
      <c r="B17" s="199" t="s">
        <v>220</v>
      </c>
      <c r="C17" s="113">
        <v>4.0872075043809915</v>
      </c>
      <c r="D17" s="115">
        <v>793</v>
      </c>
      <c r="E17" s="114">
        <v>789</v>
      </c>
      <c r="F17" s="114">
        <v>811</v>
      </c>
      <c r="G17" s="114">
        <v>806</v>
      </c>
      <c r="H17" s="140">
        <v>805</v>
      </c>
      <c r="I17" s="115">
        <v>-12</v>
      </c>
      <c r="J17" s="116">
        <v>-1.4906832298136645</v>
      </c>
    </row>
    <row r="18" spans="1:15" s="287" customFormat="1" ht="24.95" customHeight="1" x14ac:dyDescent="0.2">
      <c r="A18" s="201" t="s">
        <v>144</v>
      </c>
      <c r="B18" s="202" t="s">
        <v>145</v>
      </c>
      <c r="C18" s="113">
        <v>9.3753221317389954</v>
      </c>
      <c r="D18" s="115">
        <v>1819</v>
      </c>
      <c r="E18" s="114">
        <v>1813</v>
      </c>
      <c r="F18" s="114">
        <v>1871</v>
      </c>
      <c r="G18" s="114">
        <v>1864</v>
      </c>
      <c r="H18" s="140">
        <v>1828</v>
      </c>
      <c r="I18" s="115">
        <v>-9</v>
      </c>
      <c r="J18" s="116">
        <v>-0.49234135667396062</v>
      </c>
      <c r="K18" s="110"/>
      <c r="L18" s="110"/>
      <c r="M18" s="110"/>
      <c r="N18" s="110"/>
      <c r="O18" s="110"/>
    </row>
    <row r="19" spans="1:15" s="110" customFormat="1" ht="24.95" customHeight="1" x14ac:dyDescent="0.2">
      <c r="A19" s="193" t="s">
        <v>146</v>
      </c>
      <c r="B19" s="199" t="s">
        <v>147</v>
      </c>
      <c r="C19" s="113">
        <v>12.570868982579116</v>
      </c>
      <c r="D19" s="115">
        <v>2439</v>
      </c>
      <c r="E19" s="114">
        <v>2466</v>
      </c>
      <c r="F19" s="114">
        <v>2485</v>
      </c>
      <c r="G19" s="114">
        <v>2457</v>
      </c>
      <c r="H19" s="140">
        <v>2464</v>
      </c>
      <c r="I19" s="115">
        <v>-25</v>
      </c>
      <c r="J19" s="116">
        <v>-1.0146103896103895</v>
      </c>
    </row>
    <row r="20" spans="1:15" s="287" customFormat="1" ht="24.95" customHeight="1" x14ac:dyDescent="0.2">
      <c r="A20" s="193" t="s">
        <v>148</v>
      </c>
      <c r="B20" s="199" t="s">
        <v>149</v>
      </c>
      <c r="C20" s="113">
        <v>2.8450675188124936</v>
      </c>
      <c r="D20" s="115">
        <v>552</v>
      </c>
      <c r="E20" s="114">
        <v>578</v>
      </c>
      <c r="F20" s="114">
        <v>584</v>
      </c>
      <c r="G20" s="114">
        <v>584</v>
      </c>
      <c r="H20" s="140">
        <v>591</v>
      </c>
      <c r="I20" s="115">
        <v>-39</v>
      </c>
      <c r="J20" s="116">
        <v>-6.5989847715736039</v>
      </c>
      <c r="K20" s="110"/>
      <c r="L20" s="110"/>
      <c r="M20" s="110"/>
      <c r="N20" s="110"/>
      <c r="O20" s="110"/>
    </row>
    <row r="21" spans="1:15" s="110" customFormat="1" ht="24.95" customHeight="1" x14ac:dyDescent="0.2">
      <c r="A21" s="201" t="s">
        <v>150</v>
      </c>
      <c r="B21" s="202" t="s">
        <v>151</v>
      </c>
      <c r="C21" s="113">
        <v>3.5357179672198744</v>
      </c>
      <c r="D21" s="115">
        <v>686</v>
      </c>
      <c r="E21" s="114">
        <v>711</v>
      </c>
      <c r="F21" s="114">
        <v>747</v>
      </c>
      <c r="G21" s="114">
        <v>736</v>
      </c>
      <c r="H21" s="140">
        <v>678</v>
      </c>
      <c r="I21" s="115">
        <v>8</v>
      </c>
      <c r="J21" s="116">
        <v>1.1799410029498525</v>
      </c>
    </row>
    <row r="22" spans="1:15" s="110" customFormat="1" ht="24.95" customHeight="1" x14ac:dyDescent="0.2">
      <c r="A22" s="201" t="s">
        <v>152</v>
      </c>
      <c r="B22" s="199" t="s">
        <v>153</v>
      </c>
      <c r="C22" s="113" t="s">
        <v>513</v>
      </c>
      <c r="D22" s="115" t="s">
        <v>513</v>
      </c>
      <c r="E22" s="114" t="s">
        <v>513</v>
      </c>
      <c r="F22" s="114" t="s">
        <v>513</v>
      </c>
      <c r="G22" s="114">
        <v>39</v>
      </c>
      <c r="H22" s="140">
        <v>38</v>
      </c>
      <c r="I22" s="115" t="s">
        <v>513</v>
      </c>
      <c r="J22" s="116" t="s">
        <v>513</v>
      </c>
    </row>
    <row r="23" spans="1:15" s="110" customFormat="1" ht="24.95" customHeight="1" x14ac:dyDescent="0.2">
      <c r="A23" s="193" t="s">
        <v>154</v>
      </c>
      <c r="B23" s="199" t="s">
        <v>155</v>
      </c>
      <c r="C23" s="113">
        <v>1.4122255437583755</v>
      </c>
      <c r="D23" s="115">
        <v>274</v>
      </c>
      <c r="E23" s="114">
        <v>277</v>
      </c>
      <c r="F23" s="114">
        <v>280</v>
      </c>
      <c r="G23" s="114">
        <v>277</v>
      </c>
      <c r="H23" s="140">
        <v>280</v>
      </c>
      <c r="I23" s="115">
        <v>-6</v>
      </c>
      <c r="J23" s="116">
        <v>-2.1428571428571428</v>
      </c>
    </row>
    <row r="24" spans="1:15" s="110" customFormat="1" ht="24.95" customHeight="1" x14ac:dyDescent="0.2">
      <c r="A24" s="193" t="s">
        <v>156</v>
      </c>
      <c r="B24" s="199" t="s">
        <v>221</v>
      </c>
      <c r="C24" s="113">
        <v>4.0047417791980209</v>
      </c>
      <c r="D24" s="115">
        <v>777</v>
      </c>
      <c r="E24" s="114">
        <v>792</v>
      </c>
      <c r="F24" s="114">
        <v>806</v>
      </c>
      <c r="G24" s="114">
        <v>794</v>
      </c>
      <c r="H24" s="140">
        <v>801</v>
      </c>
      <c r="I24" s="115">
        <v>-24</v>
      </c>
      <c r="J24" s="116">
        <v>-2.9962546816479403</v>
      </c>
    </row>
    <row r="25" spans="1:15" s="110" customFormat="1" ht="24.95" customHeight="1" x14ac:dyDescent="0.2">
      <c r="A25" s="193" t="s">
        <v>222</v>
      </c>
      <c r="B25" s="204" t="s">
        <v>159</v>
      </c>
      <c r="C25" s="113">
        <v>3.1800845273683125</v>
      </c>
      <c r="D25" s="115">
        <v>617</v>
      </c>
      <c r="E25" s="114">
        <v>615</v>
      </c>
      <c r="F25" s="114">
        <v>659</v>
      </c>
      <c r="G25" s="114">
        <v>675</v>
      </c>
      <c r="H25" s="140">
        <v>636</v>
      </c>
      <c r="I25" s="115">
        <v>-19</v>
      </c>
      <c r="J25" s="116">
        <v>-2.9874213836477987</v>
      </c>
    </row>
    <row r="26" spans="1:15" s="110" customFormat="1" ht="24.95" customHeight="1" x14ac:dyDescent="0.2">
      <c r="A26" s="201">
        <v>782.78300000000002</v>
      </c>
      <c r="B26" s="203" t="s">
        <v>160</v>
      </c>
      <c r="C26" s="113" t="s">
        <v>513</v>
      </c>
      <c r="D26" s="115" t="s">
        <v>513</v>
      </c>
      <c r="E26" s="114" t="s">
        <v>513</v>
      </c>
      <c r="F26" s="114" t="s">
        <v>513</v>
      </c>
      <c r="G26" s="114">
        <v>322</v>
      </c>
      <c r="H26" s="140">
        <v>337</v>
      </c>
      <c r="I26" s="115" t="s">
        <v>513</v>
      </c>
      <c r="J26" s="116" t="s">
        <v>513</v>
      </c>
    </row>
    <row r="27" spans="1:15" s="110" customFormat="1" ht="24.95" customHeight="1" x14ac:dyDescent="0.2">
      <c r="A27" s="193" t="s">
        <v>161</v>
      </c>
      <c r="B27" s="199" t="s">
        <v>223</v>
      </c>
      <c r="C27" s="113">
        <v>9.8701164828368206</v>
      </c>
      <c r="D27" s="115">
        <v>1915</v>
      </c>
      <c r="E27" s="114">
        <v>1921</v>
      </c>
      <c r="F27" s="114">
        <v>1912</v>
      </c>
      <c r="G27" s="114">
        <v>1946</v>
      </c>
      <c r="H27" s="140">
        <v>1924</v>
      </c>
      <c r="I27" s="115">
        <v>-9</v>
      </c>
      <c r="J27" s="116">
        <v>-0.4677754677754678</v>
      </c>
    </row>
    <row r="28" spans="1:15" s="110" customFormat="1" ht="24.95" customHeight="1" x14ac:dyDescent="0.2">
      <c r="A28" s="193" t="s">
        <v>163</v>
      </c>
      <c r="B28" s="199" t="s">
        <v>164</v>
      </c>
      <c r="C28" s="113">
        <v>4.0202041026698279</v>
      </c>
      <c r="D28" s="115">
        <v>780</v>
      </c>
      <c r="E28" s="114">
        <v>762</v>
      </c>
      <c r="F28" s="114">
        <v>754</v>
      </c>
      <c r="G28" s="114">
        <v>809</v>
      </c>
      <c r="H28" s="140">
        <v>807</v>
      </c>
      <c r="I28" s="115">
        <v>-27</v>
      </c>
      <c r="J28" s="116">
        <v>-3.3457249070631971</v>
      </c>
    </row>
    <row r="29" spans="1:15" s="110" customFormat="1" ht="24.95" customHeight="1" x14ac:dyDescent="0.2">
      <c r="A29" s="193">
        <v>86</v>
      </c>
      <c r="B29" s="199" t="s">
        <v>165</v>
      </c>
      <c r="C29" s="113">
        <v>7.6899288733120299</v>
      </c>
      <c r="D29" s="115">
        <v>1492</v>
      </c>
      <c r="E29" s="114">
        <v>1556</v>
      </c>
      <c r="F29" s="114">
        <v>1590</v>
      </c>
      <c r="G29" s="114">
        <v>1589</v>
      </c>
      <c r="H29" s="140">
        <v>1639</v>
      </c>
      <c r="I29" s="115">
        <v>-147</v>
      </c>
      <c r="J29" s="116">
        <v>-8.9688834655277603</v>
      </c>
    </row>
    <row r="30" spans="1:15" s="110" customFormat="1" ht="24.95" customHeight="1" x14ac:dyDescent="0.2">
      <c r="A30" s="193">
        <v>87.88</v>
      </c>
      <c r="B30" s="204" t="s">
        <v>166</v>
      </c>
      <c r="C30" s="113">
        <v>7.2260591691578187</v>
      </c>
      <c r="D30" s="115">
        <v>1402</v>
      </c>
      <c r="E30" s="114">
        <v>1404</v>
      </c>
      <c r="F30" s="114">
        <v>1395</v>
      </c>
      <c r="G30" s="114">
        <v>1469</v>
      </c>
      <c r="H30" s="140">
        <v>1472</v>
      </c>
      <c r="I30" s="115">
        <v>-70</v>
      </c>
      <c r="J30" s="116">
        <v>-4.7554347826086953</v>
      </c>
    </row>
    <row r="31" spans="1:15" s="110" customFormat="1" ht="24.95" customHeight="1" x14ac:dyDescent="0.2">
      <c r="A31" s="193" t="s">
        <v>167</v>
      </c>
      <c r="B31" s="199" t="s">
        <v>168</v>
      </c>
      <c r="C31" s="113">
        <v>4.0253582104937635</v>
      </c>
      <c r="D31" s="115">
        <v>781</v>
      </c>
      <c r="E31" s="114">
        <v>785</v>
      </c>
      <c r="F31" s="114">
        <v>796</v>
      </c>
      <c r="G31" s="114">
        <v>795</v>
      </c>
      <c r="H31" s="140">
        <v>780</v>
      </c>
      <c r="I31" s="115">
        <v>1</v>
      </c>
      <c r="J31" s="116">
        <v>0.12820512820512819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2.9069168126997216</v>
      </c>
      <c r="D34" s="115">
        <v>564</v>
      </c>
      <c r="E34" s="114">
        <v>506</v>
      </c>
      <c r="F34" s="114">
        <v>632</v>
      </c>
      <c r="G34" s="114">
        <v>601</v>
      </c>
      <c r="H34" s="140">
        <v>581</v>
      </c>
      <c r="I34" s="115">
        <v>-17</v>
      </c>
      <c r="J34" s="116">
        <v>-2.9259896729776247</v>
      </c>
    </row>
    <row r="35" spans="1:10" s="110" customFormat="1" ht="24.95" customHeight="1" x14ac:dyDescent="0.2">
      <c r="A35" s="292" t="s">
        <v>171</v>
      </c>
      <c r="B35" s="293" t="s">
        <v>172</v>
      </c>
      <c r="C35" s="113">
        <v>35.243789300072159</v>
      </c>
      <c r="D35" s="115">
        <v>6838</v>
      </c>
      <c r="E35" s="114">
        <v>6876</v>
      </c>
      <c r="F35" s="114">
        <v>7009</v>
      </c>
      <c r="G35" s="114">
        <v>6983</v>
      </c>
      <c r="H35" s="140">
        <v>6970</v>
      </c>
      <c r="I35" s="115">
        <v>-132</v>
      </c>
      <c r="J35" s="116">
        <v>-1.8938307030129125</v>
      </c>
    </row>
    <row r="36" spans="1:10" s="110" customFormat="1" ht="24.95" customHeight="1" x14ac:dyDescent="0.2">
      <c r="A36" s="294" t="s">
        <v>173</v>
      </c>
      <c r="B36" s="295" t="s">
        <v>174</v>
      </c>
      <c r="C36" s="125">
        <v>61.849293887228121</v>
      </c>
      <c r="D36" s="143">
        <v>12000</v>
      </c>
      <c r="E36" s="144">
        <v>12183</v>
      </c>
      <c r="F36" s="144">
        <v>12362</v>
      </c>
      <c r="G36" s="144">
        <v>12492</v>
      </c>
      <c r="H36" s="145">
        <v>12447</v>
      </c>
      <c r="I36" s="143">
        <v>-447</v>
      </c>
      <c r="J36" s="146">
        <v>-3.5912268016389493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2020-09-25T13:39:59Z</dcterms:created>
  <dcterms:modified xsi:type="dcterms:W3CDTF">2020-09-28T08:14:00Z</dcterms:modified>
</cp:coreProperties>
</file>