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s="1"/>
  <c r="G73" i="24"/>
  <c r="F73" i="24"/>
  <c r="E73" i="24"/>
  <c r="L72" i="24"/>
  <c r="H72" i="24" s="1"/>
  <c r="J72" i="24"/>
  <c r="G72" i="24"/>
  <c r="F72" i="24"/>
  <c r="E72" i="24"/>
  <c r="L71" i="24"/>
  <c r="H71" i="24" s="1"/>
  <c r="J71" i="24" s="1"/>
  <c r="G71" i="24"/>
  <c r="F71" i="24"/>
  <c r="E71" i="24"/>
  <c r="L70" i="24"/>
  <c r="H70" i="24" s="1"/>
  <c r="J70" i="24" s="1"/>
  <c r="G70" i="24"/>
  <c r="F70" i="24"/>
  <c r="E70" i="24"/>
  <c r="L69" i="24"/>
  <c r="H69" i="24" s="1"/>
  <c r="J69" i="24"/>
  <c r="G69" i="24"/>
  <c r="F69" i="24"/>
  <c r="E69" i="24"/>
  <c r="L68" i="24"/>
  <c r="H68" i="24" s="1"/>
  <c r="J68" i="24"/>
  <c r="G68" i="24"/>
  <c r="F68" i="24"/>
  <c r="E68" i="24"/>
  <c r="L67" i="24"/>
  <c r="H67" i="24" s="1"/>
  <c r="J67" i="24" s="1"/>
  <c r="G67" i="24"/>
  <c r="F67" i="24"/>
  <c r="E67" i="24"/>
  <c r="L66" i="24"/>
  <c r="H66" i="24" s="1"/>
  <c r="G66" i="24"/>
  <c r="F66" i="24"/>
  <c r="E66" i="24"/>
  <c r="L65" i="24"/>
  <c r="H65" i="24" s="1"/>
  <c r="J65" i="24"/>
  <c r="G65" i="24"/>
  <c r="F65" i="24"/>
  <c r="E65" i="24"/>
  <c r="L64" i="24"/>
  <c r="H64" i="24" s="1"/>
  <c r="J64" i="24"/>
  <c r="G64" i="24"/>
  <c r="F64" i="24"/>
  <c r="E64" i="24"/>
  <c r="L63" i="24"/>
  <c r="H63" i="24" s="1"/>
  <c r="J63" i="24" s="1"/>
  <c r="G63" i="24"/>
  <c r="F63" i="24"/>
  <c r="E63" i="24"/>
  <c r="L62" i="24"/>
  <c r="H62" i="24" s="1"/>
  <c r="J62" i="24" s="1"/>
  <c r="G62" i="24"/>
  <c r="F62" i="24"/>
  <c r="E62" i="24"/>
  <c r="L61" i="24"/>
  <c r="H61" i="24" s="1"/>
  <c r="J61" i="24"/>
  <c r="G61" i="24"/>
  <c r="F61" i="24"/>
  <c r="E61" i="24"/>
  <c r="L60" i="24"/>
  <c r="H60" i="24" s="1"/>
  <c r="J60" i="24"/>
  <c r="G60" i="24"/>
  <c r="F60" i="24"/>
  <c r="E60" i="24"/>
  <c r="L59" i="24"/>
  <c r="H59" i="24" s="1"/>
  <c r="J59" i="24" s="1"/>
  <c r="G59" i="24"/>
  <c r="F59" i="24"/>
  <c r="E59" i="24"/>
  <c r="L58" i="24"/>
  <c r="H58" i="24" s="1"/>
  <c r="G58" i="24"/>
  <c r="F58" i="24"/>
  <c r="E58" i="24"/>
  <c r="L57" i="24"/>
  <c r="H57" i="24" s="1"/>
  <c r="J57" i="24"/>
  <c r="G57" i="24"/>
  <c r="F57" i="24"/>
  <c r="E57" i="24"/>
  <c r="L56" i="24"/>
  <c r="H56" i="24" s="1"/>
  <c r="J56" i="24" s="1"/>
  <c r="G56" i="24"/>
  <c r="F56" i="24"/>
  <c r="E56" i="24"/>
  <c r="L55" i="24"/>
  <c r="H55" i="24" s="1"/>
  <c r="J55" i="24"/>
  <c r="G55" i="24"/>
  <c r="F55" i="24"/>
  <c r="E55" i="24"/>
  <c r="L54" i="24"/>
  <c r="H54" i="24" s="1"/>
  <c r="J54" i="24" s="1"/>
  <c r="G54" i="24"/>
  <c r="F54" i="24"/>
  <c r="E54" i="24"/>
  <c r="L53" i="24"/>
  <c r="H53" i="24" s="1"/>
  <c r="J53" i="24"/>
  <c r="G53" i="24"/>
  <c r="F53" i="24"/>
  <c r="E53" i="24"/>
  <c r="L52" i="24"/>
  <c r="H52" i="24" s="1"/>
  <c r="J52" i="24"/>
  <c r="G52" i="24"/>
  <c r="F52" i="24"/>
  <c r="E52" i="24"/>
  <c r="L51" i="24"/>
  <c r="H51" i="24" s="1"/>
  <c r="J51" i="24" s="1"/>
  <c r="G51" i="24"/>
  <c r="F51" i="24"/>
  <c r="E51" i="24"/>
  <c r="K44" i="24"/>
  <c r="I44" i="24"/>
  <c r="G44" i="24"/>
  <c r="D44" i="24"/>
  <c r="C44" i="24"/>
  <c r="M44" i="24" s="1"/>
  <c r="B44" i="24"/>
  <c r="J44" i="24" s="1"/>
  <c r="K43" i="24"/>
  <c r="H43" i="24"/>
  <c r="F43" i="24"/>
  <c r="C43" i="24"/>
  <c r="B43" i="24"/>
  <c r="D43" i="24" s="1"/>
  <c r="K42" i="24"/>
  <c r="I42" i="24"/>
  <c r="G42" i="24"/>
  <c r="D42" i="24"/>
  <c r="C42" i="24"/>
  <c r="M42" i="24" s="1"/>
  <c r="B42" i="24"/>
  <c r="J42" i="24" s="1"/>
  <c r="M41" i="24"/>
  <c r="K41" i="24"/>
  <c r="H41" i="24"/>
  <c r="F41" i="24"/>
  <c r="E41" i="24"/>
  <c r="C41" i="24"/>
  <c r="B41" i="24"/>
  <c r="D41" i="24" s="1"/>
  <c r="K40" i="24"/>
  <c r="I40" i="24"/>
  <c r="G40" i="24"/>
  <c r="D40" i="24"/>
  <c r="C40" i="24"/>
  <c r="M40" i="24" s="1"/>
  <c r="B40" i="24"/>
  <c r="J40" i="24" s="1"/>
  <c r="C39" i="24"/>
  <c r="M36" i="24"/>
  <c r="L36" i="24"/>
  <c r="K36" i="24"/>
  <c r="J36" i="24"/>
  <c r="I36" i="24"/>
  <c r="H36" i="24"/>
  <c r="G36" i="24"/>
  <c r="F36" i="24"/>
  <c r="E36" i="24"/>
  <c r="D36" i="24"/>
  <c r="E34" i="24"/>
  <c r="M30" i="24"/>
  <c r="K57" i="15"/>
  <c r="L57" i="15" s="1"/>
  <c r="C45" i="24"/>
  <c r="C38" i="24"/>
  <c r="C37" i="24"/>
  <c r="C35" i="24"/>
  <c r="M35" i="24" s="1"/>
  <c r="C34" i="24"/>
  <c r="G34" i="24" s="1"/>
  <c r="C33" i="24"/>
  <c r="C32" i="24"/>
  <c r="I32" i="24" s="1"/>
  <c r="C31" i="24"/>
  <c r="C30" i="24"/>
  <c r="L30" i="24" s="1"/>
  <c r="C29" i="24"/>
  <c r="C28" i="24"/>
  <c r="M28" i="24" s="1"/>
  <c r="C27" i="24"/>
  <c r="C26" i="24"/>
  <c r="C25" i="24"/>
  <c r="I25" i="24" s="1"/>
  <c r="C24" i="24"/>
  <c r="C23" i="24"/>
  <c r="C22" i="24"/>
  <c r="C21" i="24"/>
  <c r="C20" i="24"/>
  <c r="C19" i="24"/>
  <c r="M19" i="24" s="1"/>
  <c r="C18" i="24"/>
  <c r="G18" i="24" s="1"/>
  <c r="C17" i="24"/>
  <c r="C16" i="24"/>
  <c r="I16" i="24" s="1"/>
  <c r="C15" i="24"/>
  <c r="C9" i="24"/>
  <c r="C8" i="24"/>
  <c r="M8" i="24" s="1"/>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I30" i="24" l="1"/>
  <c r="F23" i="24"/>
  <c r="D23" i="24"/>
  <c r="J23" i="24"/>
  <c r="H23" i="24"/>
  <c r="K23" i="24"/>
  <c r="K18" i="24"/>
  <c r="J18" i="24"/>
  <c r="H18" i="24"/>
  <c r="F18" i="24"/>
  <c r="D18" i="24"/>
  <c r="F15" i="24"/>
  <c r="D15" i="24"/>
  <c r="J15" i="24"/>
  <c r="H15" i="24"/>
  <c r="K15" i="24"/>
  <c r="F9" i="24"/>
  <c r="D9" i="24"/>
  <c r="J9" i="24"/>
  <c r="H9" i="24"/>
  <c r="K9" i="24"/>
  <c r="F7" i="24"/>
  <c r="D7" i="24"/>
  <c r="J7" i="24"/>
  <c r="H7" i="24"/>
  <c r="K7" i="24"/>
  <c r="G9" i="24"/>
  <c r="L9" i="24"/>
  <c r="M9" i="24"/>
  <c r="I9" i="24"/>
  <c r="E9" i="24"/>
  <c r="K26" i="24"/>
  <c r="J26" i="24"/>
  <c r="H26" i="24"/>
  <c r="F26" i="24"/>
  <c r="D26" i="24"/>
  <c r="G29" i="24"/>
  <c r="L29" i="24"/>
  <c r="M29" i="24"/>
  <c r="I29" i="24"/>
  <c r="E29" i="24"/>
  <c r="K30" i="24"/>
  <c r="J30" i="24"/>
  <c r="H30" i="24"/>
  <c r="F30" i="24"/>
  <c r="D30" i="24"/>
  <c r="K8" i="24"/>
  <c r="J8" i="24"/>
  <c r="H8" i="24"/>
  <c r="F8" i="24"/>
  <c r="D8" i="24"/>
  <c r="F27" i="24"/>
  <c r="D27" i="24"/>
  <c r="J27" i="24"/>
  <c r="H27" i="24"/>
  <c r="K27" i="24"/>
  <c r="K34" i="24"/>
  <c r="J34" i="24"/>
  <c r="H34" i="24"/>
  <c r="F34" i="24"/>
  <c r="D34" i="24"/>
  <c r="G23" i="24"/>
  <c r="L23" i="24"/>
  <c r="M23" i="24"/>
  <c r="E23" i="24"/>
  <c r="I23" i="24"/>
  <c r="G7" i="24"/>
  <c r="L7" i="24"/>
  <c r="M7" i="24"/>
  <c r="I7" i="24"/>
  <c r="E7" i="24"/>
  <c r="B14" i="24"/>
  <c r="B6" i="24"/>
  <c r="F31" i="24"/>
  <c r="D31" i="24"/>
  <c r="J31" i="24"/>
  <c r="H31" i="24"/>
  <c r="K31" i="24"/>
  <c r="G27" i="24"/>
  <c r="L27" i="24"/>
  <c r="M27" i="24"/>
  <c r="I27" i="24"/>
  <c r="E27" i="24"/>
  <c r="K20" i="24"/>
  <c r="J20" i="24"/>
  <c r="H20" i="24"/>
  <c r="F20" i="24"/>
  <c r="D20" i="24"/>
  <c r="F29" i="24"/>
  <c r="D29" i="24"/>
  <c r="J29" i="24"/>
  <c r="H29" i="24"/>
  <c r="K29" i="24"/>
  <c r="L20" i="24"/>
  <c r="M20" i="24"/>
  <c r="I20" i="24"/>
  <c r="G20" i="24"/>
  <c r="I37" i="24"/>
  <c r="G37" i="24"/>
  <c r="L37" i="24"/>
  <c r="M37" i="24"/>
  <c r="E37" i="24"/>
  <c r="F35" i="24"/>
  <c r="D35" i="24"/>
  <c r="J35" i="24"/>
  <c r="H35" i="24"/>
  <c r="K35" i="24"/>
  <c r="G33" i="24"/>
  <c r="L33" i="24"/>
  <c r="I33" i="24"/>
  <c r="E33" i="24"/>
  <c r="M33" i="24"/>
  <c r="F21" i="24"/>
  <c r="D21" i="24"/>
  <c r="J21" i="24"/>
  <c r="H21" i="24"/>
  <c r="G21" i="24"/>
  <c r="L21" i="24"/>
  <c r="E21" i="24"/>
  <c r="I21" i="24"/>
  <c r="M38" i="24"/>
  <c r="E38" i="24"/>
  <c r="L38" i="24"/>
  <c r="G38" i="24"/>
  <c r="E20" i="24"/>
  <c r="K58" i="24"/>
  <c r="I58" i="24"/>
  <c r="J58" i="24"/>
  <c r="B45" i="24"/>
  <c r="B39" i="24"/>
  <c r="G17" i="24"/>
  <c r="L17" i="24"/>
  <c r="I17" i="24"/>
  <c r="E17" i="24"/>
  <c r="M17" i="24"/>
  <c r="K63" i="24"/>
  <c r="I63" i="24"/>
  <c r="K24" i="24"/>
  <c r="J24" i="24"/>
  <c r="H24" i="24"/>
  <c r="F24" i="24"/>
  <c r="D24" i="24"/>
  <c r="F33" i="24"/>
  <c r="D33" i="24"/>
  <c r="J33" i="24"/>
  <c r="H33" i="24"/>
  <c r="K33" i="24"/>
  <c r="L18" i="24"/>
  <c r="M18" i="24"/>
  <c r="I18" i="24"/>
  <c r="L24" i="24"/>
  <c r="M24" i="24"/>
  <c r="I24" i="24"/>
  <c r="G24" i="24"/>
  <c r="E24" i="24"/>
  <c r="L34" i="24"/>
  <c r="M34" i="24"/>
  <c r="I34" i="24"/>
  <c r="K21" i="24"/>
  <c r="K74" i="24"/>
  <c r="I74" i="24"/>
  <c r="J74" i="24"/>
  <c r="J77" i="24" s="1"/>
  <c r="H37" i="24"/>
  <c r="F37" i="24"/>
  <c r="D37" i="24"/>
  <c r="J37" i="24"/>
  <c r="K37" i="24"/>
  <c r="G15" i="24"/>
  <c r="L15" i="24"/>
  <c r="M15" i="24"/>
  <c r="I15" i="24"/>
  <c r="E15" i="24"/>
  <c r="L28" i="24"/>
  <c r="G28" i="24"/>
  <c r="E28" i="24"/>
  <c r="I28" i="24"/>
  <c r="G31" i="24"/>
  <c r="L31" i="24"/>
  <c r="M31" i="24"/>
  <c r="I31" i="24"/>
  <c r="E31" i="24"/>
  <c r="M21" i="24"/>
  <c r="I43" i="24"/>
  <c r="G43" i="24"/>
  <c r="L43" i="24"/>
  <c r="M43" i="24"/>
  <c r="E43" i="24"/>
  <c r="K16" i="24"/>
  <c r="J16" i="24"/>
  <c r="H16" i="24"/>
  <c r="F16" i="24"/>
  <c r="D16" i="24"/>
  <c r="F25" i="24"/>
  <c r="D25" i="24"/>
  <c r="J25" i="24"/>
  <c r="H25" i="24"/>
  <c r="K25" i="24"/>
  <c r="G19" i="24"/>
  <c r="L19" i="24"/>
  <c r="I19" i="24"/>
  <c r="E19" i="24"/>
  <c r="L22" i="24"/>
  <c r="M22" i="24"/>
  <c r="I22" i="24"/>
  <c r="G22" i="24"/>
  <c r="E22" i="24"/>
  <c r="G25" i="24"/>
  <c r="L25" i="24"/>
  <c r="M25" i="24"/>
  <c r="G35" i="24"/>
  <c r="L35" i="24"/>
  <c r="I35" i="24"/>
  <c r="E35" i="24"/>
  <c r="I45" i="24"/>
  <c r="G45" i="24"/>
  <c r="L45" i="24"/>
  <c r="E45" i="24"/>
  <c r="G16" i="24"/>
  <c r="K55" i="24"/>
  <c r="I55" i="24"/>
  <c r="K22" i="24"/>
  <c r="J22" i="24"/>
  <c r="H22" i="24"/>
  <c r="F22" i="24"/>
  <c r="D22" i="24"/>
  <c r="K28" i="24"/>
  <c r="J28" i="24"/>
  <c r="H28" i="24"/>
  <c r="F28" i="24"/>
  <c r="D28" i="24"/>
  <c r="D38" i="24"/>
  <c r="K38" i="24"/>
  <c r="J38" i="24"/>
  <c r="H38" i="24"/>
  <c r="F38" i="24"/>
  <c r="I38" i="24"/>
  <c r="M45" i="24"/>
  <c r="K71" i="24"/>
  <c r="I71" i="24"/>
  <c r="K32" i="24"/>
  <c r="J32" i="24"/>
  <c r="H32" i="24"/>
  <c r="F32" i="24"/>
  <c r="D32" i="24"/>
  <c r="L8" i="24"/>
  <c r="G8" i="24"/>
  <c r="E8" i="24"/>
  <c r="I8" i="24"/>
  <c r="C14" i="24"/>
  <c r="C6" i="24"/>
  <c r="F19" i="24"/>
  <c r="D19" i="24"/>
  <c r="J19" i="24"/>
  <c r="H19" i="24"/>
  <c r="K19" i="24"/>
  <c r="F17" i="24"/>
  <c r="D17" i="24"/>
  <c r="J17" i="24"/>
  <c r="H17" i="24"/>
  <c r="K17" i="24"/>
  <c r="L16" i="24"/>
  <c r="M16" i="24"/>
  <c r="E16" i="24"/>
  <c r="L26" i="24"/>
  <c r="I26" i="24"/>
  <c r="G26" i="24"/>
  <c r="E26" i="24"/>
  <c r="M26" i="24"/>
  <c r="L32" i="24"/>
  <c r="M32" i="24"/>
  <c r="E32" i="24"/>
  <c r="E18" i="24"/>
  <c r="E25" i="24"/>
  <c r="G32" i="24"/>
  <c r="I39" i="24"/>
  <c r="G39" i="24"/>
  <c r="L39" i="24"/>
  <c r="M39" i="24"/>
  <c r="E39" i="24"/>
  <c r="K66" i="24"/>
  <c r="I66" i="24"/>
  <c r="J66" i="24"/>
  <c r="G30" i="24"/>
  <c r="K53" i="24"/>
  <c r="I53" i="24"/>
  <c r="K61" i="24"/>
  <c r="I61" i="24"/>
  <c r="K69" i="24"/>
  <c r="I69" i="24"/>
  <c r="K52" i="24"/>
  <c r="I52" i="24"/>
  <c r="K60" i="24"/>
  <c r="I60" i="24"/>
  <c r="K68" i="24"/>
  <c r="I68" i="24"/>
  <c r="K57" i="24"/>
  <c r="I57" i="24"/>
  <c r="K65" i="24"/>
  <c r="I65" i="24"/>
  <c r="K73" i="24"/>
  <c r="I73" i="24"/>
  <c r="I41" i="24"/>
  <c r="G41" i="24"/>
  <c r="L41" i="24"/>
  <c r="K54" i="24"/>
  <c r="I54" i="24"/>
  <c r="K62" i="24"/>
  <c r="I62" i="24"/>
  <c r="K70" i="24"/>
  <c r="I70" i="24"/>
  <c r="K51" i="24"/>
  <c r="I51" i="24"/>
  <c r="K59" i="24"/>
  <c r="I59" i="24"/>
  <c r="K67" i="24"/>
  <c r="I67" i="24"/>
  <c r="K75" i="24"/>
  <c r="I75" i="24"/>
  <c r="E30" i="24"/>
  <c r="K56" i="24"/>
  <c r="I56" i="24"/>
  <c r="K64" i="24"/>
  <c r="I64" i="24"/>
  <c r="K72" i="24"/>
  <c r="I72" i="24"/>
  <c r="F40" i="24"/>
  <c r="J41" i="24"/>
  <c r="F42" i="24"/>
  <c r="J43" i="24"/>
  <c r="F44" i="24"/>
  <c r="H40" i="24"/>
  <c r="H42" i="24"/>
  <c r="H44" i="24"/>
  <c r="L40" i="24"/>
  <c r="L42" i="24"/>
  <c r="L44" i="24"/>
  <c r="E40" i="24"/>
  <c r="E42" i="24"/>
  <c r="E44" i="24"/>
  <c r="J79" i="24" l="1"/>
  <c r="L14" i="24"/>
  <c r="E14" i="24"/>
  <c r="G14" i="24"/>
  <c r="M14" i="24"/>
  <c r="I14" i="24"/>
  <c r="H45" i="24"/>
  <c r="F45" i="24"/>
  <c r="D45" i="24"/>
  <c r="J45" i="24"/>
  <c r="K45" i="24"/>
  <c r="K6" i="24"/>
  <c r="J6" i="24"/>
  <c r="H6" i="24"/>
  <c r="F6" i="24"/>
  <c r="D6" i="24"/>
  <c r="K14" i="24"/>
  <c r="J14" i="24"/>
  <c r="H14" i="24"/>
  <c r="F14" i="24"/>
  <c r="D14" i="24"/>
  <c r="I77" i="24"/>
  <c r="K77" i="24"/>
  <c r="L6" i="24"/>
  <c r="I6" i="24"/>
  <c r="G6" i="24"/>
  <c r="E6" i="24"/>
  <c r="M6" i="24"/>
  <c r="H39" i="24"/>
  <c r="F39" i="24"/>
  <c r="D39" i="24"/>
  <c r="J39" i="24"/>
  <c r="K39" i="24"/>
  <c r="K79" i="24" l="1"/>
  <c r="K78" i="24"/>
  <c r="I78" i="24"/>
  <c r="I79" i="24"/>
  <c r="J78" i="24"/>
  <c r="I83" i="24" l="1"/>
  <c r="I82" i="24"/>
  <c r="I81" i="24"/>
</calcChain>
</file>

<file path=xl/sharedStrings.xml><?xml version="1.0" encoding="utf-8"?>
<sst xmlns="http://schemas.openxmlformats.org/spreadsheetml/2006/main" count="1681" uniqueCount="520">
  <si>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</si>
  <si>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</si>
  <si>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</si>
  <si>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</si>
  <si>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</si>
  <si>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</si>
  <si>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</si>
  <si>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</si>
  <si>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</si>
  <si>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</si>
  <si>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</si>
  <si>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</si>
  <si>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</si>
  <si>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Schmalkalden-Meiningen (16066)</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</si>
  <si>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</si>
  <si>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</si>
  <si>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</si>
  <si>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</si>
  <si>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</si>
  <si>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</si>
  <si>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</si>
  <si>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</si>
  <si>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</si>
  <si>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</si>
  <si>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</si>
  <si>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</si>
  <si>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</si>
  <si>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</si>
  <si>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Ost</t>
  </si>
  <si>
    <t>Storkower Straße 120</t>
  </si>
  <si>
    <t>10407 Berlin</t>
  </si>
  <si>
    <t>E-Mail:</t>
  </si>
  <si>
    <t>Statistik-Service-Ost@arbeitsagentur.de</t>
  </si>
  <si>
    <t>Hotline:</t>
  </si>
  <si>
    <t>030/555599-7373</t>
  </si>
  <si>
    <t>Fax:</t>
  </si>
  <si>
    <t>030/555599-7375</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</si>
  <si>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</si>
  <si>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</si>
  <si>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</si>
  <si>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</si>
  <si>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</si>
  <si>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</si>
  <si>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</si>
  <si>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</si>
  <si>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</si>
  <si>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</si>
  <si>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</si>
  <si>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</si>
  <si>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</si>
  <si>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</si>
  <si>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</si>
  <si>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</si>
  <si>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</si>
  <si>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</si>
  <si>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</si>
  <si>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</si>
  <si>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</si>
  <si>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</si>
  <si>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</si>
  <si>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</si>
  <si>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</si>
  <si>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</si>
  <si>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</si>
  <si>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</si>
  <si>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</si>
  <si>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</si>
  <si>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</si>
  <si>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</si>
  <si>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</si>
  <si>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</si>
  <si>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</si>
  <si>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</si>
  <si>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</si>
  <si>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</si>
  <si>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</si>
  <si>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</si>
  <si>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</si>
  <si>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</si>
  <si>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</si>
  <si>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</si>
  <si>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</si>
  <si>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</si>
  <si>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</si>
  <si>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</si>
  <si>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</si>
  <si>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</si>
  <si>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</si>
  <si>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</si>
  <si>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</si>
  <si>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</si>
  <si>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</si>
  <si>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Schmalkalden-Meiningen (16066);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</si>
  <si>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</si>
  <si>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</si>
  <si>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</si>
  <si>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</si>
  <si>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</si>
  <si>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</si>
  <si>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</si>
  <si>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</si>
  <si>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</si>
  <si>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</si>
  <si>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</si>
  <si>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</si>
  <si>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</si>
  <si>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</si>
  <si>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</si>
  <si>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</si>
  <si>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</si>
  <si>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</si>
  <si>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</si>
  <si>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</si>
  <si>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</si>
  <si>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</si>
  <si>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</si>
  <si>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</si>
  <si>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</si>
  <si>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</si>
  <si>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</si>
  <si>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</si>
  <si>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</si>
  <si>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</si>
  <si>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</si>
  <si>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</si>
  <si>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</si>
  <si>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</si>
  <si>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</si>
  <si>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</si>
  <si>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Thüringen</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</si>
  <si>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</si>
  <si>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</si>
  <si>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</si>
  <si>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</si>
  <si>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</si>
  <si>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</si>
  <si>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</si>
  <si>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</si>
  <si>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</si>
  <si>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</si>
  <si>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</si>
  <si>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</si>
  <si>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</si>
  <si>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</si>
  <si>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</si>
  <si>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</si>
  <si>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</si>
  <si>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</si>
  <si>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</si>
  <si>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</si>
  <si>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</si>
  <si>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</si>
  <si>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</si>
  <si>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</si>
  <si>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</si>
  <si>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</si>
  <si>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</si>
  <si>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</si>
  <si>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</si>
  <si>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</si>
  <si>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</si>
  <si>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</si>
  <si>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</si>
  <si>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</si>
  <si>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</si>
  <si>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</si>
  <si>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</si>
  <si>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</si>
  <si>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</si>
  <si>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</si>
  <si>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</si>
  <si>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</si>
  <si>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</si>
  <si>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</si>
  <si>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</si>
  <si>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</si>
  <si>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</si>
  <si>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</si>
  <si>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</si>
  <si>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</si>
  <si>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</si>
  <si>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</si>
  <si>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</si>
  <si>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Schmalkalden-Meiningen (16066)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</si>
  <si>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</si>
  <si>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</si>
  <si>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</si>
  <si>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</si>
  <si>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</si>
  <si>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</si>
  <si>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</si>
  <si>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</si>
  <si>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</si>
  <si>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</si>
  <si>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</si>
  <si>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</si>
  <si>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</si>
  <si>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</si>
  <si>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</si>
  <si>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</si>
  <si>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</si>
  <si>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</si>
  <si>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</si>
  <si>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</si>
  <si>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</si>
  <si>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</si>
  <si>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</si>
  <si>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</si>
  <si>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</si>
  <si>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</si>
  <si>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</si>
  <si>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</si>
  <si>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</si>
  <si>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</si>
  <si>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</si>
  <si>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</si>
  <si>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</si>
  <si>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</si>
  <si>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</si>
  <si>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</si>
  <si>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</si>
  <si>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</si>
  <si>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</si>
  <si>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</si>
  <si>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</si>
  <si>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</si>
  <si>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</si>
  <si>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</si>
  <si>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</si>
  <si>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</si>
  <si>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</si>
  <si>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</si>
  <si>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</si>
  <si>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</si>
  <si>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</si>
  <si>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</si>
  <si>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</si>
  <si>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</si>
  <si>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</si>
  <si>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</si>
  <si>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</si>
  <si>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</si>
  <si>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</si>
  <si>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</si>
  <si>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</si>
  <si>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</si>
  <si>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</si>
  <si>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</si>
  <si>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</si>
  <si>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</si>
  <si>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</si>
  <si>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</si>
  <si>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</si>
  <si>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</si>
  <si>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</si>
  <si>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</si>
  <si>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</si>
  <si>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</si>
  <si>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</si>
  <si>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</si>
  <si>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</si>
  <si>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</si>
  <si>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</si>
  <si>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</si>
  <si>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</si>
  <si>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</si>
  <si>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</si>
  <si>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</si>
  <si>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</si>
  <si>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</si>
  <si>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</si>
  <si>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</si>
  <si>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</si>
  <si>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</si>
  <si>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</si>
  <si>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</si>
  <si>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</si>
  <si>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</si>
  <si>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</si>
  <si>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</si>
  <si>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</si>
  <si>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</si>
  <si>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</si>
  <si>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</si>
  <si>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</si>
  <si>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</si>
  <si>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</si>
  <si>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</si>
  <si>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</si>
  <si>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</si>
  <si>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</si>
  <si>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</si>
  <si>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</si>
  <si>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</si>
  <si>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</si>
  <si>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</si>
  <si>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</si>
  <si>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</si>
  <si>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</si>
  <si>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</si>
  <si>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</si>
  <si>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</si>
  <si>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</si>
  <si>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</si>
  <si>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</si>
  <si>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</si>
  <si>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</si>
  <si>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</si>
  <si>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</si>
  <si>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</si>
  <si>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</si>
  <si>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</si>
  <si>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</si>
  <si>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</si>
  <si>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</si>
  <si>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</si>
  <si>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</si>
  <si>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</si>
  <si>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</si>
  <si>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</si>
  <si>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</si>
  <si>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</si>
  <si>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</si>
  <si>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</si>
  <si>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</si>
  <si>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</si>
  <si>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</si>
  <si>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</si>
  <si>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</si>
  <si>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</si>
  <si>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</si>
  <si>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</si>
  <si>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</si>
  <si>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</si>
  <si>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</si>
  <si>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</si>
  <si>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</si>
  <si>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</si>
  <si>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</si>
  <si>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</si>
  <si>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</si>
  <si>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</si>
  <si>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</si>
  <si>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</si>
  <si>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</si>
  <si>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</si>
  <si>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</si>
  <si>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</si>
  <si>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</si>
  <si>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</si>
  <si>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</si>
  <si>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</si>
  <si>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</si>
  <si>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</si>
  <si>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</si>
  <si>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</si>
  <si>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</si>
  <si>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</si>
  <si>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</si>
  <si>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</si>
  <si>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</si>
  <si>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</si>
  <si>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</si>
  <si>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</si>
  <si>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</si>
  <si>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</si>
  <si>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</si>
  <si>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</si>
  <si>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</si>
  <si>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</si>
  <si>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</si>
  <si>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</si>
  <si>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</si>
  <si>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Schmalkalden-Meiningen (16066);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</si>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</sst>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{234FF366-949D-4DA5-9202-3BAA651F5AD1}</c15:txfldGUID>
                      <c15:f>Daten_Diagramme!$D$6</c15:f>
                      <c15:dlblFieldTableCache>
                        <c:ptCount val="1"/>
                        <c:pt idx="0">
                          <c:v>-2.3</c:v>
                        </c:pt>
                      </c15:dlblFieldTableCache>
                    </c15:dlblFTEntry>
                  </c15:dlblFieldTable>
                  <c15:showDataLabelsRange val="0"/>
                </c:ext>
                <c:ext xmlns:c16="http://schemas.microsoft.com/office/drawing/2014/chart" uri="{C3380CC4-5D6E-409C-BE32-E72D297353CC}">
                  <c16:uniqueId val="{00000000-4741-43AF-9E16-2B1494D481F6}"/>
                </c:ext>
              </c:extLst>
            </c:dLbl>
            <c:dLbl>
              <c:idx val="1"/>
              <c:tx>
                <c:strRef>
                  <c:f>Daten_Diagramme!$D$7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{66A39768-65F0-432A-AC7F-B12E64FE5708}</c15:txfldGUID>
                      <c15:f>Daten_Diagramme!$D$7</c15:f>
                      <c15:dlblFieldTableCache>
                        <c:ptCount val="1"/>
                        <c:pt idx="0">
                          <c:v>-0.5</c:v>
                        </c:pt>
                      </c15:dlblFieldTableCache>
                    </c15:dlblFTEntry>
                  </c15:dlblFieldTable>
                  <c15:showDataLabelsRange val="0"/>
                </c:ext>
                <c:ext xmlns:c16="http://schemas.microsoft.com/office/drawing/2014/chart" uri="{C3380CC4-5D6E-409C-BE32-E72D297353CC}">
                  <c16:uniqueId val="{00000001-4741-43AF-9E16-2B1494D481F6}"/>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{910433EE-E15C-449B-9976-0071BF42FF99}</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4741-43AF-9E16-2B1494D481F6}"/>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{3FE70ADB-2800-4794-8772-B986B4643322}</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4741-43AF-9E16-2B1494D481F6}"/>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-2.3030412826377411</c:v>
                </c:pt>
                <c:pt idx="1">
                  <c:v>-0.4752160751981519</c:v>
                </c:pt>
                <c:pt idx="2">
                  <c:v>0.95490282911153723</c:v>
                </c:pt>
                <c:pt idx="3">
                  <c:v>1.0875687030768</c:v>
                </c:pt>
              </c:numCache>
            </c:numRef>
          </c:val>
          <c:extLst>
            <c:ext xmlns:c16="http://schemas.microsoft.com/office/drawing/2014/chart" uri="{C3380CC4-5D6E-409C-BE32-E72D297353CC}">
              <c16:uniqueId val="{00000004-4741-43AF-9E16-2B1494D481F6}"/>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{F6C3A731-FA08-4107-975C-403C5AE706F4}</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4741-43AF-9E16-2B1494D481F6}"/>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{C145FF30-796B-45AC-88CE-E0933CC9FEBB}</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4741-43AF-9E16-2B1494D481F6}"/>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{3DF2E814-42A5-429E-94D8-84ADD974CFD8}</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4741-43AF-9E16-2B1494D481F6}"/>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{3DC8E405-6BDC-4F04-B9E5-8A0515BD98E1}</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4741-43AF-9E16-2B1494D481F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4741-43AF-9E16-2B1494D481F6}"/>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4741-43AF-9E16-2B1494D481F6}"/>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{5748E5C4-7538-4E75-AD64-9F1FF12B152D}</c15:txfldGUID>
                      <c15:f>Daten_Diagramme!$E$6</c15:f>
                      <c15:dlblFieldTableCache>
                        <c:ptCount val="1"/>
                        <c:pt idx="0">
                          <c:v>-1.9</c:v>
                        </c:pt>
                      </c15:dlblFieldTableCache>
                    </c15:dlblFTEntry>
                  </c15:dlblFieldTable>
                  <c15:showDataLabelsRange val="0"/>
                </c:ext>
                <c:ext xmlns:c16="http://schemas.microsoft.com/office/drawing/2014/chart" uri="{C3380CC4-5D6E-409C-BE32-E72D297353CC}">
                  <c16:uniqueId val="{00000000-3482-4F94-B159-FBAEC487C269}"/>
                </c:ext>
              </c:extLst>
            </c:dLbl>
            <c:dLbl>
              <c:idx val="1"/>
              <c:tx>
                <c:strRef>
                  <c:f>Daten_Diagramme!$E$7</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{5F8B23D3-F16C-4EAB-A161-01AEAE816684}</c15:txfldGUID>
                      <c15:f>Daten_Diagramme!$E$7</c15:f>
                      <c15:dlblFieldTableCache>
                        <c:ptCount val="1"/>
                        <c:pt idx="0">
                          <c:v>-3.4</c:v>
                        </c:pt>
                      </c15:dlblFieldTableCache>
                    </c15:dlblFTEntry>
                  </c15:dlblFieldTable>
                  <c15:showDataLabelsRange val="0"/>
                </c:ext>
                <c:ext xmlns:c16="http://schemas.microsoft.com/office/drawing/2014/chart" uri="{C3380CC4-5D6E-409C-BE32-E72D297353CC}">
                  <c16:uniqueId val="{00000001-3482-4F94-B159-FBAEC487C269}"/>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{184CCE70-DB38-437E-9BC9-10C5EE8EA0EC}</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3482-4F94-B159-FBAEC487C269}"/>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{CB17D45B-DF1D-483F-BAB4-CCDF5AF8867F}</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3482-4F94-B159-FBAEC487C26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-1.8875143476597374</c:v>
                </c:pt>
                <c:pt idx="1">
                  <c:v>-3.3695878434637803</c:v>
                </c:pt>
                <c:pt idx="2">
                  <c:v>-3.6279896103654186</c:v>
                </c:pt>
                <c:pt idx="3">
                  <c:v>-2.8655893304673015</c:v>
                </c:pt>
              </c:numCache>
            </c:numRef>
          </c:val>
          <c:extLst>
            <c:ext xmlns:c16="http://schemas.microsoft.com/office/drawing/2014/chart" uri="{C3380CC4-5D6E-409C-BE32-E72D297353CC}">
              <c16:uniqueId val="{00000004-3482-4F94-B159-FBAEC487C269}"/>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{933A16F5-ABAD-491B-A130-AB683C50BFF2}</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3482-4F94-B159-FBAEC487C269}"/>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{F715A417-A43D-4C36-8DAC-81E1A106BF72}</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3482-4F94-B159-FBAEC487C269}"/>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{529BB011-2A31-4289-92BE-7D43F400F141}</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3482-4F94-B159-FBAEC487C269}"/>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{705FB460-5C24-4CD1-B424-9371D4D9CCD7}</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3482-4F94-B159-FBAEC487C26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3482-4F94-B159-FBAEC487C269}"/>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3482-4F94-B159-FBAEC487C269}"/>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{DB1CECE9-D2FE-4EFA-8970-2BD3C2C58AEF}</c15:txfldGUID>
                      <c15:f>Daten_Diagramme!$D$14</c15:f>
                      <c15:dlblFieldTableCache>
                        <c:ptCount val="1"/>
                        <c:pt idx="0">
                          <c:v>-2.3</c:v>
                        </c:pt>
                      </c15:dlblFieldTableCache>
                    </c15:dlblFTEntry>
                  </c15:dlblFieldTable>
                  <c15:showDataLabelsRange val="0"/>
                </c:ext>
                <c:ext xmlns:c16="http://schemas.microsoft.com/office/drawing/2014/chart" uri="{C3380CC4-5D6E-409C-BE32-E72D297353CC}">
                  <c16:uniqueId val="{00000000-B1DA-44AA-9813-951027C8C063}"/>
                </c:ext>
              </c:extLst>
            </c:dLbl>
            <c:dLbl>
              <c:idx val="1"/>
              <c:tx>
                <c:strRef>
                  <c:f>Daten_Diagramme!$D$15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{6E2FF807-63BA-44CA-BE5A-FDD97343D7D2}</c15:txfldGUID>
                      <c15:f>Daten_Diagramme!$D$15</c15:f>
                      <c15:dlblFieldTableCache>
                        <c:ptCount val="1"/>
                        <c:pt idx="0">
                          <c:v>0.0</c:v>
                        </c:pt>
                      </c15:dlblFieldTableCache>
                    </c15:dlblFTEntry>
                  </c15:dlblFieldTable>
                  <c15:showDataLabelsRange val="0"/>
                </c:ext>
                <c:ext xmlns:c16="http://schemas.microsoft.com/office/drawing/2014/chart" uri="{C3380CC4-5D6E-409C-BE32-E72D297353CC}">
                  <c16:uniqueId val="{00000001-B1DA-44AA-9813-951027C8C063}"/>
                </c:ext>
              </c:extLst>
            </c:dLbl>
            <c:dLbl>
              <c:idx val="2"/>
              <c:tx>
                <c:strRef>
                  <c:f>Daten_Diagramme!$D$16</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{46F0ECF0-22E0-4401-96A3-C55D37215BA8}</c15:txfldGUID>
                      <c15:f>Daten_Diagramme!$D$16</c15:f>
                      <c15:dlblFieldTableCache>
                        <c:ptCount val="1"/>
                        <c:pt idx="0">
                          <c:v>0.6</c:v>
                        </c:pt>
                      </c15:dlblFieldTableCache>
                    </c15:dlblFTEntry>
                  </c15:dlblFieldTable>
                  <c15:showDataLabelsRange val="0"/>
                </c:ext>
                <c:ext xmlns:c16="http://schemas.microsoft.com/office/drawing/2014/chart" uri="{C3380CC4-5D6E-409C-BE32-E72D297353CC}">
                  <c16:uniqueId val="{00000002-B1DA-44AA-9813-951027C8C063}"/>
                </c:ext>
              </c:extLst>
            </c:dLbl>
            <c:dLbl>
              <c:idx val="3"/>
              <c:tx>
                <c:strRef>
                  <c:f>Daten_Diagramme!$D$17</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{5600AC4F-2646-41B5-80EA-BE3195FF6941}</c15:txfldGUID>
                      <c15:f>Daten_Diagramme!$D$17</c15:f>
                      <c15:dlblFieldTableCache>
                        <c:ptCount val="1"/>
                        <c:pt idx="0">
                          <c:v>-3.8</c:v>
                        </c:pt>
                      </c15:dlblFieldTableCache>
                    </c15:dlblFTEntry>
                  </c15:dlblFieldTable>
                  <c15:showDataLabelsRange val="0"/>
                </c:ext>
                <c:ext xmlns:c16="http://schemas.microsoft.com/office/drawing/2014/chart" uri="{C3380CC4-5D6E-409C-BE32-E72D297353CC}">
                  <c16:uniqueId val="{00000003-B1DA-44AA-9813-951027C8C063}"/>
                </c:ext>
              </c:extLst>
            </c:dLbl>
            <c:dLbl>
              <c:idx val="4"/>
              <c:tx>
                <c:strRef>
                  <c:f>Daten_Diagramme!$D$18</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{293595CD-3867-4614-9CBC-B80817538636}</c15:txfldGUID>
                      <c15:f>Daten_Diagramme!$D$18</c15:f>
                      <c15:dlblFieldTableCache>
                        <c:ptCount val="1"/>
                        <c:pt idx="0">
                          <c:v>-1.5</c:v>
                        </c:pt>
                      </c15:dlblFieldTableCache>
                    </c15:dlblFTEntry>
                  </c15:dlblFieldTable>
                  <c15:showDataLabelsRange val="0"/>
                </c:ext>
                <c:ext xmlns:c16="http://schemas.microsoft.com/office/drawing/2014/chart" uri="{C3380CC4-5D6E-409C-BE32-E72D297353CC}">
                  <c16:uniqueId val="{00000004-B1DA-44AA-9813-951027C8C063}"/>
                </c:ext>
              </c:extLst>
            </c:dLbl>
            <c:dLbl>
              <c:idx val="5"/>
              <c:tx>
                <c:strRef>
                  <c:f>Daten_Diagramme!$D$19</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{B53AA09F-537A-4B1A-A51E-AAEE0DC8AE6D}</c15:txfldGUID>
                      <c15:f>Daten_Diagramme!$D$19</c15:f>
                      <c15:dlblFieldTableCache>
                        <c:ptCount val="1"/>
                        <c:pt idx="0">
                          <c:v>-4.4</c:v>
                        </c:pt>
                      </c15:dlblFieldTableCache>
                    </c15:dlblFTEntry>
                  </c15:dlblFieldTable>
                  <c15:showDataLabelsRange val="0"/>
                </c:ext>
                <c:ext xmlns:c16="http://schemas.microsoft.com/office/drawing/2014/chart" uri="{C3380CC4-5D6E-409C-BE32-E72D297353CC}">
                  <c16:uniqueId val="{00000005-B1DA-44AA-9813-951027C8C063}"/>
                </c:ext>
              </c:extLst>
            </c:dLbl>
            <c:dLbl>
              <c:idx val="6"/>
              <c:tx>
                <c:strRef>
                  <c:f>Daten_Diagramme!$D$20</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{AB1D682C-6945-4C06-86C4-E080CC749D83}</c15:txfldGUID>
                      <c15:f>Daten_Diagramme!$D$20</c15:f>
                      <c15:dlblFieldTableCache>
                        <c:ptCount val="1"/>
                        <c:pt idx="0">
                          <c:v>-3.3</c:v>
                        </c:pt>
                      </c15:dlblFieldTableCache>
                    </c15:dlblFTEntry>
                  </c15:dlblFieldTable>
                  <c15:showDataLabelsRange val="0"/>
                </c:ext>
                <c:ext xmlns:c16="http://schemas.microsoft.com/office/drawing/2014/chart" uri="{C3380CC4-5D6E-409C-BE32-E72D297353CC}">
                  <c16:uniqueId val="{00000006-B1DA-44AA-9813-951027C8C063}"/>
                </c:ext>
              </c:extLst>
            </c:dLbl>
            <c:dLbl>
              <c:idx val="7"/>
              <c:tx>
                <c:strRef>
                  <c:f>Daten_Diagramme!$D$21</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{44C30278-EC1C-4868-AFF5-50F9E972CCF2}</c15:txfldGUID>
                      <c15:f>Daten_Diagramme!$D$21</c15:f>
                      <c15:dlblFieldTableCache>
                        <c:ptCount val="1"/>
                        <c:pt idx="0">
                          <c:v>-0.3</c:v>
                        </c:pt>
                      </c15:dlblFieldTableCache>
                    </c15:dlblFTEntry>
                  </c15:dlblFieldTable>
                  <c15:showDataLabelsRange val="0"/>
                </c:ext>
                <c:ext xmlns:c16="http://schemas.microsoft.com/office/drawing/2014/chart" uri="{C3380CC4-5D6E-409C-BE32-E72D297353CC}">
                  <c16:uniqueId val="{00000007-B1DA-44AA-9813-951027C8C063}"/>
                </c:ext>
              </c:extLst>
            </c:dLbl>
            <c:dLbl>
              <c:idx val="8"/>
              <c:tx>
                <c:strRef>
                  <c:f>Daten_Diagramme!$D$22</c:f>
                  <c:strCache>
                    <c:ptCount val="1"/>
                    <c:pt idx="0">
                      <c:v>-7.6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{526E6C1B-D8B8-4DA5-9812-CAC9E5892018}</c15:txfldGUID>
                      <c15:f>Daten_Diagramme!$D$22</c15:f>
                      <c15:dlblFieldTableCache>
                        <c:ptCount val="1"/>
                        <c:pt idx="0">
                          <c:v>-7.6</c:v>
                        </c:pt>
                      </c15:dlblFieldTableCache>
                    </c15:dlblFTEntry>
                  </c15:dlblFieldTable>
                  <c15:showDataLabelsRange val="0"/>
                </c:ext>
                <c:ext xmlns:c16="http://schemas.microsoft.com/office/drawing/2014/chart" uri="{C3380CC4-5D6E-409C-BE32-E72D297353CC}">
                  <c16:uniqueId val="{00000008-B1DA-44AA-9813-951027C8C063}"/>
                </c:ext>
              </c:extLst>
            </c:dLbl>
            <c:dLbl>
              <c:idx val="9"/>
              <c:tx>
                <c:strRef>
                  <c:f>Daten_Diagramme!$D$23</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{FCC41BE0-9F2C-4838-9554-5CBF6FD293CD}</c15:txfldGUID>
                      <c15:f>Daten_Diagramme!$D$23</c15:f>
                      <c15:dlblFieldTableCache>
                        <c:ptCount val="1"/>
                        <c:pt idx="0">
                          <c:v>-4.8</c:v>
                        </c:pt>
                      </c15:dlblFieldTableCache>
                    </c15:dlblFTEntry>
                  </c15:dlblFieldTable>
                  <c15:showDataLabelsRange val="0"/>
                </c:ext>
                <c:ext xmlns:c16="http://schemas.microsoft.com/office/drawing/2014/chart" uri="{C3380CC4-5D6E-409C-BE32-E72D297353CC}">
                  <c16:uniqueId val="{00000009-B1DA-44AA-9813-951027C8C063}"/>
                </c:ext>
              </c:extLst>
            </c:dLbl>
            <c:dLbl>
              <c:idx val="10"/>
              <c:tx>
                <c:strRef>
                  <c:f>Daten_Diagramme!$D$24</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{7453262C-C3E4-4DC8-A3E9-F42C5E89C14B}</c15:txfldGUID>
                      <c15:f>Daten_Diagramme!$D$24</c15:f>
                      <c15:dlblFieldTableCache>
                        <c:ptCount val="1"/>
                        <c:pt idx="0">
                          <c:v>0.8</c:v>
                        </c:pt>
                      </c15:dlblFieldTableCache>
                    </c15:dlblFTEntry>
                  </c15:dlblFieldTable>
                  <c15:showDataLabelsRange val="0"/>
                </c:ext>
                <c:ext xmlns:c16="http://schemas.microsoft.com/office/drawing/2014/chart" uri="{C3380CC4-5D6E-409C-BE32-E72D297353CC}">
                  <c16:uniqueId val="{0000000A-B1DA-44AA-9813-951027C8C063}"/>
                </c:ext>
              </c:extLst>
            </c:dLbl>
            <c:dLbl>
              <c:idx val="11"/>
              <c:tx>
                <c:strRef>
                  <c:f>Daten_Diagramme!$D$25</c:f>
                  <c:strCache>
                    <c:ptCount val="1"/>
                    <c:pt idx="0">
                      <c:v>27.9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{2B715FE9-9FE4-4472-A8ED-C1FE2181BE68}</c15:txfldGUID>
                      <c15:f>Daten_Diagramme!$D$25</c15:f>
                      <c15:dlblFieldTableCache>
                        <c:ptCount val="1"/>
                        <c:pt idx="0">
                          <c:v>27.9</c:v>
                        </c:pt>
                      </c15:dlblFieldTableCache>
                    </c15:dlblFTEntry>
                  </c15:dlblFieldTable>
                  <c15:showDataLabelsRange val="0"/>
                </c:ext>
                <c:ext xmlns:c16="http://schemas.microsoft.com/office/drawing/2014/chart" uri="{C3380CC4-5D6E-409C-BE32-E72D297353CC}">
                  <c16:uniqueId val="{0000000B-B1DA-44AA-9813-951027C8C063}"/>
                </c:ext>
              </c:extLst>
            </c:dLbl>
            <c:dLbl>
              <c:idx val="12"/>
              <c:tx>
                <c:strRef>
                  <c:f>Daten_Diagramme!$D$26</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{886466B3-929C-4FA6-A7C5-247194E470A6}</c15:txfldGUID>
                      <c15:f>Daten_Diagramme!$D$26</c15:f>
                      <c15:dlblFieldTableCache>
                        <c:ptCount val="1"/>
                        <c:pt idx="0">
                          <c:v>-4.5</c:v>
                        </c:pt>
                      </c15:dlblFieldTableCache>
                    </c15:dlblFTEntry>
                  </c15:dlblFieldTable>
                  <c15:showDataLabelsRange val="0"/>
                </c:ext>
                <c:ext xmlns:c16="http://schemas.microsoft.com/office/drawing/2014/chart" uri="{C3380CC4-5D6E-409C-BE32-E72D297353CC}">
                  <c16:uniqueId val="{0000000C-B1DA-44AA-9813-951027C8C063}"/>
                </c:ext>
              </c:extLst>
            </c:dLbl>
            <c:dLbl>
              <c:idx val="13"/>
              <c:tx>
                <c:strRef>
                  <c:f>Daten_Diagramme!$D$27</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{CAD893FE-513D-41F1-900B-6A6C1555CFFC}</c15:txfldGUID>
                      <c15:f>Daten_Diagramme!$D$27</c15:f>
                      <c15:dlblFieldTableCache>
                        <c:ptCount val="1"/>
                        <c:pt idx="0">
                          <c:v>2.3</c:v>
                        </c:pt>
                      </c15:dlblFieldTableCache>
                    </c15:dlblFTEntry>
                  </c15:dlblFieldTable>
                  <c15:showDataLabelsRange val="0"/>
                </c:ext>
                <c:ext xmlns:c16="http://schemas.microsoft.com/office/drawing/2014/chart" uri="{C3380CC4-5D6E-409C-BE32-E72D297353CC}">
                  <c16:uniqueId val="{0000000D-B1DA-44AA-9813-951027C8C063}"/>
                </c:ext>
              </c:extLst>
            </c:dLbl>
            <c:dLbl>
              <c:idx val="14"/>
              <c:tx>
                <c:strRef>
                  <c:f>Daten_Diagramme!$D$28</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{43FD8AF4-73B4-4A2E-B249-AF15E7B284A2}</c15:txfldGUID>
                      <c15:f>Daten_Diagramme!$D$28</c15:f>
                      <c15:dlblFieldTableCache>
                        <c:ptCount val="1"/>
                        <c:pt idx="0">
                          <c:v>5.7</c:v>
                        </c:pt>
                      </c15:dlblFieldTableCache>
                    </c15:dlblFTEntry>
                  </c15:dlblFieldTable>
                  <c15:showDataLabelsRange val="0"/>
                </c:ext>
                <c:ext xmlns:c16="http://schemas.microsoft.com/office/drawing/2014/chart" uri="{C3380CC4-5D6E-409C-BE32-E72D297353CC}">
                  <c16:uniqueId val="{0000000E-B1DA-44AA-9813-951027C8C063}"/>
                </c:ext>
              </c:extLst>
            </c:dLbl>
            <c:dLbl>
              <c:idx val="15"/>
              <c:tx>
                <c:strRef>
                  <c:f>Daten_Diagramme!$D$29</c:f>
                  <c:strCache>
                    <c:ptCount val="1"/>
                    <c:pt idx="0">
                      <c:v>-12.3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{A68608B5-3B38-436C-B8BD-56B886299907}</c15:txfldGUID>
                      <c15:f>Daten_Diagramme!$D$29</c15:f>
                      <c15:dlblFieldTableCache>
                        <c:ptCount val="1"/>
                        <c:pt idx="0">
                          <c:v>-12.3</c:v>
                        </c:pt>
                      </c15:dlblFieldTableCache>
                    </c15:dlblFTEntry>
                  </c15:dlblFieldTable>
                  <c15:showDataLabelsRange val="0"/>
                </c:ext>
                <c:ext xmlns:c16="http://schemas.microsoft.com/office/drawing/2014/chart" uri="{C3380CC4-5D6E-409C-BE32-E72D297353CC}">
                  <c16:uniqueId val="{0000000F-B1DA-44AA-9813-951027C8C063}"/>
                </c:ext>
              </c:extLst>
            </c:dLbl>
            <c:dLbl>
              <c:idx val="16"/>
              <c:tx>
                <c:strRef>
                  <c:f>Daten_Diagramme!$D$30</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{71A881D1-B5BE-4C59-BE6E-3D22C651FCB0}</c15:txfldGUID>
                      <c15:f>Daten_Diagramme!$D$30</c15:f>
                      <c15:dlblFieldTableCache>
                        <c:ptCount val="1"/>
                        <c:pt idx="0">
                          <c:v>0.5</c:v>
                        </c:pt>
                      </c15:dlblFieldTableCache>
                    </c15:dlblFTEntry>
                  </c15:dlblFieldTable>
                  <c15:showDataLabelsRange val="0"/>
                </c:ext>
                <c:ext xmlns:c16="http://schemas.microsoft.com/office/drawing/2014/chart" uri="{C3380CC4-5D6E-409C-BE32-E72D297353CC}">
                  <c16:uniqueId val="{00000010-B1DA-44AA-9813-951027C8C063}"/>
                </c:ext>
              </c:extLst>
            </c:dLbl>
            <c:dLbl>
              <c:idx val="17"/>
              <c:tx>
                <c:strRef>
                  <c:f>Daten_Diagramme!$D$31</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{92132616-9E31-4814-8748-F60339814DE9}</c15:txfldGUID>
                      <c15:f>Daten_Diagramme!$D$31</c15:f>
                      <c15:dlblFieldTableCache>
                        <c:ptCount val="1"/>
                        <c:pt idx="0">
                          <c:v>-1.6</c:v>
                        </c:pt>
                      </c15:dlblFieldTableCache>
                    </c15:dlblFTEntry>
                  </c15:dlblFieldTable>
                  <c15:showDataLabelsRange val="0"/>
                </c:ext>
                <c:ext xmlns:c16="http://schemas.microsoft.com/office/drawing/2014/chart" uri="{C3380CC4-5D6E-409C-BE32-E72D297353CC}">
                  <c16:uniqueId val="{00000011-B1DA-44AA-9813-951027C8C063}"/>
                </c:ext>
              </c:extLst>
            </c:dLbl>
            <c:dLbl>
              <c:idx val="18"/>
              <c:tx>
                <c:strRef>
                  <c:f>Daten_Diagramme!$D$32</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{3B41BA93-834A-4582-8327-C9050E5D59B5}</c15:txfldGUID>
                      <c15:f>Daten_Diagramme!$D$32</c15:f>
                      <c15:dlblFieldTableCache>
                        <c:ptCount val="1"/>
                        <c:pt idx="0">
                          <c:v>4.8</c:v>
                        </c:pt>
                      </c15:dlblFieldTableCache>
                    </c15:dlblFTEntry>
                  </c15:dlblFieldTable>
                  <c15:showDataLabelsRange val="0"/>
                </c:ext>
                <c:ext xmlns:c16="http://schemas.microsoft.com/office/drawing/2014/chart" uri="{C3380CC4-5D6E-409C-BE32-E72D297353CC}">
                  <c16:uniqueId val="{00000012-B1DA-44AA-9813-951027C8C063}"/>
                </c:ext>
              </c:extLst>
            </c:dLbl>
            <c:dLbl>
              <c:idx val="19"/>
              <c:tx>
                <c:strRef>
                  <c:f>Daten_Diagramme!$D$33</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{DC222196-5B03-492D-8774-C40E6D8E5BEE}</c15:txfldGUID>
                      <c15:f>Daten_Diagramme!$D$33</c15:f>
                      <c15:dlblFieldTableCache>
                        <c:ptCount val="1"/>
                        <c:pt idx="0">
                          <c:v>-1.8</c:v>
                        </c:pt>
                      </c15:dlblFieldTableCache>
                    </c15:dlblFTEntry>
                  </c15:dlblFieldTable>
                  <c15:showDataLabelsRange val="0"/>
                </c:ext>
                <c:ext xmlns:c16="http://schemas.microsoft.com/office/drawing/2014/chart" uri="{C3380CC4-5D6E-409C-BE32-E72D297353CC}">
                  <c16:uniqueId val="{00000013-B1DA-44AA-9813-951027C8C063}"/>
                </c:ext>
              </c:extLst>
            </c:dLbl>
            <c:dLbl>
              <c:idx val="20"/>
              <c:tx>
                <c:strRef>
                  <c:f>Daten_Diagramme!$D$34</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{C771D4E5-8F37-4EAB-92CC-42C7AEE6AEB1}</c15:txfldGUID>
                      <c15:f>Daten_Diagramme!$D$34</c15:f>
                      <c15:dlblFieldTableCache>
                        <c:ptCount val="1"/>
                        <c:pt idx="0">
                          <c:v>0.8</c:v>
                        </c:pt>
                      </c15:dlblFieldTableCache>
                    </c15:dlblFTEntry>
                  </c15:dlblFieldTable>
                  <c15:showDataLabelsRange val="0"/>
                </c:ext>
                <c:ext xmlns:c16="http://schemas.microsoft.com/office/drawing/2014/chart" uri="{C3380CC4-5D6E-409C-BE32-E72D297353CC}">
                  <c16:uniqueId val="{00000014-B1DA-44AA-9813-951027C8C063}"/>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{26751F48-6948-434F-9D43-7E170498EC9C}</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B1DA-44AA-9813-951027C8C063}"/>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{3837C8E9-FDA5-48CF-AFB5-985DBFAE7C90}</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B1DA-44AA-9813-951027C8C063}"/>
                </c:ext>
              </c:extLst>
            </c:dLbl>
            <c:dLbl>
              <c:idx val="23"/>
              <c:tx>
                <c:strRef>
                  <c:f>Daten_Diagramme!$D$37</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{28FD794A-92D6-4515-BD60-D38656CD27FC}</c15:txfldGUID>
                      <c15:f>Daten_Diagramme!$D$37</c15:f>
                      <c15:dlblFieldTableCache>
                        <c:ptCount val="1"/>
                        <c:pt idx="0">
                          <c:v>0.0</c:v>
                        </c:pt>
                      </c15:dlblFieldTableCache>
                    </c15:dlblFTEntry>
                  </c15:dlblFieldTable>
                  <c15:showDataLabelsRange val="0"/>
                </c:ext>
                <c:ext xmlns:c16="http://schemas.microsoft.com/office/drawing/2014/chart" uri="{C3380CC4-5D6E-409C-BE32-E72D297353CC}">
                  <c16:uniqueId val="{00000017-B1DA-44AA-9813-951027C8C063}"/>
                </c:ext>
              </c:extLst>
            </c:dLbl>
            <c:dLbl>
              <c:idx val="24"/>
              <c:layout>
                <c:manualLayout>
                  <c:x val="4.7769028871392123E-3"/>
                  <c:y val="-4.6876052205785108E-5"/>
                </c:manualLayout>
              </c:layout>
              <c:tx>
                <c:strRef>
                  <c:f>Daten_Diagramme!$D$38</c:f>
                  <c:strCache>
                    <c:ptCount val="1"/>
                    <c:pt idx="0">
                      <c:v>-3.0</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{654257EB-E74D-4C47-8C3C-7737BD6FC358}</c15:txfldGUID>
                      <c15:f>Daten_Diagramme!$D$38</c15:f>
                      <c15:dlblFieldTableCache>
                        <c:ptCount val="1"/>
                        <c:pt idx="0">
                          <c:v>-3.0</c:v>
                        </c:pt>
                      </c15:dlblFieldTableCache>
                    </c15:dlblFTEntry>
                  </c15:dlblFieldTable>
                  <c15:showDataLabelsRange val="0"/>
                </c:ext>
                <c:ext xmlns:c16="http://schemas.microsoft.com/office/drawing/2014/chart" uri="{C3380CC4-5D6E-409C-BE32-E72D297353CC}">
                  <c16:uniqueId val="{00000018-B1DA-44AA-9813-951027C8C063}"/>
                </c:ext>
              </c:extLst>
            </c:dLbl>
            <c:dLbl>
              <c:idx val="25"/>
              <c:tx>
                <c:strRef>
                  <c:f>Daten_Diagramme!$D$39</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{8993215C-29C8-4C37-811E-2A649DD51CCA}</c15:txfldGUID>
                      <c15:f>Daten_Diagramme!$D$39</c15:f>
                      <c15:dlblFieldTableCache>
                        <c:ptCount val="1"/>
                        <c:pt idx="0">
                          <c:v>-1.9</c:v>
                        </c:pt>
                      </c15:dlblFieldTableCache>
                    </c15:dlblFTEntry>
                  </c15:dlblFieldTable>
                  <c15:showDataLabelsRange val="0"/>
                </c:ext>
                <c:ext xmlns:c16="http://schemas.microsoft.com/office/drawing/2014/chart" uri="{C3380CC4-5D6E-409C-BE32-E72D297353CC}">
                  <c16:uniqueId val="{00000019-B1DA-44AA-9813-951027C8C063}"/>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{12396AFC-B060-4DFB-A76F-1143D00086A2}</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B1DA-44AA-9813-951027C8C063}"/>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{3F03E345-3F66-41B7-8BE4-D4CCE4A790E9}</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B1DA-44AA-9813-951027C8C063}"/>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{604B17DD-54A8-4248-A2C4-3511F9FD8BDE}</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B1DA-44AA-9813-951027C8C063}"/>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{A7EAF3DD-A824-4881-81D4-5F5BE3112E62}</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B1DA-44AA-9813-951027C8C063}"/>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{995ACDBF-9799-4450-AD04-3EBD096D8A04}</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B1DA-44AA-9813-951027C8C063}"/>
                </c:ext>
              </c:extLst>
            </c:dLbl>
            <c:dLbl>
              <c:idx val="31"/>
              <c:tx>
                <c:strRef>
                  <c:f>Daten_Diagramme!$D$45</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{4CA53787-91E1-44E9-A73C-7F94285A14C7}</c15:txfldGUID>
                      <c15:f>Daten_Diagramme!$D$45</c15:f>
                      <c15:dlblFieldTableCache>
                        <c:ptCount val="1"/>
                        <c:pt idx="0">
                          <c:v>-1.9</c:v>
                        </c:pt>
                      </c15:dlblFieldTableCache>
                    </c15:dlblFTEntry>
                  </c15:dlblFieldTable>
                  <c15:showDataLabelsRange val="0"/>
                </c:ext>
                <c:ext xmlns:c16="http://schemas.microsoft.com/office/drawing/2014/chart" uri="{C3380CC4-5D6E-409C-BE32-E72D297353CC}">
                  <c16:uniqueId val="{0000001F-B1DA-44AA-9813-951027C8C06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-2.3030412826377411</c:v>
                </c:pt>
                <c:pt idx="1">
                  <c:v>0</c:v>
                </c:pt>
                <c:pt idx="2">
                  <c:v>0.57471264367816088</c:v>
                </c:pt>
                <c:pt idx="3">
                  <c:v>-3.7758918296892983</c:v>
                </c:pt>
                <c:pt idx="4">
                  <c:v>-1.5055852355512385</c:v>
                </c:pt>
                <c:pt idx="5">
                  <c:v>-4.4011082693947143</c:v>
                </c:pt>
                <c:pt idx="6">
                  <c:v>-3.29134498171475</c:v>
                </c:pt>
                <c:pt idx="7">
                  <c:v>-0.32041012495994875</c:v>
                </c:pt>
                <c:pt idx="8">
                  <c:v>-7.587225401513753</c:v>
                </c:pt>
                <c:pt idx="9">
                  <c:v>-4.8365122615803813</c:v>
                </c:pt>
                <c:pt idx="10">
                  <c:v>0.83194675540765395</c:v>
                </c:pt>
                <c:pt idx="11">
                  <c:v>27.888446215139442</c:v>
                </c:pt>
                <c:pt idx="12">
                  <c:v>-4.4897959183673466</c:v>
                </c:pt>
                <c:pt idx="13">
                  <c:v>2.2510822510822512</c:v>
                </c:pt>
                <c:pt idx="14">
                  <c:v>5.7406094968107721</c:v>
                </c:pt>
                <c:pt idx="15">
                  <c:v>-12.344949793266391</c:v>
                </c:pt>
                <c:pt idx="16">
                  <c:v>0.45492142266335817</c:v>
                </c:pt>
                <c:pt idx="17">
                  <c:v>-1.605929586164299</c:v>
                </c:pt>
                <c:pt idx="18">
                  <c:v>4.7904191616766463</c:v>
                </c:pt>
                <c:pt idx="19">
                  <c:v>-1.8168426221458385</c:v>
                </c:pt>
                <c:pt idx="20">
                  <c:v>0.81424936386768443</c:v>
                </c:pt>
                <c:pt idx="21">
                  <c:v>0</c:v>
                </c:pt>
                <c:pt idx="23">
                  <c:v>0</c:v>
                </c:pt>
                <c:pt idx="24">
                  <c:v>-2.9617211511595416</c:v>
                </c:pt>
                <c:pt idx="25">
                  <c:v>-1.9098039215686275</c:v>
                </c:pt>
              </c:numCache>
            </c:numRef>
          </c:val>
          <c:extLst>
            <c:ext xmlns:c16="http://schemas.microsoft.com/office/drawing/2014/chart" uri="{C3380CC4-5D6E-409C-BE32-E72D297353CC}">
              <c16:uniqueId val="{00000020-B1DA-44AA-9813-951027C8C063}"/>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{6F2CAD24-5E00-418F-95F2-067704BBEC62}</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B1DA-44AA-9813-951027C8C063}"/>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{EEE519A9-ECE4-43F6-A1FC-7DAC0B47F84B}</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B1DA-44AA-9813-951027C8C063}"/>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{E3D98067-3DEE-43F8-9761-B0D328BA13DE}</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B1DA-44AA-9813-951027C8C063}"/>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{D898F4ED-3EFB-4342-B192-7DAAB63FB8B5}</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B1DA-44AA-9813-951027C8C063}"/>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{64856A80-5D0F-4E35-8A82-4AECCC56A9E7}</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B1DA-44AA-9813-951027C8C063}"/>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{700031E5-6F7E-440D-9530-6A419099AF64}</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B1DA-44AA-9813-951027C8C063}"/>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{BB2C9ABA-A761-4B2E-97DF-BF8EED295CF8}</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B1DA-44AA-9813-951027C8C063}"/>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{1C124FF0-205F-4FCA-AFF6-9C9B512AD4D8}</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B1DA-44AA-9813-951027C8C063}"/>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{BB79FD46-520B-4056-9C39-9DB3CCF537C3}</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B1DA-44AA-9813-951027C8C063}"/>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{056632A3-1B5B-4CF7-9D71-12AE9843675C}</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B1DA-44AA-9813-951027C8C063}"/>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{B45178CD-C5E8-4390-8FB5-9F086B6B7BAD}</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B1DA-44AA-9813-951027C8C063}"/>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{8BD32C6B-557A-47F7-8422-44E0A38C63F4}</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B1DA-44AA-9813-951027C8C063}"/>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{6AC2DEE7-5220-4F92-8671-1EEA73F4FBBA}</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B1DA-44AA-9813-951027C8C063}"/>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{FBEEC1B9-7C1E-497E-82A4-45D9C7831DDF}</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B1DA-44AA-9813-951027C8C063}"/>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{643D1A49-ADF2-4012-80D9-99439BBDB047}</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B1DA-44AA-9813-951027C8C063}"/>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{5B27A8C4-8ED5-48B4-A4A5-04DF1832745D}</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B1DA-44AA-9813-951027C8C063}"/>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{41F6EB5E-180D-4590-8053-7E8A3907A437}</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B1DA-44AA-9813-951027C8C063}"/>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{A4A9B5B8-80E1-41DC-A6C0-DF058D7F7CA3}</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B1DA-44AA-9813-951027C8C063}"/>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{FE79468D-6359-4CB5-8DF5-1B2E9D586509}</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B1DA-44AA-9813-951027C8C063}"/>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{2B741F83-2BD3-46D0-B7FC-2D53073BBCD2}</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B1DA-44AA-9813-951027C8C063}"/>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{385A4CA1-44FF-4BE8-A862-90CECB7D4552}</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B1DA-44AA-9813-951027C8C063}"/>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{E244DE06-2BEE-400A-B3F2-BF41648D01C8}</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B1DA-44AA-9813-951027C8C063}"/>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{97B13362-22B6-47AC-9C2C-391BED983ED1}</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B1DA-44AA-9813-951027C8C063}"/>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{005773E1-9373-451B-AEE2-1866C368FF35}</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B1DA-44AA-9813-951027C8C063}"/>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{DBE299B5-683F-4C2B-A58B-5B1547A2FFEA}</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B1DA-44AA-9813-951027C8C063}"/>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{13ABA273-0F63-408F-9F6D-46D4114D6669}</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B1DA-44AA-9813-951027C8C063}"/>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{998823FA-27F3-4BB8-891B-57243D18E3FD}</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B1DA-44AA-9813-951027C8C063}"/>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{D8B60590-A504-479F-93D9-5968695859D8}</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B1DA-44AA-9813-951027C8C063}"/>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{DD41A628-98F3-4267-8589-4936C44C006D}</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B1DA-44AA-9813-951027C8C063}"/>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{FDCAE918-6AFD-4B29-8F38-361D3D526766}</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B1DA-44AA-9813-951027C8C063}"/>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{8A06A00D-8D79-4005-BF82-C3C18019FD25}</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B1DA-44AA-9813-951027C8C063}"/>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{18048CB1-1F57-48F3-AE21-679B12528BE3}</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B1DA-44AA-9813-951027C8C06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B1DA-44AA-9813-951027C8C063}"/>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B1DA-44AA-9813-951027C8C063}"/>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{06AFC7B4-466D-43BE-865D-47302F1D4A99}</c15:txfldGUID>
                      <c15:f>Daten_Diagramme!$E$14</c15:f>
                      <c15:dlblFieldTableCache>
                        <c:ptCount val="1"/>
                        <c:pt idx="0">
                          <c:v>-1.9</c:v>
                        </c:pt>
                      </c15:dlblFieldTableCache>
                    </c15:dlblFTEntry>
                  </c15:dlblFieldTable>
                  <c15:showDataLabelsRange val="0"/>
                </c:ext>
                <c:ext xmlns:c16="http://schemas.microsoft.com/office/drawing/2014/chart" uri="{C3380CC4-5D6E-409C-BE32-E72D297353CC}">
                  <c16:uniqueId val="{00000000-A710-458D-BE12-8ED5BC32015A}"/>
                </c:ext>
              </c:extLst>
            </c:dLbl>
            <c:dLbl>
              <c:idx val="1"/>
              <c:tx>
                <c:strRef>
                  <c:f>Daten_Diagramme!$E$15</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{25BEE10D-0910-41AA-97AD-9AB2C6FD22C9}</c15:txfldGUID>
                      <c15:f>Daten_Diagramme!$E$15</c15:f>
                      <c15:dlblFieldTableCache>
                        <c:ptCount val="1"/>
                        <c:pt idx="0">
                          <c:v>3.6</c:v>
                        </c:pt>
                      </c15:dlblFieldTableCache>
                    </c15:dlblFTEntry>
                  </c15:dlblFieldTable>
                  <c15:showDataLabelsRange val="0"/>
                </c:ext>
                <c:ext xmlns:c16="http://schemas.microsoft.com/office/drawing/2014/chart" uri="{C3380CC4-5D6E-409C-BE32-E72D297353CC}">
                  <c16:uniqueId val="{00000001-A710-458D-BE12-8ED5BC32015A}"/>
                </c:ext>
              </c:extLst>
            </c:dLbl>
            <c:dLbl>
              <c:idx val="2"/>
              <c:tx>
                <c:strRef>
                  <c:f>Daten_Diagramme!$E$16</c:f>
                  <c:strCache>
                    <c:ptCount val="1"/>
                    <c:pt idx="0">
                      <c:v>-13.0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{6B94B66C-7FF5-4D8A-B8B0-06B9391D6EB9}</c15:txfldGUID>
                      <c15:f>Daten_Diagramme!$E$16</c15:f>
                      <c15:dlblFieldTableCache>
                        <c:ptCount val="1"/>
                        <c:pt idx="0">
                          <c:v>-13.0</c:v>
                        </c:pt>
                      </c15:dlblFieldTableCache>
                    </c15:dlblFTEntry>
                  </c15:dlblFieldTable>
                  <c15:showDataLabelsRange val="0"/>
                </c:ext>
                <c:ext xmlns:c16="http://schemas.microsoft.com/office/drawing/2014/chart" uri="{C3380CC4-5D6E-409C-BE32-E72D297353CC}">
                  <c16:uniqueId val="{00000002-A710-458D-BE12-8ED5BC32015A}"/>
                </c:ext>
              </c:extLst>
            </c:dLbl>
            <c:dLbl>
              <c:idx val="3"/>
              <c:tx>
                <c:strRef>
                  <c:f>Daten_Diagramme!$E$17</c:f>
                  <c:strCache>
                    <c:ptCount val="1"/>
                    <c:pt idx="0">
                      <c:v>-12.2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{6DF0398B-78C0-4792-A360-D6720B2BDEA2}</c15:txfldGUID>
                      <c15:f>Daten_Diagramme!$E$17</c15:f>
                      <c15:dlblFieldTableCache>
                        <c:ptCount val="1"/>
                        <c:pt idx="0">
                          <c:v>-12.2</c:v>
                        </c:pt>
                      </c15:dlblFieldTableCache>
                    </c15:dlblFTEntry>
                  </c15:dlblFieldTable>
                  <c15:showDataLabelsRange val="0"/>
                </c:ext>
                <c:ext xmlns:c16="http://schemas.microsoft.com/office/drawing/2014/chart" uri="{C3380CC4-5D6E-409C-BE32-E72D297353CC}">
                  <c16:uniqueId val="{00000003-A710-458D-BE12-8ED5BC32015A}"/>
                </c:ext>
              </c:extLst>
            </c:dLbl>
            <c:dLbl>
              <c:idx val="4"/>
              <c:tx>
                <c:strRef>
                  <c:f>Daten_Diagramme!$E$18</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{594E9E2E-01B5-4101-B802-9A282FE3EE01}</c15:txfldGUID>
                      <c15:f>Daten_Diagramme!$E$18</c15:f>
                      <c15:dlblFieldTableCache>
                        <c:ptCount val="1"/>
                        <c:pt idx="0">
                          <c:v>-3.1</c:v>
                        </c:pt>
                      </c15:dlblFieldTableCache>
                    </c15:dlblFTEntry>
                  </c15:dlblFieldTable>
                  <c15:showDataLabelsRange val="0"/>
                </c:ext>
                <c:ext xmlns:c16="http://schemas.microsoft.com/office/drawing/2014/chart" uri="{C3380CC4-5D6E-409C-BE32-E72D297353CC}">
                  <c16:uniqueId val="{00000004-A710-458D-BE12-8ED5BC32015A}"/>
                </c:ext>
              </c:extLst>
            </c:dLbl>
            <c:dLbl>
              <c:idx val="5"/>
              <c:tx>
                <c:strRef>
                  <c:f>Daten_Diagramme!$E$19</c:f>
                  <c:strCache>
                    <c:ptCount val="1"/>
                    <c:pt idx="0">
                      <c:v>-13.9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{726225F2-C39B-4B0D-A704-A3C6DADF4A9F}</c15:txfldGUID>
                      <c15:f>Daten_Diagramme!$E$19</c15:f>
                      <c15:dlblFieldTableCache>
                        <c:ptCount val="1"/>
                        <c:pt idx="0">
                          <c:v>-13.9</c:v>
                        </c:pt>
                      </c15:dlblFieldTableCache>
                    </c15:dlblFTEntry>
                  </c15:dlblFieldTable>
                  <c15:showDataLabelsRange val="0"/>
                </c:ext>
                <c:ext xmlns:c16="http://schemas.microsoft.com/office/drawing/2014/chart" uri="{C3380CC4-5D6E-409C-BE32-E72D297353CC}">
                  <c16:uniqueId val="{00000005-A710-458D-BE12-8ED5BC32015A}"/>
                </c:ext>
              </c:extLst>
            </c:dLbl>
            <c:dLbl>
              <c:idx val="6"/>
              <c:tx>
                <c:strRef>
                  <c:f>Daten_Diagramme!$E$20</c:f>
                  <c:strCache>
                    <c:ptCount val="1"/>
                    <c:pt idx="0">
                      <c:v>-14.7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{A230CB90-7BC3-4555-838D-E0AB40B5558A}</c15:txfldGUID>
                      <c15:f>Daten_Diagramme!$E$20</c15:f>
                      <c15:dlblFieldTableCache>
                        <c:ptCount val="1"/>
                        <c:pt idx="0">
                          <c:v>-14.7</c:v>
                        </c:pt>
                      </c15:dlblFieldTableCache>
                    </c15:dlblFTEntry>
                  </c15:dlblFieldTable>
                  <c15:showDataLabelsRange val="0"/>
                </c:ext>
                <c:ext xmlns:c16="http://schemas.microsoft.com/office/drawing/2014/chart" uri="{C3380CC4-5D6E-409C-BE32-E72D297353CC}">
                  <c16:uniqueId val="{00000006-A710-458D-BE12-8ED5BC32015A}"/>
                </c:ext>
              </c:extLst>
            </c:dLbl>
            <c:dLbl>
              <c:idx val="7"/>
              <c:tx>
                <c:strRef>
                  <c:f>Daten_Diagramme!$E$21</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{EBDFEC06-A7F0-43C3-9129-BFAB705A2035}</c15:txfldGUID>
                      <c15:f>Daten_Diagramme!$E$21</c15:f>
                      <c15:dlblFieldTableCache>
                        <c:ptCount val="1"/>
                        <c:pt idx="0">
                          <c:v>1.5</c:v>
                        </c:pt>
                      </c15:dlblFieldTableCache>
                    </c15:dlblFTEntry>
                  </c15:dlblFieldTable>
                  <c15:showDataLabelsRange val="0"/>
                </c:ext>
                <c:ext xmlns:c16="http://schemas.microsoft.com/office/drawing/2014/chart" uri="{C3380CC4-5D6E-409C-BE32-E72D297353CC}">
                  <c16:uniqueId val="{00000007-A710-458D-BE12-8ED5BC32015A}"/>
                </c:ext>
              </c:extLst>
            </c:dLbl>
            <c:dLbl>
              <c:idx val="8"/>
              <c:tx>
                <c:strRef>
                  <c:f>Daten_Diagramme!$E$22</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{B814E070-BC6D-4F8C-BF80-8DFACA9A4C28}</c15:txfldGUID>
                      <c15:f>Daten_Diagramme!$E$22</c15:f>
                      <c15:dlblFieldTableCache>
                        <c:ptCount val="1"/>
                        <c:pt idx="0">
                          <c:v>-5.9</c:v>
                        </c:pt>
                      </c15:dlblFieldTableCache>
                    </c15:dlblFTEntry>
                  </c15:dlblFieldTable>
                  <c15:showDataLabelsRange val="0"/>
                </c:ext>
                <c:ext xmlns:c16="http://schemas.microsoft.com/office/drawing/2014/chart" uri="{C3380CC4-5D6E-409C-BE32-E72D297353CC}">
                  <c16:uniqueId val="{00000008-A710-458D-BE12-8ED5BC32015A}"/>
                </c:ext>
              </c:extLst>
            </c:dLbl>
            <c:dLbl>
              <c:idx val="9"/>
              <c:tx>
                <c:strRef>
                  <c:f>Daten_Diagramme!$E$23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{D59A940E-2E74-48B4-B485-E2232F2D9B72}</c15:txfldGUID>
                      <c15:f>Daten_Diagramme!$E$23</c15:f>
                      <c15:dlblFieldTableCache>
                        <c:ptCount val="1"/>
                      </c15:dlblFieldTableCache>
                    </c15:dlblFTEntry>
                  </c15:dlblFieldTable>
                  <c15:showDataLabelsRange val="0"/>
                </c:ext>
                <c:ext xmlns:c16="http://schemas.microsoft.com/office/drawing/2014/chart" uri="{C3380CC4-5D6E-409C-BE32-E72D297353CC}">
                  <c16:uniqueId val="{00000009-A710-458D-BE12-8ED5BC32015A}"/>
                </c:ext>
              </c:extLst>
            </c:dLbl>
            <c:dLbl>
              <c:idx val="10"/>
              <c:tx>
                <c:strRef>
                  <c:f>Daten_Diagramme!$E$24</c:f>
                  <c:strCache>
                    <c:ptCount val="1"/>
                    <c:pt idx="0">
                      <c:v>-13.3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{AFDC4A1A-F447-4F26-B3D0-4528EC7EE3FE}</c15:txfldGUID>
                      <c15:f>Daten_Diagramme!$E$24</c15:f>
                      <c15:dlblFieldTableCache>
                        <c:ptCount val="1"/>
                        <c:pt idx="0">
                          <c:v>-13.3</c:v>
                        </c:pt>
                      </c15:dlblFieldTableCache>
                    </c15:dlblFTEntry>
                  </c15:dlblFieldTable>
                  <c15:showDataLabelsRange val="0"/>
                </c:ext>
                <c:ext xmlns:c16="http://schemas.microsoft.com/office/drawing/2014/chart" uri="{C3380CC4-5D6E-409C-BE32-E72D297353CC}">
                  <c16:uniqueId val="{0000000A-A710-458D-BE12-8ED5BC32015A}"/>
                </c:ext>
              </c:extLst>
            </c:dLbl>
            <c:dLbl>
              <c:idx val="11"/>
              <c:tx>
                <c:strRef>
                  <c:f>Daten_Diagramme!$E$25</c:f>
                  <c:strCache>
                    <c:ptCount val="1"/>
                    <c:pt idx="0">
                      <c:v>19.4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{8095DBC4-4C06-44C6-9B72-DBCAFE2BE258}</c15:txfldGUID>
                      <c15:f>Daten_Diagramme!$E$25</c15:f>
                      <c15:dlblFieldTableCache>
                        <c:ptCount val="1"/>
                        <c:pt idx="0">
                          <c:v>19.4</c:v>
                        </c:pt>
                      </c15:dlblFieldTableCache>
                    </c15:dlblFTEntry>
                  </c15:dlblFieldTable>
                  <c15:showDataLabelsRange val="0"/>
                </c:ext>
                <c:ext xmlns:c16="http://schemas.microsoft.com/office/drawing/2014/chart" uri="{C3380CC4-5D6E-409C-BE32-E72D297353CC}">
                  <c16:uniqueId val="{0000000B-A710-458D-BE12-8ED5BC32015A}"/>
                </c:ext>
              </c:extLst>
            </c:dLbl>
            <c:dLbl>
              <c:idx val="12"/>
              <c:tx>
                <c:strRef>
                  <c:f>Daten_Diagramme!$E$26</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{79FB3E37-3463-4089-974B-7773D1AB8472}</c15:txfldGUID>
                      <c15:f>Daten_Diagramme!$E$26</c15:f>
                      <c15:dlblFieldTableCache>
                        <c:ptCount val="1"/>
                        <c:pt idx="0">
                          <c:v>-1.3</c:v>
                        </c:pt>
                      </c15:dlblFieldTableCache>
                    </c15:dlblFTEntry>
                  </c15:dlblFieldTable>
                  <c15:showDataLabelsRange val="0"/>
                </c:ext>
                <c:ext xmlns:c16="http://schemas.microsoft.com/office/drawing/2014/chart" uri="{C3380CC4-5D6E-409C-BE32-E72D297353CC}">
                  <c16:uniqueId val="{0000000C-A710-458D-BE12-8ED5BC32015A}"/>
                </c:ext>
              </c:extLst>
            </c:dLbl>
            <c:dLbl>
              <c:idx val="13"/>
              <c:tx>
                <c:strRef>
                  <c:f>Daten_Diagramme!$E$27</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{766D0CE4-1B2A-40FE-A24F-4A8019ABCC06}</c15:txfldGUID>
                      <c15:f>Daten_Diagramme!$E$27</c15:f>
                      <c15:dlblFieldTableCache>
                        <c:ptCount val="1"/>
                        <c:pt idx="0">
                          <c:v>6.0</c:v>
                        </c:pt>
                      </c15:dlblFieldTableCache>
                    </c15:dlblFTEntry>
                  </c15:dlblFieldTable>
                  <c15:showDataLabelsRange val="0"/>
                </c:ext>
                <c:ext xmlns:c16="http://schemas.microsoft.com/office/drawing/2014/chart" uri="{C3380CC4-5D6E-409C-BE32-E72D297353CC}">
                  <c16:uniqueId val="{0000000D-A710-458D-BE12-8ED5BC32015A}"/>
                </c:ext>
              </c:extLst>
            </c:dLbl>
            <c:dLbl>
              <c:idx val="14"/>
              <c:tx>
                <c:strRef>
                  <c:f>Daten_Diagramme!$E$28</c:f>
                  <c:strCache>
                    <c:ptCount val="1"/>
                    <c:pt idx="0">
                      <c:v>-6.5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{459D2B4D-DE7C-4BA9-992B-C20D7502C83E}</c15:txfldGUID>
                      <c15:f>Daten_Diagramme!$E$28</c15:f>
                      <c15:dlblFieldTableCache>
                        <c:ptCount val="1"/>
                        <c:pt idx="0">
                          <c:v>-6.5</c:v>
                        </c:pt>
                      </c15:dlblFieldTableCache>
                    </c15:dlblFTEntry>
                  </c15:dlblFieldTable>
                  <c15:showDataLabelsRange val="0"/>
                </c:ext>
                <c:ext xmlns:c16="http://schemas.microsoft.com/office/drawing/2014/chart" uri="{C3380CC4-5D6E-409C-BE32-E72D297353CC}">
                  <c16:uniqueId val="{0000000E-A710-458D-BE12-8ED5BC32015A}"/>
                </c:ext>
              </c:extLst>
            </c:dLbl>
            <c:dLbl>
              <c:idx val="15"/>
              <c:tx>
                <c:strRef>
                  <c:f>Daten_Diagramme!$E$29</c:f>
                  <c:strCache>
                    <c:ptCount val="1"/>
                    <c:pt idx="0">
                      <c:v>-13.1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{BAA57594-9B7E-4E21-B1A6-CD45BE2B81CD}</c15:txfldGUID>
                      <c15:f>Daten_Diagramme!$E$29</c15:f>
                      <c15:dlblFieldTableCache>
                        <c:ptCount val="1"/>
                        <c:pt idx="0">
                          <c:v>-13.1</c:v>
                        </c:pt>
                      </c15:dlblFieldTableCache>
                    </c15:dlblFTEntry>
                  </c15:dlblFieldTable>
                  <c15:showDataLabelsRange val="0"/>
                </c:ext>
                <c:ext xmlns:c16="http://schemas.microsoft.com/office/drawing/2014/chart" uri="{C3380CC4-5D6E-409C-BE32-E72D297353CC}">
                  <c16:uniqueId val="{0000000F-A710-458D-BE12-8ED5BC32015A}"/>
                </c:ext>
              </c:extLst>
            </c:dLbl>
            <c:dLbl>
              <c:idx val="16"/>
              <c:tx>
                <c:strRef>
                  <c:f>Daten_Diagramme!$E$30</c:f>
                  <c:strCache>
                    <c:ptCount val="1"/>
                    <c:pt idx="0">
                      <c:v>-10.7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{4E7B2162-AAF5-4C51-BB5E-0E07FDBB7E1C}</c15:txfldGUID>
                      <c15:f>Daten_Diagramme!$E$30</c15:f>
                      <c15:dlblFieldTableCache>
                        <c:ptCount val="1"/>
                        <c:pt idx="0">
                          <c:v>-10.7</c:v>
                        </c:pt>
                      </c15:dlblFieldTableCache>
                    </c15:dlblFTEntry>
                  </c15:dlblFieldTable>
                  <c15:showDataLabelsRange val="0"/>
                </c:ext>
                <c:ext xmlns:c16="http://schemas.microsoft.com/office/drawing/2014/chart" uri="{C3380CC4-5D6E-409C-BE32-E72D297353CC}">
                  <c16:uniqueId val="{00000010-A710-458D-BE12-8ED5BC32015A}"/>
                </c:ext>
              </c:extLst>
            </c:dLbl>
            <c:dLbl>
              <c:idx val="17"/>
              <c:tx>
                <c:strRef>
                  <c:f>Daten_Diagramme!$E$31</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{09C2F349-CD33-4CF2-BBED-BB59FF70173A}</c15:txfldGUID>
                      <c15:f>Daten_Diagramme!$E$31</c15:f>
                      <c15:dlblFieldTableCache>
                        <c:ptCount val="1"/>
                        <c:pt idx="0">
                          <c:v>-4.5</c:v>
                        </c:pt>
                      </c15:dlblFieldTableCache>
                    </c15:dlblFTEntry>
                  </c15:dlblFieldTable>
                  <c15:showDataLabelsRange val="0"/>
                </c:ext>
                <c:ext xmlns:c16="http://schemas.microsoft.com/office/drawing/2014/chart" uri="{C3380CC4-5D6E-409C-BE32-E72D297353CC}">
                  <c16:uniqueId val="{00000011-A710-458D-BE12-8ED5BC32015A}"/>
                </c:ext>
              </c:extLst>
            </c:dLbl>
            <c:dLbl>
              <c:idx val="18"/>
              <c:tx>
                <c:strRef>
                  <c:f>Daten_Diagramme!$E$32</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{3562CE92-0B3C-4BAA-82F9-F3CCE2185F16}</c15:txfldGUID>
                      <c15:f>Daten_Diagramme!$E$32</c15:f>
                      <c15:dlblFieldTableCache>
                        <c:ptCount val="1"/>
                        <c:pt idx="0">
                          <c:v>0.6</c:v>
                        </c:pt>
                      </c15:dlblFieldTableCache>
                    </c15:dlblFTEntry>
                  </c15:dlblFieldTable>
                  <c15:showDataLabelsRange val="0"/>
                </c:ext>
                <c:ext xmlns:c16="http://schemas.microsoft.com/office/drawing/2014/chart" uri="{C3380CC4-5D6E-409C-BE32-E72D297353CC}">
                  <c16:uniqueId val="{00000012-A710-458D-BE12-8ED5BC32015A}"/>
                </c:ext>
              </c:extLst>
            </c:dLbl>
            <c:dLbl>
              <c:idx val="19"/>
              <c:tx>
                <c:strRef>
                  <c:f>Daten_Diagramme!$E$33</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{E319D144-E577-4662-98BF-6BC2CB000973}</c15:txfldGUID>
                      <c15:f>Daten_Diagramme!$E$33</c15:f>
                      <c15:dlblFieldTableCache>
                        <c:ptCount val="1"/>
                        <c:pt idx="0">
                          <c:v>3.1</c:v>
                        </c:pt>
                      </c15:dlblFieldTableCache>
                    </c15:dlblFTEntry>
                  </c15:dlblFieldTable>
                  <c15:showDataLabelsRange val="0"/>
                </c:ext>
                <c:ext xmlns:c16="http://schemas.microsoft.com/office/drawing/2014/chart" uri="{C3380CC4-5D6E-409C-BE32-E72D297353CC}">
                  <c16:uniqueId val="{00000013-A710-458D-BE12-8ED5BC32015A}"/>
                </c:ext>
              </c:extLst>
            </c:dLbl>
            <c:dLbl>
              <c:idx val="20"/>
              <c:tx>
                <c:strRef>
                  <c:f>Daten_Diagramme!$E$34</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{5E2B8850-9452-406B-8E83-936B7A1DA8E6}</c15:txfldGUID>
                      <c15:f>Daten_Diagramme!$E$34</c15:f>
                      <c15:dlblFieldTableCache>
                        <c:ptCount val="1"/>
                        <c:pt idx="0">
                          <c:v>-2.0</c:v>
                        </c:pt>
                      </c15:dlblFieldTableCache>
                    </c15:dlblFTEntry>
                  </c15:dlblFieldTable>
                  <c15:showDataLabelsRange val="0"/>
                </c:ext>
                <c:ext xmlns:c16="http://schemas.microsoft.com/office/drawing/2014/chart" uri="{C3380CC4-5D6E-409C-BE32-E72D297353CC}">
                  <c16:uniqueId val="{00000014-A710-458D-BE12-8ED5BC32015A}"/>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{5721DD60-7028-44E0-904F-07923B8AEB17}</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A710-458D-BE12-8ED5BC32015A}"/>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{015C4493-3118-4717-9991-BFBD66EBD088}</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A710-458D-BE12-8ED5BC32015A}"/>
                </c:ext>
              </c:extLst>
            </c:dLbl>
            <c:dLbl>
              <c:idx val="23"/>
              <c:tx>
                <c:strRef>
                  <c:f>Daten_Diagramme!$E$37</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{F28E24CC-B1B3-42B4-B45D-5928AA53322A}</c15:txfldGUID>
                      <c15:f>Daten_Diagramme!$E$37</c15:f>
                      <c15:dlblFieldTableCache>
                        <c:ptCount val="1"/>
                        <c:pt idx="0">
                          <c:v>3.6</c:v>
                        </c:pt>
                      </c15:dlblFieldTableCache>
                    </c15:dlblFTEntry>
                  </c15:dlblFieldTable>
                  <c15:showDataLabelsRange val="0"/>
                </c:ext>
                <c:ext xmlns:c16="http://schemas.microsoft.com/office/drawing/2014/chart" uri="{C3380CC4-5D6E-409C-BE32-E72D297353CC}">
                  <c16:uniqueId val="{00000017-A710-458D-BE12-8ED5BC32015A}"/>
                </c:ext>
              </c:extLst>
            </c:dLbl>
            <c:dLbl>
              <c:idx val="24"/>
              <c:tx>
                <c:strRef>
                  <c:f>Daten_Diagramme!$E$38</c:f>
                  <c:strCache>
                    <c:ptCount val="1"/>
                    <c:pt idx="0">
                      <c:v>-8.4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{591E5C39-B63B-4FEC-A89D-43368B4B0630}</c15:txfldGUID>
                      <c15:f>Daten_Diagramme!$E$38</c15:f>
                      <c15:dlblFieldTableCache>
                        <c:ptCount val="1"/>
                        <c:pt idx="0">
                          <c:v>-8.4</c:v>
                        </c:pt>
                      </c15:dlblFieldTableCache>
                    </c15:dlblFTEntry>
                  </c15:dlblFieldTable>
                  <c15:showDataLabelsRange val="0"/>
                </c:ext>
                <c:ext xmlns:c16="http://schemas.microsoft.com/office/drawing/2014/chart" uri="{C3380CC4-5D6E-409C-BE32-E72D297353CC}">
                  <c16:uniqueId val="{00000018-A710-458D-BE12-8ED5BC32015A}"/>
                </c:ext>
              </c:extLst>
            </c:dLbl>
            <c:dLbl>
              <c:idx val="25"/>
              <c:tx>
                <c:strRef>
                  <c:f>Daten_Diagramme!$E$39</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{0E1B614E-1AE1-4B8F-8133-524CF268880A}</c15:txfldGUID>
                      <c15:f>Daten_Diagramme!$E$39</c15:f>
                      <c15:dlblFieldTableCache>
                        <c:ptCount val="1"/>
                        <c:pt idx="0">
                          <c:v>-0.2</c:v>
                        </c:pt>
                      </c15:dlblFieldTableCache>
                    </c15:dlblFTEntry>
                  </c15:dlblFieldTable>
                  <c15:showDataLabelsRange val="0"/>
                </c:ext>
                <c:ext xmlns:c16="http://schemas.microsoft.com/office/drawing/2014/chart" uri="{C3380CC4-5D6E-409C-BE32-E72D297353CC}">
                  <c16:uniqueId val="{00000019-A710-458D-BE12-8ED5BC32015A}"/>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{DF000A20-E47F-447D-8EE6-8330212EA1E9}</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A710-458D-BE12-8ED5BC32015A}"/>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{B617B374-8678-4524-9F60-6967FB921A05}</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A710-458D-BE12-8ED5BC32015A}"/>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{6B3C6697-795E-439B-953E-7B80AFB143F1}</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A710-458D-BE12-8ED5BC32015A}"/>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{B8D51B42-101B-4A0D-A14D-8B3DB572D424}</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A710-458D-BE12-8ED5BC32015A}"/>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{8CADF26F-FBAF-460C-B712-15815CA28869}</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A710-458D-BE12-8ED5BC32015A}"/>
                </c:ext>
              </c:extLst>
            </c:dLbl>
            <c:dLbl>
              <c:idx val="31"/>
              <c:tx>
                <c:strRef>
                  <c:f>Daten_Diagramme!$E$45</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{E505A3B2-3F1F-45E8-9C49-B248375B23B5}</c15:txfldGUID>
                      <c15:f>Daten_Diagramme!$E$45</c15:f>
                      <c15:dlblFieldTableCache>
                        <c:ptCount val="1"/>
                        <c:pt idx="0">
                          <c:v>-0.2</c:v>
                        </c:pt>
                      </c15:dlblFieldTableCache>
                    </c15:dlblFTEntry>
                  </c15:dlblFieldTable>
                  <c15:showDataLabelsRange val="0"/>
                </c:ext>
                <c:ext xmlns:c16="http://schemas.microsoft.com/office/drawing/2014/chart" uri="{C3380CC4-5D6E-409C-BE32-E72D297353CC}">
                  <c16:uniqueId val="{0000001F-A710-458D-BE12-8ED5BC32015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-1.8875143476597374</c:v>
                </c:pt>
                <c:pt idx="1">
                  <c:v>3.6363636363636362</c:v>
                </c:pt>
                <c:pt idx="2">
                  <c:v>-13.043478260869565</c:v>
                </c:pt>
                <c:pt idx="3">
                  <c:v>-12.184508268059181</c:v>
                </c:pt>
                <c:pt idx="4">
                  <c:v>-3.125</c:v>
                </c:pt>
                <c:pt idx="5">
                  <c:v>-13.878562577447337</c:v>
                </c:pt>
                <c:pt idx="6">
                  <c:v>-14.666666666666666</c:v>
                </c:pt>
                <c:pt idx="7">
                  <c:v>1.4675052410901468</c:v>
                </c:pt>
                <c:pt idx="8">
                  <c:v>-5.8669001751313488</c:v>
                </c:pt>
                <c:pt idx="9">
                  <c:v>56.456456456456458</c:v>
                </c:pt>
                <c:pt idx="10">
                  <c:v>-13.266583229036295</c:v>
                </c:pt>
                <c:pt idx="11">
                  <c:v>19.35483870967742</c:v>
                </c:pt>
                <c:pt idx="12">
                  <c:v>-1.2820512820512822</c:v>
                </c:pt>
                <c:pt idx="13">
                  <c:v>5.95703125</c:v>
                </c:pt>
                <c:pt idx="14">
                  <c:v>-6.462984723854289</c:v>
                </c:pt>
                <c:pt idx="15">
                  <c:v>-13.114754098360656</c:v>
                </c:pt>
                <c:pt idx="16">
                  <c:v>-10.726643598615917</c:v>
                </c:pt>
                <c:pt idx="17">
                  <c:v>-4.4943820224719104</c:v>
                </c:pt>
                <c:pt idx="18">
                  <c:v>0.63897763578274758</c:v>
                </c:pt>
                <c:pt idx="19">
                  <c:v>3.0985915492957745</c:v>
                </c:pt>
                <c:pt idx="20">
                  <c:v>-1.9572953736654803</c:v>
                </c:pt>
                <c:pt idx="21">
                  <c:v>0</c:v>
                </c:pt>
                <c:pt idx="23">
                  <c:v>3.6363636363636362</c:v>
                </c:pt>
                <c:pt idx="24">
                  <c:v>-8.4400465657741552</c:v>
                </c:pt>
                <c:pt idx="25">
                  <c:v>-0.15105740181268881</c:v>
                </c:pt>
              </c:numCache>
            </c:numRef>
          </c:val>
          <c:extLst>
            <c:ext xmlns:c16="http://schemas.microsoft.com/office/drawing/2014/chart" uri="{C3380CC4-5D6E-409C-BE32-E72D297353CC}">
              <c16:uniqueId val="{00000020-A710-458D-BE12-8ED5BC32015A}"/>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{5FB0D071-99BF-4179-BAE3-9325ACC2508D}</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A710-458D-BE12-8ED5BC32015A}"/>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{EDC22A4B-66C4-4066-AADC-D563B565ABD9}</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A710-458D-BE12-8ED5BC32015A}"/>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{DCAAAECF-FE7F-4463-8668-13E332270848}</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A710-458D-BE12-8ED5BC32015A}"/>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{92C09855-AF51-4FB1-98FA-A1C641F52137}</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A710-458D-BE12-8ED5BC32015A}"/>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{9AF7F9C1-CD02-410E-9976-0F446007E43C}</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A710-458D-BE12-8ED5BC32015A}"/>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{2C8D2E7A-F5AE-446F-8968-33126B98128A}</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A710-458D-BE12-8ED5BC32015A}"/>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{E183A339-9AE3-4B3A-8195-9EB99D6A290B}</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A710-458D-BE12-8ED5BC32015A}"/>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{EE663490-E877-4DC7-8236-8FEF87630499}</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A710-458D-BE12-8ED5BC32015A}"/>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{360AD362-92D9-40F4-872E-AA72E470D43B}</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A710-458D-BE12-8ED5BC32015A}"/>
                </c:ext>
              </c:extLst>
            </c:dLbl>
            <c:dLbl>
              <c:idx val="9"/>
              <c:tx>
                <c:strRef>
                  <c:f>Daten_Diagramme!$G$23</c:f>
                  <c:strCache>
                    <c:ptCount val="1"/>
                    <c:pt idx="0">
                      <c:v>&gt; 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{E1C43888-1EB6-4468-9D48-A811E79F4E50}</c15:txfldGUID>
                      <c15:f>Daten_Diagramme!$G$23</c15:f>
                      <c15:dlblFieldTableCache>
                        <c:ptCount val="1"/>
                        <c:pt idx="0">
                          <c:v>&gt; 50</c:v>
                        </c:pt>
                      </c15:dlblFieldTableCache>
                    </c15:dlblFTEntry>
                  </c15:dlblFieldTable>
                  <c15:showDataLabelsRange val="0"/>
                </c:ext>
                <c:ext xmlns:c16="http://schemas.microsoft.com/office/drawing/2014/chart" uri="{C3380CC4-5D6E-409C-BE32-E72D297353CC}">
                  <c16:uniqueId val="{0000002A-A710-458D-BE12-8ED5BC32015A}"/>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{71F07B20-ADB9-4FAF-A955-B57188B63380}</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A710-458D-BE12-8ED5BC32015A}"/>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{8474970F-2696-4D5F-821E-905815DE15E1}</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A710-458D-BE12-8ED5BC32015A}"/>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{E8F53F30-90B7-4B4F-A1FB-D580EBB23E96}</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A710-458D-BE12-8ED5BC32015A}"/>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{0E1C7EC9-6D5C-48CA-B6A6-9E08AF5B95B0}</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A710-458D-BE12-8ED5BC32015A}"/>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{28FC59EF-7B86-4485-881A-908187ABA1C4}</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A710-458D-BE12-8ED5BC32015A}"/>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{DA703C9C-1074-4636-A0EA-2628EB257644}</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A710-458D-BE12-8ED5BC32015A}"/>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{EFADB6E6-76B3-4B4A-9473-5E8855F00778}</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A710-458D-BE12-8ED5BC32015A}"/>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{100418D4-4507-42EF-B42C-0AE92A3DDD68}</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A710-458D-BE12-8ED5BC32015A}"/>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{60456F06-4CF4-49E5-9FF6-F81C2A6EC730}</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A710-458D-BE12-8ED5BC32015A}"/>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{5BE4C7ED-9D9E-4BC5-B973-4A90451271EB}</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A710-458D-BE12-8ED5BC32015A}"/>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{896C8F49-0D3A-48B0-A13E-54515F5C2AB8}</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A710-458D-BE12-8ED5BC32015A}"/>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{21B8BB0D-8108-4058-B5AD-4597092B7E8D}</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A710-458D-BE12-8ED5BC32015A}"/>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{0D1914EB-C4C9-4F18-B08F-FE965A6891EB}</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A710-458D-BE12-8ED5BC32015A}"/>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{69F258BC-B0D3-477D-A741-FCA7F2AE2C3E}</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A710-458D-BE12-8ED5BC32015A}"/>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{C6FB4D05-F095-4086-8F4B-3F11D915040E}</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A710-458D-BE12-8ED5BC32015A}"/>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{58C718C3-0A29-4587-A28E-877379D52185}</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A710-458D-BE12-8ED5BC32015A}"/>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{3D6A4F29-FBE5-4E9D-9454-12D0C5588A4F}</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A710-458D-BE12-8ED5BC32015A}"/>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{91635C9F-67CF-4C8D-A747-E1E1D104755C}</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A710-458D-BE12-8ED5BC32015A}"/>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{0D9B89AF-4E0C-46EE-B184-AD2ADD4D8C6D}</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A710-458D-BE12-8ED5BC32015A}"/>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{BE8BBFFC-FD90-4C07-83A1-ADCA208A8B8D}</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A710-458D-BE12-8ED5BC32015A}"/>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{6605C031-D335-4C5C-BD4B-DA887B93D413}</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A710-458D-BE12-8ED5BC32015A}"/>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{060B5AC4-F65E-4B30-B2D0-A4A76544F0E0}</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A710-458D-BE12-8ED5BC32015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-0.75</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A710-458D-BE12-8ED5BC32015A}"/>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45</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98</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A710-458D-BE12-8ED5BC32015A}"/>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{C874852A-E6A1-4F0F-B0B1-22CA73B783A5}</c15:txfldGUID>
                      <c15:f>Diagramm!$I$46</c15:f>
                      <c15:dlblFieldTableCache>
                        <c:ptCount val="1"/>
                      </c15:dlblFieldTableCache>
                    </c15:dlblFTEntry>
                  </c15:dlblFieldTable>
                  <c15:showDataLabelsRange val="0"/>
                </c:ext>
                <c:ext xmlns:c16="http://schemas.microsoft.com/office/drawing/2014/chart" uri="{C3380CC4-5D6E-409C-BE32-E72D297353CC}">
                  <c16:uniqueId val="{00000000-F87D-40E9-A620-B3CD06E4A4EF}"/>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{8ADCF621-6AFA-4EA2-99F5-D95FA5D11198}</c15:txfldGUID>
                      <c15:f>Diagramm!$I$47</c15:f>
                      <c15:dlblFieldTableCache>
                        <c:ptCount val="1"/>
                      </c15:dlblFieldTableCache>
                    </c15:dlblFTEntry>
                  </c15:dlblFieldTable>
                  <c15:showDataLabelsRange val="0"/>
                </c:ext>
                <c:ext xmlns:c16="http://schemas.microsoft.com/office/drawing/2014/chart" uri="{C3380CC4-5D6E-409C-BE32-E72D297353CC}">
                  <c16:uniqueId val="{00000001-F87D-40E9-A620-B3CD06E4A4EF}"/>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{A76123C7-95D5-4889-A513-1D3CAD017EB7}</c15:txfldGUID>
                      <c15:f>Diagramm!$I$48</c15:f>
                      <c15:dlblFieldTableCache>
                        <c:ptCount val="1"/>
                      </c15:dlblFieldTableCache>
                    </c15:dlblFTEntry>
                  </c15:dlblFieldTable>
                  <c15:showDataLabelsRange val="0"/>
                </c:ext>
                <c:ext xmlns:c16="http://schemas.microsoft.com/office/drawing/2014/chart" uri="{C3380CC4-5D6E-409C-BE32-E72D297353CC}">
                  <c16:uniqueId val="{00000002-F87D-40E9-A620-B3CD06E4A4EF}"/>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{46E59B2D-61E9-4E4F-ADFF-A1445AD98531}</c15:txfldGUID>
                      <c15:f>Diagramm!$I$49</c15:f>
                      <c15:dlblFieldTableCache>
                        <c:ptCount val="1"/>
                      </c15:dlblFieldTableCache>
                    </c15:dlblFTEntry>
                  </c15:dlblFieldTable>
                  <c15:showDataLabelsRange val="0"/>
                </c:ext>
                <c:ext xmlns:c16="http://schemas.microsoft.com/office/drawing/2014/chart" uri="{C3380CC4-5D6E-409C-BE32-E72D297353CC}">
                  <c16:uniqueId val="{00000003-F87D-40E9-A620-B3CD06E4A4EF}"/>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{4A541B61-BC76-44CD-AFA9-93759117736C}</c15:txfldGUID>
                      <c15:f>Diagramm!$I$50</c15:f>
                      <c15:dlblFieldTableCache>
                        <c:ptCount val="1"/>
                      </c15:dlblFieldTableCache>
                    </c15:dlblFTEntry>
                  </c15:dlblFieldTable>
                  <c15:showDataLabelsRange val="0"/>
                </c:ext>
                <c:ext xmlns:c16="http://schemas.microsoft.com/office/drawing/2014/chart" uri="{C3380CC4-5D6E-409C-BE32-E72D297353CC}">
                  <c16:uniqueId val="{00000004-F87D-40E9-A620-B3CD06E4A4EF}"/>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{74D775BC-1855-4804-A835-A9B2C807433D}</c15:txfldGUID>
                      <c15:f>Diagramm!$I$51</c15:f>
                      <c15:dlblFieldTableCache>
                        <c:ptCount val="1"/>
                      </c15:dlblFieldTableCache>
                    </c15:dlblFTEntry>
                  </c15:dlblFieldTable>
                  <c15:showDataLabelsRange val="0"/>
                </c:ext>
                <c:ext xmlns:c16="http://schemas.microsoft.com/office/drawing/2014/chart" uri="{C3380CC4-5D6E-409C-BE32-E72D297353CC}">
                  <c16:uniqueId val="{00000005-F87D-40E9-A620-B3CD06E4A4EF}"/>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{92448A94-D70D-4545-A270-2B314CDF7E20}</c15:txfldGUID>
                      <c15:f>Diagramm!$I$52</c15:f>
                      <c15:dlblFieldTableCache>
                        <c:ptCount val="1"/>
                      </c15:dlblFieldTableCache>
                    </c15:dlblFTEntry>
                  </c15:dlblFieldTable>
                  <c15:showDataLabelsRange val="0"/>
                </c:ext>
                <c:ext xmlns:c16="http://schemas.microsoft.com/office/drawing/2014/chart" uri="{C3380CC4-5D6E-409C-BE32-E72D297353CC}">
                  <c16:uniqueId val="{00000006-F87D-40E9-A620-B3CD06E4A4EF}"/>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{A4270BC7-683C-4D41-82FC-3467F77AF627}</c15:txfldGUID>
                      <c15:f>Diagramm!$I$53</c15:f>
                      <c15:dlblFieldTableCache>
                        <c:ptCount val="1"/>
                      </c15:dlblFieldTableCache>
                    </c15:dlblFTEntry>
                  </c15:dlblFieldTable>
                  <c15:showDataLabelsRange val="0"/>
                </c:ext>
                <c:ext xmlns:c16="http://schemas.microsoft.com/office/drawing/2014/chart" uri="{C3380CC4-5D6E-409C-BE32-E72D297353CC}">
                  <c16:uniqueId val="{00000007-F87D-40E9-A620-B3CD06E4A4EF}"/>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{0FC27905-E6A7-4C31-A435-740DDBD5303E}</c15:txfldGUID>
                      <c15:f>Diagramm!$I$54</c15:f>
                      <c15:dlblFieldTableCache>
                        <c:ptCount val="1"/>
                      </c15:dlblFieldTableCache>
                    </c15:dlblFTEntry>
                  </c15:dlblFieldTable>
                  <c15:showDataLabelsRange val="0"/>
                </c:ext>
                <c:ext xmlns:c16="http://schemas.microsoft.com/office/drawing/2014/chart" uri="{C3380CC4-5D6E-409C-BE32-E72D297353CC}">
                  <c16:uniqueId val="{00000008-F87D-40E9-A620-B3CD06E4A4EF}"/>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{9DCA1E75-9E13-4C19-9BA2-5DC3CDE31039}</c15:txfldGUID>
                      <c15:f>Diagramm!$I$55</c15:f>
                      <c15:dlblFieldTableCache>
                        <c:ptCount val="1"/>
                      </c15:dlblFieldTableCache>
                    </c15:dlblFTEntry>
                  </c15:dlblFieldTable>
                  <c15:showDataLabelsRange val="0"/>
                </c:ext>
                <c:ext xmlns:c16="http://schemas.microsoft.com/office/drawing/2014/chart" uri="{C3380CC4-5D6E-409C-BE32-E72D297353CC}">
                  <c16:uniqueId val="{00000009-F87D-40E9-A620-B3CD06E4A4EF}"/>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{B034B3D9-486F-407B-A219-B31F06CDBB62}</c15:txfldGUID>
                      <c15:f>Diagramm!$I$56</c15:f>
                      <c15:dlblFieldTableCache>
                        <c:ptCount val="1"/>
                      </c15:dlblFieldTableCache>
                    </c15:dlblFTEntry>
                  </c15:dlblFieldTable>
                  <c15:showDataLabelsRange val="0"/>
                </c:ext>
                <c:ext xmlns:c16="http://schemas.microsoft.com/office/drawing/2014/chart" uri="{C3380CC4-5D6E-409C-BE32-E72D297353CC}">
                  <c16:uniqueId val="{0000000A-F87D-40E9-A620-B3CD06E4A4EF}"/>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{098FEDEB-1E48-4D71-9079-71A2C2A48ED2}</c15:txfldGUID>
                      <c15:f>Diagramm!$I$57</c15:f>
                      <c15:dlblFieldTableCache>
                        <c:ptCount val="1"/>
                      </c15:dlblFieldTableCache>
                    </c15:dlblFTEntry>
                  </c15:dlblFieldTable>
                  <c15:showDataLabelsRange val="0"/>
                </c:ext>
                <c:ext xmlns:c16="http://schemas.microsoft.com/office/drawing/2014/chart" uri="{C3380CC4-5D6E-409C-BE32-E72D297353CC}">
                  <c16:uniqueId val="{0000000B-F87D-40E9-A620-B3CD06E4A4EF}"/>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{F7AB1C57-F0FB-4244-9864-DC8087920BFB}</c15:txfldGUID>
                      <c15:f>Diagramm!$I$58</c15:f>
                      <c15:dlblFieldTableCache>
                        <c:ptCount val="1"/>
                      </c15:dlblFieldTableCache>
                    </c15:dlblFTEntry>
                  </c15:dlblFieldTable>
                  <c15:showDataLabelsRange val="0"/>
                </c:ext>
                <c:ext xmlns:c16="http://schemas.microsoft.com/office/drawing/2014/chart" uri="{C3380CC4-5D6E-409C-BE32-E72D297353CC}">
                  <c16:uniqueId val="{0000000C-F87D-40E9-A620-B3CD06E4A4EF}"/>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{8C581CEC-F7EF-46B0-9D16-D91859DE893F}</c15:txfldGUID>
                      <c15:f>Diagramm!$I$59</c15:f>
                      <c15:dlblFieldTableCache>
                        <c:ptCount val="1"/>
                      </c15:dlblFieldTableCache>
                    </c15:dlblFTEntry>
                  </c15:dlblFieldTable>
                  <c15:showDataLabelsRange val="0"/>
                </c:ext>
                <c:ext xmlns:c16="http://schemas.microsoft.com/office/drawing/2014/chart" uri="{C3380CC4-5D6E-409C-BE32-E72D297353CC}">
                  <c16:uniqueId val="{0000000D-F87D-40E9-A620-B3CD06E4A4EF}"/>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{6D9DBA76-065E-4C85-A492-FB8946F8D9E4}</c15:txfldGUID>
                      <c15:f>Diagramm!$I$60</c15:f>
                      <c15:dlblFieldTableCache>
                        <c:ptCount val="1"/>
                      </c15:dlblFieldTableCache>
                    </c15:dlblFTEntry>
                  </c15:dlblFieldTable>
                  <c15:showDataLabelsRange val="0"/>
                </c:ext>
                <c:ext xmlns:c16="http://schemas.microsoft.com/office/drawing/2014/chart" uri="{C3380CC4-5D6E-409C-BE32-E72D297353CC}">
                  <c16:uniqueId val="{0000000E-F87D-40E9-A620-B3CD06E4A4EF}"/>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{C576107E-5F35-482B-8310-6B593E8692DD}</c15:txfldGUID>
                      <c15:f>Diagramm!$I$61</c15:f>
                      <c15:dlblFieldTableCache>
                        <c:ptCount val="1"/>
                      </c15:dlblFieldTableCache>
                    </c15:dlblFTEntry>
                  </c15:dlblFieldTable>
                  <c15:showDataLabelsRange val="0"/>
                </c:ext>
                <c:ext xmlns:c16="http://schemas.microsoft.com/office/drawing/2014/chart" uri="{C3380CC4-5D6E-409C-BE32-E72D297353CC}">
                  <c16:uniqueId val="{0000000F-F87D-40E9-A620-B3CD06E4A4EF}"/>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{BA720894-9CF2-47BD-957B-771720D69649}</c15:txfldGUID>
                      <c15:f>Diagramm!$I$62</c15:f>
                      <c15:dlblFieldTableCache>
                        <c:ptCount val="1"/>
                      </c15:dlblFieldTableCache>
                    </c15:dlblFTEntry>
                  </c15:dlblFieldTable>
                  <c15:showDataLabelsRange val="0"/>
                </c:ext>
                <c:ext xmlns:c16="http://schemas.microsoft.com/office/drawing/2014/chart" uri="{C3380CC4-5D6E-409C-BE32-E72D297353CC}">
                  <c16:uniqueId val="{00000010-F87D-40E9-A620-B3CD06E4A4EF}"/>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{1872E94F-8888-448F-A231-5F73001F3B2B}</c15:txfldGUID>
                      <c15:f>Diagramm!$I$63</c15:f>
                      <c15:dlblFieldTableCache>
                        <c:ptCount val="1"/>
                      </c15:dlblFieldTableCache>
                    </c15:dlblFTEntry>
                  </c15:dlblFieldTable>
                  <c15:showDataLabelsRange val="0"/>
                </c:ext>
                <c:ext xmlns:c16="http://schemas.microsoft.com/office/drawing/2014/chart" uri="{C3380CC4-5D6E-409C-BE32-E72D297353CC}">
                  <c16:uniqueId val="{00000011-F87D-40E9-A620-B3CD06E4A4EF}"/>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{0D437923-B722-4FC7-9690-7A35C0037C56}</c15:txfldGUID>
                      <c15:f>Diagramm!$I$64</c15:f>
                      <c15:dlblFieldTableCache>
                        <c:ptCount val="1"/>
                      </c15:dlblFieldTableCache>
                    </c15:dlblFTEntry>
                  </c15:dlblFieldTable>
                  <c15:showDataLabelsRange val="0"/>
                </c:ext>
                <c:ext xmlns:c16="http://schemas.microsoft.com/office/drawing/2014/chart" uri="{C3380CC4-5D6E-409C-BE32-E72D297353CC}">
                  <c16:uniqueId val="{00000012-F87D-40E9-A620-B3CD06E4A4EF}"/>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{47A1DC3C-FE1C-4692-9392-90EFADE4284D}</c15:txfldGUID>
                      <c15:f>Diagramm!$I$65</c15:f>
                      <c15:dlblFieldTableCache>
                        <c:ptCount val="1"/>
                      </c15:dlblFieldTableCache>
                    </c15:dlblFTEntry>
                  </c15:dlblFieldTable>
                  <c15:showDataLabelsRange val="0"/>
                </c:ext>
                <c:ext xmlns:c16="http://schemas.microsoft.com/office/drawing/2014/chart" uri="{C3380CC4-5D6E-409C-BE32-E72D297353CC}">
                  <c16:uniqueId val="{00000013-F87D-40E9-A620-B3CD06E4A4EF}"/>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{522C556E-9AC0-45F7-8D94-E2DDDD0DBF04}</c15:txfldGUID>
                      <c15:f>Diagramm!$I$66</c15:f>
                      <c15:dlblFieldTableCache>
                        <c:ptCount val="1"/>
                      </c15:dlblFieldTableCache>
                    </c15:dlblFTEntry>
                  </c15:dlblFieldTable>
                  <c15:showDataLabelsRange val="0"/>
                </c:ext>
                <c:ext xmlns:c16="http://schemas.microsoft.com/office/drawing/2014/chart" uri="{C3380CC4-5D6E-409C-BE32-E72D297353CC}">
                  <c16:uniqueId val="{00000014-F87D-40E9-A620-B3CD06E4A4EF}"/>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{50190682-5430-48DF-9A1A-625931AF0F0A}</c15:txfldGUID>
                      <c15:f>Diagramm!$I$67</c15:f>
                      <c15:dlblFieldTableCache>
                        <c:ptCount val="1"/>
                      </c15:dlblFieldTableCache>
                    </c15:dlblFTEntry>
                  </c15:dlblFieldTable>
                  <c15:showDataLabelsRange val="0"/>
                </c:ext>
                <c:ext xmlns:c16="http://schemas.microsoft.com/office/drawing/2014/chart" uri="{C3380CC4-5D6E-409C-BE32-E72D297353CC}">
                  <c16:uniqueId val="{00000015-F87D-40E9-A620-B3CD06E4A4E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F87D-40E9-A620-B3CD06E4A4EF}"/>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{C690495E-96CA-4BCE-8214-4D41D426BB05}</c15:txfldGUID>
                      <c15:f>Diagramm!$K$46</c15:f>
                      <c15:dlblFieldTableCache>
                        <c:ptCount val="1"/>
                      </c15:dlblFieldTableCache>
                    </c15:dlblFTEntry>
                  </c15:dlblFieldTable>
                  <c15:showDataLabelsRange val="0"/>
                </c:ext>
                <c:ext xmlns:c16="http://schemas.microsoft.com/office/drawing/2014/chart" uri="{C3380CC4-5D6E-409C-BE32-E72D297353CC}">
                  <c16:uniqueId val="{00000017-F87D-40E9-A620-B3CD06E4A4EF}"/>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{15E1C425-29A8-4C8D-B0BB-1B36176B636C}</c15:txfldGUID>
                      <c15:f>Diagramm!$K$47</c15:f>
                      <c15:dlblFieldTableCache>
                        <c:ptCount val="1"/>
                      </c15:dlblFieldTableCache>
                    </c15:dlblFTEntry>
                  </c15:dlblFieldTable>
                  <c15:showDataLabelsRange val="0"/>
                </c:ext>
                <c:ext xmlns:c16="http://schemas.microsoft.com/office/drawing/2014/chart" uri="{C3380CC4-5D6E-409C-BE32-E72D297353CC}">
                  <c16:uniqueId val="{00000018-F87D-40E9-A620-B3CD06E4A4EF}"/>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{E1EDB70E-6EBC-4DF2-ACE4-F00192BBCFCB}</c15:txfldGUID>
                      <c15:f>Diagramm!$K$48</c15:f>
                      <c15:dlblFieldTableCache>
                        <c:ptCount val="1"/>
                      </c15:dlblFieldTableCache>
                    </c15:dlblFTEntry>
                  </c15:dlblFieldTable>
                  <c15:showDataLabelsRange val="0"/>
                </c:ext>
                <c:ext xmlns:c16="http://schemas.microsoft.com/office/drawing/2014/chart" uri="{C3380CC4-5D6E-409C-BE32-E72D297353CC}">
                  <c16:uniqueId val="{00000019-F87D-40E9-A620-B3CD06E4A4EF}"/>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{E5343550-20BB-451B-A95D-29026B874D98}</c15:txfldGUID>
                      <c15:f>Diagramm!$K$49</c15:f>
                      <c15:dlblFieldTableCache>
                        <c:ptCount val="1"/>
                      </c15:dlblFieldTableCache>
                    </c15:dlblFTEntry>
                  </c15:dlblFieldTable>
                  <c15:showDataLabelsRange val="0"/>
                </c:ext>
                <c:ext xmlns:c16="http://schemas.microsoft.com/office/drawing/2014/chart" uri="{C3380CC4-5D6E-409C-BE32-E72D297353CC}">
                  <c16:uniqueId val="{0000001A-F87D-40E9-A620-B3CD06E4A4EF}"/>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{0DFBF308-EAED-4C75-ACCC-A65DC3048680}</c15:txfldGUID>
                      <c15:f>Diagramm!$K$50</c15:f>
                      <c15:dlblFieldTableCache>
                        <c:ptCount val="1"/>
                      </c15:dlblFieldTableCache>
                    </c15:dlblFTEntry>
                  </c15:dlblFieldTable>
                  <c15:showDataLabelsRange val="0"/>
                </c:ext>
                <c:ext xmlns:c16="http://schemas.microsoft.com/office/drawing/2014/chart" uri="{C3380CC4-5D6E-409C-BE32-E72D297353CC}">
                  <c16:uniqueId val="{0000001B-F87D-40E9-A620-B3CD06E4A4EF}"/>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{0B4A1DB2-D91B-4B95-94BF-7BE982F98D58}</c15:txfldGUID>
                      <c15:f>Diagramm!$K$51</c15:f>
                      <c15:dlblFieldTableCache>
                        <c:ptCount val="1"/>
                      </c15:dlblFieldTableCache>
                    </c15:dlblFTEntry>
                  </c15:dlblFieldTable>
                  <c15:showDataLabelsRange val="0"/>
                </c:ext>
                <c:ext xmlns:c16="http://schemas.microsoft.com/office/drawing/2014/chart" uri="{C3380CC4-5D6E-409C-BE32-E72D297353CC}">
                  <c16:uniqueId val="{0000001C-F87D-40E9-A620-B3CD06E4A4EF}"/>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{6CD96A16-8FD4-4012-9670-42BBA865214E}</c15:txfldGUID>
                      <c15:f>Diagramm!$K$52</c15:f>
                      <c15:dlblFieldTableCache>
                        <c:ptCount val="1"/>
                      </c15:dlblFieldTableCache>
                    </c15:dlblFTEntry>
                  </c15:dlblFieldTable>
                  <c15:showDataLabelsRange val="0"/>
                </c:ext>
                <c:ext xmlns:c16="http://schemas.microsoft.com/office/drawing/2014/chart" uri="{C3380CC4-5D6E-409C-BE32-E72D297353CC}">
                  <c16:uniqueId val="{0000001D-F87D-40E9-A620-B3CD06E4A4EF}"/>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{FD4D12E9-C35E-469C-AB48-DF97456FF9CB}</c15:txfldGUID>
                      <c15:f>Diagramm!$K$53</c15:f>
                      <c15:dlblFieldTableCache>
                        <c:ptCount val="1"/>
                      </c15:dlblFieldTableCache>
                    </c15:dlblFTEntry>
                  </c15:dlblFieldTable>
                  <c15:showDataLabelsRange val="0"/>
                </c:ext>
                <c:ext xmlns:c16="http://schemas.microsoft.com/office/drawing/2014/chart" uri="{C3380CC4-5D6E-409C-BE32-E72D297353CC}">
                  <c16:uniqueId val="{0000001E-F87D-40E9-A620-B3CD06E4A4EF}"/>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{604E7D5F-3BDD-45AD-AD32-DA17A43A3CC8}</c15:txfldGUID>
                      <c15:f>Diagramm!$K$54</c15:f>
                      <c15:dlblFieldTableCache>
                        <c:ptCount val="1"/>
                      </c15:dlblFieldTableCache>
                    </c15:dlblFTEntry>
                  </c15:dlblFieldTable>
                  <c15:showDataLabelsRange val="0"/>
                </c:ext>
                <c:ext xmlns:c16="http://schemas.microsoft.com/office/drawing/2014/chart" uri="{C3380CC4-5D6E-409C-BE32-E72D297353CC}">
                  <c16:uniqueId val="{0000001F-F87D-40E9-A620-B3CD06E4A4EF}"/>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{7B867EF3-BB2C-43DD-879B-3FB0F9CBB6AC}</c15:txfldGUID>
                      <c15:f>Diagramm!$K$55</c15:f>
                      <c15:dlblFieldTableCache>
                        <c:ptCount val="1"/>
                      </c15:dlblFieldTableCache>
                    </c15:dlblFTEntry>
                  </c15:dlblFieldTable>
                  <c15:showDataLabelsRange val="0"/>
                </c:ext>
                <c:ext xmlns:c16="http://schemas.microsoft.com/office/drawing/2014/chart" uri="{C3380CC4-5D6E-409C-BE32-E72D297353CC}">
                  <c16:uniqueId val="{00000020-F87D-40E9-A620-B3CD06E4A4EF}"/>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{C7BE9D80-AB21-43B9-B2B7-9CC1320578D4}</c15:txfldGUID>
                      <c15:f>Diagramm!$K$56</c15:f>
                      <c15:dlblFieldTableCache>
                        <c:ptCount val="1"/>
                      </c15:dlblFieldTableCache>
                    </c15:dlblFTEntry>
                  </c15:dlblFieldTable>
                  <c15:showDataLabelsRange val="0"/>
                </c:ext>
                <c:ext xmlns:c16="http://schemas.microsoft.com/office/drawing/2014/chart" uri="{C3380CC4-5D6E-409C-BE32-E72D297353CC}">
                  <c16:uniqueId val="{00000021-F87D-40E9-A620-B3CD06E4A4EF}"/>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{F3D69E42-D3C6-4A8E-900B-559D7F83DF1C}</c15:txfldGUID>
                      <c15:f>Diagramm!$K$57</c15:f>
                      <c15:dlblFieldTableCache>
                        <c:ptCount val="1"/>
                      </c15:dlblFieldTableCache>
                    </c15:dlblFTEntry>
                  </c15:dlblFieldTable>
                  <c15:showDataLabelsRange val="0"/>
                </c:ext>
                <c:ext xmlns:c16="http://schemas.microsoft.com/office/drawing/2014/chart" uri="{C3380CC4-5D6E-409C-BE32-E72D297353CC}">
                  <c16:uniqueId val="{00000022-F87D-40E9-A620-B3CD06E4A4EF}"/>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{6BE2B72E-B0D6-4B1D-B5D5-D3011FFBD73C}</c15:txfldGUID>
                      <c15:f>Diagramm!$K$58</c15:f>
                      <c15:dlblFieldTableCache>
                        <c:ptCount val="1"/>
                      </c15:dlblFieldTableCache>
                    </c15:dlblFTEntry>
                  </c15:dlblFieldTable>
                  <c15:showDataLabelsRange val="0"/>
                </c:ext>
                <c:ext xmlns:c16="http://schemas.microsoft.com/office/drawing/2014/chart" uri="{C3380CC4-5D6E-409C-BE32-E72D297353CC}">
                  <c16:uniqueId val="{00000023-F87D-40E9-A620-B3CD06E4A4EF}"/>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{E161ADA1-52D5-437D-8B45-461748F29690}</c15:txfldGUID>
                      <c15:f>Diagramm!$K$59</c15:f>
                      <c15:dlblFieldTableCache>
                        <c:ptCount val="1"/>
                      </c15:dlblFieldTableCache>
                    </c15:dlblFTEntry>
                  </c15:dlblFieldTable>
                  <c15:showDataLabelsRange val="0"/>
                </c:ext>
                <c:ext xmlns:c16="http://schemas.microsoft.com/office/drawing/2014/chart" uri="{C3380CC4-5D6E-409C-BE32-E72D297353CC}">
                  <c16:uniqueId val="{00000024-F87D-40E9-A620-B3CD06E4A4EF}"/>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{0B4F0803-6255-4769-B6EA-B65AC6FDBCBA}</c15:txfldGUID>
                      <c15:f>Diagramm!$K$60</c15:f>
                      <c15:dlblFieldTableCache>
                        <c:ptCount val="1"/>
                      </c15:dlblFieldTableCache>
                    </c15:dlblFTEntry>
                  </c15:dlblFieldTable>
                  <c15:showDataLabelsRange val="0"/>
                </c:ext>
                <c:ext xmlns:c16="http://schemas.microsoft.com/office/drawing/2014/chart" uri="{C3380CC4-5D6E-409C-BE32-E72D297353CC}">
                  <c16:uniqueId val="{00000025-F87D-40E9-A620-B3CD06E4A4EF}"/>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{410E93D4-BB9D-49F5-9390-2B873E73C80E}</c15:txfldGUID>
                      <c15:f>Diagramm!$K$61</c15:f>
                      <c15:dlblFieldTableCache>
                        <c:ptCount val="1"/>
                      </c15:dlblFieldTableCache>
                    </c15:dlblFTEntry>
                  </c15:dlblFieldTable>
                  <c15:showDataLabelsRange val="0"/>
                </c:ext>
                <c:ext xmlns:c16="http://schemas.microsoft.com/office/drawing/2014/chart" uri="{C3380CC4-5D6E-409C-BE32-E72D297353CC}">
                  <c16:uniqueId val="{00000026-F87D-40E9-A620-B3CD06E4A4EF}"/>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{BCDDF3FF-377F-4EFA-AC82-ED63705CB1C6}</c15:txfldGUID>
                      <c15:f>Diagramm!$K$62</c15:f>
                      <c15:dlblFieldTableCache>
                        <c:ptCount val="1"/>
                      </c15:dlblFieldTableCache>
                    </c15:dlblFTEntry>
                  </c15:dlblFieldTable>
                  <c15:showDataLabelsRange val="0"/>
                </c:ext>
                <c:ext xmlns:c16="http://schemas.microsoft.com/office/drawing/2014/chart" uri="{C3380CC4-5D6E-409C-BE32-E72D297353CC}">
                  <c16:uniqueId val="{00000027-F87D-40E9-A620-B3CD06E4A4EF}"/>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{456B6D0B-5407-44CE-A0DB-04277640F075}</c15:txfldGUID>
                      <c15:f>Diagramm!$K$63</c15:f>
                      <c15:dlblFieldTableCache>
                        <c:ptCount val="1"/>
                      </c15:dlblFieldTableCache>
                    </c15:dlblFTEntry>
                  </c15:dlblFieldTable>
                  <c15:showDataLabelsRange val="0"/>
                </c:ext>
                <c:ext xmlns:c16="http://schemas.microsoft.com/office/drawing/2014/chart" uri="{C3380CC4-5D6E-409C-BE32-E72D297353CC}">
                  <c16:uniqueId val="{00000028-F87D-40E9-A620-B3CD06E4A4EF}"/>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{A59244D5-1415-478D-929A-360731BCE870}</c15:txfldGUID>
                      <c15:f>Diagramm!$K$64</c15:f>
                      <c15:dlblFieldTableCache>
                        <c:ptCount val="1"/>
                      </c15:dlblFieldTableCache>
                    </c15:dlblFTEntry>
                  </c15:dlblFieldTable>
                  <c15:showDataLabelsRange val="0"/>
                </c:ext>
                <c:ext xmlns:c16="http://schemas.microsoft.com/office/drawing/2014/chart" uri="{C3380CC4-5D6E-409C-BE32-E72D297353CC}">
                  <c16:uniqueId val="{00000029-F87D-40E9-A620-B3CD06E4A4EF}"/>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{E41CB949-DE27-416E-BCB9-5939C359D1A8}</c15:txfldGUID>
                      <c15:f>Diagramm!$K$65</c15:f>
                      <c15:dlblFieldTableCache>
                        <c:ptCount val="1"/>
                      </c15:dlblFieldTableCache>
                    </c15:dlblFTEntry>
                  </c15:dlblFieldTable>
                  <c15:showDataLabelsRange val="0"/>
                </c:ext>
                <c:ext xmlns:c16="http://schemas.microsoft.com/office/drawing/2014/chart" uri="{C3380CC4-5D6E-409C-BE32-E72D297353CC}">
                  <c16:uniqueId val="{0000002A-F87D-40E9-A620-B3CD06E4A4EF}"/>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{501AF32D-1016-42BB-B9AF-7A4CAB2F982C}</c15:txfldGUID>
                      <c15:f>Diagramm!$K$66</c15:f>
                      <c15:dlblFieldTableCache>
                        <c:ptCount val="1"/>
                      </c15:dlblFieldTableCache>
                    </c15:dlblFTEntry>
                  </c15:dlblFieldTable>
                  <c15:showDataLabelsRange val="0"/>
                </c:ext>
                <c:ext xmlns:c16="http://schemas.microsoft.com/office/drawing/2014/chart" uri="{C3380CC4-5D6E-409C-BE32-E72D297353CC}">
                  <c16:uniqueId val="{0000002B-F87D-40E9-A620-B3CD06E4A4EF}"/>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{8E5501A5-EA58-4910-B308-F5D42D12C19D}</c15:txfldGUID>
                      <c15:f>Diagramm!$K$67</c15:f>
                      <c15:dlblFieldTableCache>
                        <c:ptCount val="1"/>
                      </c15:dlblFieldTableCache>
                    </c15:dlblFTEntry>
                  </c15:dlblFieldTable>
                  <c15:showDataLabelsRange val="0"/>
                </c:ext>
                <c:ext xmlns:c16="http://schemas.microsoft.com/office/drawing/2014/chart" uri="{C3380CC4-5D6E-409C-BE32-E72D297353CC}">
                  <c16:uniqueId val="{0000002C-F87D-40E9-A620-B3CD06E4A4EF}"/>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F87D-40E9-A620-B3CD06E4A4EF}"/>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{11FE1AFE-7AD2-4828-8D86-FAF1AE9949B1}</c15:txfldGUID>
                      <c15:f>Diagramm!$J$46</c15:f>
                      <c15:dlblFieldTableCache>
                        <c:ptCount val="1"/>
                      </c15:dlblFieldTableCache>
                    </c15:dlblFTEntry>
                  </c15:dlblFieldTable>
                  <c15:showDataLabelsRange val="0"/>
                </c:ext>
                <c:ext xmlns:c16="http://schemas.microsoft.com/office/drawing/2014/chart" uri="{C3380CC4-5D6E-409C-BE32-E72D297353CC}">
                  <c16:uniqueId val="{0000002E-F87D-40E9-A620-B3CD06E4A4EF}"/>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{590DE944-5DE1-4918-A30C-8C35DA33B39A}</c15:txfldGUID>
                      <c15:f>Diagramm!$J$47</c15:f>
                      <c15:dlblFieldTableCache>
                        <c:ptCount val="1"/>
                      </c15:dlblFieldTableCache>
                    </c15:dlblFTEntry>
                  </c15:dlblFieldTable>
                  <c15:showDataLabelsRange val="0"/>
                </c:ext>
                <c:ext xmlns:c16="http://schemas.microsoft.com/office/drawing/2014/chart" uri="{C3380CC4-5D6E-409C-BE32-E72D297353CC}">
                  <c16:uniqueId val="{0000002F-F87D-40E9-A620-B3CD06E4A4EF}"/>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{B5C07266-DFD6-41AF-8BED-4BB240960F0E}</c15:txfldGUID>
                      <c15:f>Diagramm!$J$48</c15:f>
                      <c15:dlblFieldTableCache>
                        <c:ptCount val="1"/>
                      </c15:dlblFieldTableCache>
                    </c15:dlblFTEntry>
                  </c15:dlblFieldTable>
                  <c15:showDataLabelsRange val="0"/>
                </c:ext>
                <c:ext xmlns:c16="http://schemas.microsoft.com/office/drawing/2014/chart" uri="{C3380CC4-5D6E-409C-BE32-E72D297353CC}">
                  <c16:uniqueId val="{00000030-F87D-40E9-A620-B3CD06E4A4EF}"/>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{39EF055A-2C15-4E02-8997-803E744630CF}</c15:txfldGUID>
                      <c15:f>Diagramm!$J$49</c15:f>
                      <c15:dlblFieldTableCache>
                        <c:ptCount val="1"/>
                      </c15:dlblFieldTableCache>
                    </c15:dlblFTEntry>
                  </c15:dlblFieldTable>
                  <c15:showDataLabelsRange val="0"/>
                </c:ext>
                <c:ext xmlns:c16="http://schemas.microsoft.com/office/drawing/2014/chart" uri="{C3380CC4-5D6E-409C-BE32-E72D297353CC}">
                  <c16:uniqueId val="{00000031-F87D-40E9-A620-B3CD06E4A4EF}"/>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{9A3142E5-6FD8-45BF-862C-839A8CEDE6F5}</c15:txfldGUID>
                      <c15:f>Diagramm!$J$50</c15:f>
                      <c15:dlblFieldTableCache>
                        <c:ptCount val="1"/>
                      </c15:dlblFieldTableCache>
                    </c15:dlblFTEntry>
                  </c15:dlblFieldTable>
                  <c15:showDataLabelsRange val="0"/>
                </c:ext>
                <c:ext xmlns:c16="http://schemas.microsoft.com/office/drawing/2014/chart" uri="{C3380CC4-5D6E-409C-BE32-E72D297353CC}">
                  <c16:uniqueId val="{00000032-F87D-40E9-A620-B3CD06E4A4EF}"/>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{6F75A7E0-C00F-43EF-8F67-04B1C1AEA285}</c15:txfldGUID>
                      <c15:f>Diagramm!$J$51</c15:f>
                      <c15:dlblFieldTableCache>
                        <c:ptCount val="1"/>
                      </c15:dlblFieldTableCache>
                    </c15:dlblFTEntry>
                  </c15:dlblFieldTable>
                  <c15:showDataLabelsRange val="0"/>
                </c:ext>
                <c:ext xmlns:c16="http://schemas.microsoft.com/office/drawing/2014/chart" uri="{C3380CC4-5D6E-409C-BE32-E72D297353CC}">
                  <c16:uniqueId val="{00000033-F87D-40E9-A620-B3CD06E4A4EF}"/>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{8E2B9D54-EAB8-485B-B6F8-E062299FF173}</c15:txfldGUID>
                      <c15:f>Diagramm!$J$52</c15:f>
                      <c15:dlblFieldTableCache>
                        <c:ptCount val="1"/>
                      </c15:dlblFieldTableCache>
                    </c15:dlblFTEntry>
                  </c15:dlblFieldTable>
                  <c15:showDataLabelsRange val="0"/>
                </c:ext>
                <c:ext xmlns:c16="http://schemas.microsoft.com/office/drawing/2014/chart" uri="{C3380CC4-5D6E-409C-BE32-E72D297353CC}">
                  <c16:uniqueId val="{00000034-F87D-40E9-A620-B3CD06E4A4EF}"/>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{EF12F389-FEE4-4598-9664-35BB7F0AC830}</c15:txfldGUID>
                      <c15:f>Diagramm!$J$53</c15:f>
                      <c15:dlblFieldTableCache>
                        <c:ptCount val="1"/>
                      </c15:dlblFieldTableCache>
                    </c15:dlblFTEntry>
                  </c15:dlblFieldTable>
                  <c15:showDataLabelsRange val="0"/>
                </c:ext>
                <c:ext xmlns:c16="http://schemas.microsoft.com/office/drawing/2014/chart" uri="{C3380CC4-5D6E-409C-BE32-E72D297353CC}">
                  <c16:uniqueId val="{00000035-F87D-40E9-A620-B3CD06E4A4EF}"/>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{CB0FB010-3C78-48F9-9445-518F1DA8CC91}</c15:txfldGUID>
                      <c15:f>Diagramm!$J$54</c15:f>
                      <c15:dlblFieldTableCache>
                        <c:ptCount val="1"/>
                      </c15:dlblFieldTableCache>
                    </c15:dlblFTEntry>
                  </c15:dlblFieldTable>
                  <c15:showDataLabelsRange val="0"/>
                </c:ext>
                <c:ext xmlns:c16="http://schemas.microsoft.com/office/drawing/2014/chart" uri="{C3380CC4-5D6E-409C-BE32-E72D297353CC}">
                  <c16:uniqueId val="{00000036-F87D-40E9-A620-B3CD06E4A4EF}"/>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{D7CBFF17-6D18-4CCF-BFBC-8FBC74E02032}</c15:txfldGUID>
                      <c15:f>Diagramm!$J$55</c15:f>
                      <c15:dlblFieldTableCache>
                        <c:ptCount val="1"/>
                      </c15:dlblFieldTableCache>
                    </c15:dlblFTEntry>
                  </c15:dlblFieldTable>
                  <c15:showDataLabelsRange val="0"/>
                </c:ext>
                <c:ext xmlns:c16="http://schemas.microsoft.com/office/drawing/2014/chart" uri="{C3380CC4-5D6E-409C-BE32-E72D297353CC}">
                  <c16:uniqueId val="{00000037-F87D-40E9-A620-B3CD06E4A4EF}"/>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{CFF863DD-680C-4A91-8638-D51FFD1DE879}</c15:txfldGUID>
                      <c15:f>Diagramm!$J$56</c15:f>
                      <c15:dlblFieldTableCache>
                        <c:ptCount val="1"/>
                      </c15:dlblFieldTableCache>
                    </c15:dlblFTEntry>
                  </c15:dlblFieldTable>
                  <c15:showDataLabelsRange val="0"/>
                </c:ext>
                <c:ext xmlns:c16="http://schemas.microsoft.com/office/drawing/2014/chart" uri="{C3380CC4-5D6E-409C-BE32-E72D297353CC}">
                  <c16:uniqueId val="{00000038-F87D-40E9-A620-B3CD06E4A4EF}"/>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{CD83F305-9C79-42D4-8580-E850737949F6}</c15:txfldGUID>
                      <c15:f>Diagramm!$J$57</c15:f>
                      <c15:dlblFieldTableCache>
                        <c:ptCount val="1"/>
                      </c15:dlblFieldTableCache>
                    </c15:dlblFTEntry>
                  </c15:dlblFieldTable>
                  <c15:showDataLabelsRange val="0"/>
                </c:ext>
                <c:ext xmlns:c16="http://schemas.microsoft.com/office/drawing/2014/chart" uri="{C3380CC4-5D6E-409C-BE32-E72D297353CC}">
                  <c16:uniqueId val="{00000039-F87D-40E9-A620-B3CD06E4A4EF}"/>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{99ADB86E-0383-4C4C-BF89-B9D4ED262DCC}</c15:txfldGUID>
                      <c15:f>Diagramm!$J$58</c15:f>
                      <c15:dlblFieldTableCache>
                        <c:ptCount val="1"/>
                      </c15:dlblFieldTableCache>
                    </c15:dlblFTEntry>
                  </c15:dlblFieldTable>
                  <c15:showDataLabelsRange val="0"/>
                </c:ext>
                <c:ext xmlns:c16="http://schemas.microsoft.com/office/drawing/2014/chart" uri="{C3380CC4-5D6E-409C-BE32-E72D297353CC}">
                  <c16:uniqueId val="{0000003A-F87D-40E9-A620-B3CD06E4A4EF}"/>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{2B36E0CD-5747-4F7F-A52F-3E67EC4D228E}</c15:txfldGUID>
                      <c15:f>Diagramm!$J$59</c15:f>
                      <c15:dlblFieldTableCache>
                        <c:ptCount val="1"/>
                      </c15:dlblFieldTableCache>
                    </c15:dlblFTEntry>
                  </c15:dlblFieldTable>
                  <c15:showDataLabelsRange val="0"/>
                </c:ext>
                <c:ext xmlns:c16="http://schemas.microsoft.com/office/drawing/2014/chart" uri="{C3380CC4-5D6E-409C-BE32-E72D297353CC}">
                  <c16:uniqueId val="{0000003B-F87D-40E9-A620-B3CD06E4A4EF}"/>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{A015B85D-8FE1-4435-91CE-5A0BE5A3E7D7}</c15:txfldGUID>
                      <c15:f>Diagramm!$J$60</c15:f>
                      <c15:dlblFieldTableCache>
                        <c:ptCount val="1"/>
                      </c15:dlblFieldTableCache>
                    </c15:dlblFTEntry>
                  </c15:dlblFieldTable>
                  <c15:showDataLabelsRange val="0"/>
                </c:ext>
                <c:ext xmlns:c16="http://schemas.microsoft.com/office/drawing/2014/chart" uri="{C3380CC4-5D6E-409C-BE32-E72D297353CC}">
                  <c16:uniqueId val="{0000003C-F87D-40E9-A620-B3CD06E4A4EF}"/>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{4E646D9E-2BB3-47A4-9CBC-41184C80D901}</c15:txfldGUID>
                      <c15:f>Diagramm!$J$61</c15:f>
                      <c15:dlblFieldTableCache>
                        <c:ptCount val="1"/>
                      </c15:dlblFieldTableCache>
                    </c15:dlblFTEntry>
                  </c15:dlblFieldTable>
                  <c15:showDataLabelsRange val="0"/>
                </c:ext>
                <c:ext xmlns:c16="http://schemas.microsoft.com/office/drawing/2014/chart" uri="{C3380CC4-5D6E-409C-BE32-E72D297353CC}">
                  <c16:uniqueId val="{0000003D-F87D-40E9-A620-B3CD06E4A4EF}"/>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{1E4C4FDC-7316-4676-8B97-A294C671D4C7}</c15:txfldGUID>
                      <c15:f>Diagramm!$J$62</c15:f>
                      <c15:dlblFieldTableCache>
                        <c:ptCount val="1"/>
                      </c15:dlblFieldTableCache>
                    </c15:dlblFTEntry>
                  </c15:dlblFieldTable>
                  <c15:showDataLabelsRange val="0"/>
                </c:ext>
                <c:ext xmlns:c16="http://schemas.microsoft.com/office/drawing/2014/chart" uri="{C3380CC4-5D6E-409C-BE32-E72D297353CC}">
                  <c16:uniqueId val="{0000003E-F87D-40E9-A620-B3CD06E4A4EF}"/>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{4DB26C75-FEB9-48E6-8125-A78F88994BB9}</c15:txfldGUID>
                      <c15:f>Diagramm!$J$63</c15:f>
                      <c15:dlblFieldTableCache>
                        <c:ptCount val="1"/>
                      </c15:dlblFieldTableCache>
                    </c15:dlblFTEntry>
                  </c15:dlblFieldTable>
                  <c15:showDataLabelsRange val="0"/>
                </c:ext>
                <c:ext xmlns:c16="http://schemas.microsoft.com/office/drawing/2014/chart" uri="{C3380CC4-5D6E-409C-BE32-E72D297353CC}">
                  <c16:uniqueId val="{0000003F-F87D-40E9-A620-B3CD06E4A4EF}"/>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{36875CE8-4CB1-4C87-889E-EF738F73F8C1}</c15:txfldGUID>
                      <c15:f>Diagramm!$J$64</c15:f>
                      <c15:dlblFieldTableCache>
                        <c:ptCount val="1"/>
                      </c15:dlblFieldTableCache>
                    </c15:dlblFTEntry>
                  </c15:dlblFieldTable>
                  <c15:showDataLabelsRange val="0"/>
                </c:ext>
                <c:ext xmlns:c16="http://schemas.microsoft.com/office/drawing/2014/chart" uri="{C3380CC4-5D6E-409C-BE32-E72D297353CC}">
                  <c16:uniqueId val="{00000040-F87D-40E9-A620-B3CD06E4A4EF}"/>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{FB3783C5-A9A2-4ABA-B28E-89C1F1171A83}</c15:txfldGUID>
                      <c15:f>Diagramm!$J$65</c15:f>
                      <c15:dlblFieldTableCache>
                        <c:ptCount val="1"/>
                      </c15:dlblFieldTableCache>
                    </c15:dlblFTEntry>
                  </c15:dlblFieldTable>
                  <c15:showDataLabelsRange val="0"/>
                </c:ext>
                <c:ext xmlns:c16="http://schemas.microsoft.com/office/drawing/2014/chart" uri="{C3380CC4-5D6E-409C-BE32-E72D297353CC}">
                  <c16:uniqueId val="{00000041-F87D-40E9-A620-B3CD06E4A4EF}"/>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{8786734E-3579-437B-B453-DE55BCE1A6B6}</c15:txfldGUID>
                      <c15:f>Diagramm!$J$66</c15:f>
                      <c15:dlblFieldTableCache>
                        <c:ptCount val="1"/>
                      </c15:dlblFieldTableCache>
                    </c15:dlblFTEntry>
                  </c15:dlblFieldTable>
                  <c15:showDataLabelsRange val="0"/>
                </c:ext>
                <c:ext xmlns:c16="http://schemas.microsoft.com/office/drawing/2014/chart" uri="{C3380CC4-5D6E-409C-BE32-E72D297353CC}">
                  <c16:uniqueId val="{00000042-F87D-40E9-A620-B3CD06E4A4EF}"/>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{750FA853-0277-47BF-9C56-363BC91B5BE7}</c15:txfldGUID>
                      <c15:f>Diagramm!$J$67</c15:f>
                      <c15:dlblFieldTableCache>
                        <c:ptCount val="1"/>
                      </c15:dlblFieldTableCache>
                    </c15:dlblFTEntry>
                  </c15:dlblFieldTable>
                  <c15:showDataLabelsRange val="0"/>
                </c:ext>
                <c:ext xmlns:c16="http://schemas.microsoft.com/office/drawing/2014/chart" uri="{C3380CC4-5D6E-409C-BE32-E72D297353CC}">
                  <c16:uniqueId val="{00000043-F87D-40E9-A620-B3CD06E4A4E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F87D-40E9-A620-B3CD06E4A4EF}"/>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BA0-4CF9-A68D-6A0091DE8BCF}"/>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BA0-4CF9-A68D-6A0091DE8BCF}"/>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BA0-4CF9-A68D-6A0091DE8BCF}"/>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BA0-4CF9-A68D-6A0091DE8BCF}"/>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BA0-4CF9-A68D-6A0091DE8BCF}"/>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BA0-4CF9-A68D-6A0091DE8BCF}"/>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BA0-4CF9-A68D-6A0091DE8BCF}"/>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BA0-4CF9-A68D-6A0091DE8BCF}"/>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BA0-4CF9-A68D-6A0091DE8BCF}"/>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BA0-4CF9-A68D-6A0091DE8BCF}"/>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6BA0-4CF9-A68D-6A0091DE8BCF}"/>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6BA0-4CF9-A68D-6A0091DE8BCF}"/>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6BA0-4CF9-A68D-6A0091DE8BCF}"/>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6BA0-4CF9-A68D-6A0091DE8BCF}"/>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6BA0-4CF9-A68D-6A0091DE8BCF}"/>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6BA0-4CF9-A68D-6A0091DE8BCF}"/>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6BA0-4CF9-A68D-6A0091DE8BCF}"/>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6BA0-4CF9-A68D-6A0091DE8BCF}"/>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6BA0-4CF9-A68D-6A0091DE8BCF}"/>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6BA0-4CF9-A68D-6A0091DE8BCF}"/>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6BA0-4CF9-A68D-6A0091DE8BCF}"/>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6BA0-4CF9-A68D-6A0091DE8BC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6BA0-4CF9-A68D-6A0091DE8BCF}"/>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6BA0-4CF9-A68D-6A0091DE8BCF}"/>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6BA0-4CF9-A68D-6A0091DE8BCF}"/>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6BA0-4CF9-A68D-6A0091DE8BCF}"/>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6BA0-4CF9-A68D-6A0091DE8BCF}"/>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6BA0-4CF9-A68D-6A0091DE8BCF}"/>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6BA0-4CF9-A68D-6A0091DE8BCF}"/>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6BA0-4CF9-A68D-6A0091DE8BCF}"/>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6BA0-4CF9-A68D-6A0091DE8BCF}"/>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6BA0-4CF9-A68D-6A0091DE8BCF}"/>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6BA0-4CF9-A68D-6A0091DE8BCF}"/>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6BA0-4CF9-A68D-6A0091DE8BCF}"/>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6BA0-4CF9-A68D-6A0091DE8BCF}"/>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6BA0-4CF9-A68D-6A0091DE8BCF}"/>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6BA0-4CF9-A68D-6A0091DE8BCF}"/>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6BA0-4CF9-A68D-6A0091DE8BCF}"/>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6BA0-4CF9-A68D-6A0091DE8BCF}"/>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6BA0-4CF9-A68D-6A0091DE8BCF}"/>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6BA0-4CF9-A68D-6A0091DE8BCF}"/>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6BA0-4CF9-A68D-6A0091DE8BCF}"/>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6BA0-4CF9-A68D-6A0091DE8BCF}"/>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6BA0-4CF9-A68D-6A0091DE8BCF}"/>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6BA0-4CF9-A68D-6A0091DE8BCF}"/>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6BA0-4CF9-A68D-6A0091DE8BCF}"/>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6BA0-4CF9-A68D-6A0091DE8BCF}"/>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6BA0-4CF9-A68D-6A0091DE8BCF}"/>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6BA0-4CF9-A68D-6A0091DE8BCF}"/>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6BA0-4CF9-A68D-6A0091DE8BCF}"/>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6BA0-4CF9-A68D-6A0091DE8BCF}"/>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6BA0-4CF9-A68D-6A0091DE8BCF}"/>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6BA0-4CF9-A68D-6A0091DE8BCF}"/>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6BA0-4CF9-A68D-6A0091DE8BCF}"/>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6BA0-4CF9-A68D-6A0091DE8BCF}"/>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6BA0-4CF9-A68D-6A0091DE8BCF}"/>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6BA0-4CF9-A68D-6A0091DE8BCF}"/>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6BA0-4CF9-A68D-6A0091DE8BCF}"/>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6BA0-4CF9-A68D-6A0091DE8BCF}"/>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6BA0-4CF9-A68D-6A0091DE8BCF}"/>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6BA0-4CF9-A68D-6A0091DE8BCF}"/>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6BA0-4CF9-A68D-6A0091DE8BCF}"/>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6BA0-4CF9-A68D-6A0091DE8BCF}"/>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6BA0-4CF9-A68D-6A0091DE8BCF}"/>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6BA0-4CF9-A68D-6A0091DE8BCF}"/>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6BA0-4CF9-A68D-6A0091DE8BCF}"/>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6BA0-4CF9-A68D-6A0091DE8BCF}"/>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6BA0-4CF9-A68D-6A0091DE8BC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6BA0-4CF9-A68D-6A0091DE8BCF}"/>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101.08766384679744</c:v>
                </c:pt>
                <c:pt idx="2">
                  <c:v>102.36590127358929</c:v>
                </c:pt>
                <c:pt idx="3">
                  <c:v>100.91568281119272</c:v>
                </c:pt>
                <c:pt idx="4">
                  <c:v>100.59031328437295</c:v>
                </c:pt>
                <c:pt idx="5">
                  <c:v>101.63149577019614</c:v>
                </c:pt>
                <c:pt idx="6">
                  <c:v>102.70753927675003</c:v>
                </c:pt>
                <c:pt idx="7">
                  <c:v>101.39444082922748</c:v>
                </c:pt>
                <c:pt idx="8">
                  <c:v>100.92497908338756</c:v>
                </c:pt>
                <c:pt idx="9">
                  <c:v>101.1736543645998</c:v>
                </c:pt>
                <c:pt idx="10">
                  <c:v>102.6471135074835</c:v>
                </c:pt>
                <c:pt idx="11">
                  <c:v>101.78256019336247</c:v>
                </c:pt>
                <c:pt idx="12">
                  <c:v>101.79418053360602</c:v>
                </c:pt>
                <c:pt idx="13">
                  <c:v>102.25899414334852</c:v>
                </c:pt>
                <c:pt idx="14">
                  <c:v>104.37389606767687</c:v>
                </c:pt>
                <c:pt idx="15">
                  <c:v>103.17235288649252</c:v>
                </c:pt>
                <c:pt idx="16">
                  <c:v>102.77028911406525</c:v>
                </c:pt>
                <c:pt idx="17">
                  <c:v>103.02826066747235</c:v>
                </c:pt>
                <c:pt idx="18">
                  <c:v>104.46685878962536</c:v>
                </c:pt>
                <c:pt idx="19">
                  <c:v>102.94924235381613</c:v>
                </c:pt>
                <c:pt idx="20">
                  <c:v>102.62852096309381</c:v>
                </c:pt>
                <c:pt idx="21">
                  <c:v>102.90508506089057</c:v>
                </c:pt>
                <c:pt idx="22">
                  <c:v>103.62322208794275</c:v>
                </c:pt>
                <c:pt idx="23">
                  <c:v>102.07771683554894</c:v>
                </c:pt>
                <c:pt idx="24">
                  <c:v>100.26494375755321</c:v>
                </c:pt>
              </c:numCache>
            </c:numRef>
          </c:val>
          <c:smooth val="0"/>
          <c:extLst>
            <c:ext xmlns:c16="http://schemas.microsoft.com/office/drawing/2014/chart" uri="{C3380CC4-5D6E-409C-BE32-E72D297353CC}">
              <c16:uniqueId val="{00000000-675F-4201-9D0F-4CC00C7C7246}"/>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106.38009049773756</c:v>
                </c:pt>
                <c:pt idx="2">
                  <c:v>111.35746606334843</c:v>
                </c:pt>
                <c:pt idx="3">
                  <c:v>107.78280542986425</c:v>
                </c:pt>
                <c:pt idx="4">
                  <c:v>105.33936651583711</c:v>
                </c:pt>
                <c:pt idx="5">
                  <c:v>108.41628959276018</c:v>
                </c:pt>
                <c:pt idx="6">
                  <c:v>113.9366515837104</c:v>
                </c:pt>
                <c:pt idx="7">
                  <c:v>110.99547511312218</c:v>
                </c:pt>
                <c:pt idx="8">
                  <c:v>110.36199095022626</c:v>
                </c:pt>
                <c:pt idx="9">
                  <c:v>114.16289592760181</c:v>
                </c:pt>
                <c:pt idx="10">
                  <c:v>120.58823529411764</c:v>
                </c:pt>
                <c:pt idx="11">
                  <c:v>117.96380090497738</c:v>
                </c:pt>
                <c:pt idx="12">
                  <c:v>115.56561085972849</c:v>
                </c:pt>
                <c:pt idx="13">
                  <c:v>121.62895927601809</c:v>
                </c:pt>
                <c:pt idx="14">
                  <c:v>125.56561085972851</c:v>
                </c:pt>
                <c:pt idx="15">
                  <c:v>122.71493212669684</c:v>
                </c:pt>
                <c:pt idx="16">
                  <c:v>120.36199095022624</c:v>
                </c:pt>
                <c:pt idx="17">
                  <c:v>122.35294117647059</c:v>
                </c:pt>
                <c:pt idx="18">
                  <c:v>127.01357466063348</c:v>
                </c:pt>
                <c:pt idx="19">
                  <c:v>124.29864253393666</c:v>
                </c:pt>
                <c:pt idx="20">
                  <c:v>123.75565610859729</c:v>
                </c:pt>
                <c:pt idx="21">
                  <c:v>126.7420814479638</c:v>
                </c:pt>
                <c:pt idx="22">
                  <c:v>132.76018099547511</c:v>
                </c:pt>
                <c:pt idx="23">
                  <c:v>129.0497737556561</c:v>
                </c:pt>
                <c:pt idx="24">
                  <c:v>128.55203619909503</c:v>
                </c:pt>
              </c:numCache>
            </c:numRef>
          </c:val>
          <c:smooth val="0"/>
          <c:extLst>
            <c:ext xmlns:c16="http://schemas.microsoft.com/office/drawing/2014/chart" uri="{C3380CC4-5D6E-409C-BE32-E72D297353CC}">
              <c16:uniqueId val="{00000001-675F-4201-9D0F-4CC00C7C7246}"/>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101.86037591100883</c:v>
                </c:pt>
                <c:pt idx="2">
                  <c:v>100.44112006137323</c:v>
                </c:pt>
                <c:pt idx="3">
                  <c:v>98.216340621403901</c:v>
                </c:pt>
                <c:pt idx="4">
                  <c:v>95.013425393172227</c:v>
                </c:pt>
                <c:pt idx="5">
                  <c:v>97.123130034522447</c:v>
                </c:pt>
                <c:pt idx="6">
                  <c:v>96.643651706942848</c:v>
                </c:pt>
                <c:pt idx="7">
                  <c:v>96.835443037974684</c:v>
                </c:pt>
                <c:pt idx="8">
                  <c:v>97.372458764863822</c:v>
                </c:pt>
                <c:pt idx="9">
                  <c:v>101.57268891446107</c:v>
                </c:pt>
                <c:pt idx="10">
                  <c:v>100.72880705792097</c:v>
                </c:pt>
                <c:pt idx="11">
                  <c:v>100.9589566551592</c:v>
                </c:pt>
                <c:pt idx="12">
                  <c:v>99.635596471039506</c:v>
                </c:pt>
                <c:pt idx="13">
                  <c:v>99.827387802071343</c:v>
                </c:pt>
                <c:pt idx="14">
                  <c:v>98.81089374760262</c:v>
                </c:pt>
                <c:pt idx="15">
                  <c:v>98.427311085538932</c:v>
                </c:pt>
                <c:pt idx="16">
                  <c:v>97.468354430379748</c:v>
                </c:pt>
                <c:pt idx="17">
                  <c:v>100.21097046413503</c:v>
                </c:pt>
                <c:pt idx="18">
                  <c:v>99.386267740698116</c:v>
                </c:pt>
                <c:pt idx="19">
                  <c:v>99.1752972765631</c:v>
                </c:pt>
                <c:pt idx="20">
                  <c:v>97.928653624856153</c:v>
                </c:pt>
                <c:pt idx="21">
                  <c:v>100.40276179516685</c:v>
                </c:pt>
                <c:pt idx="22">
                  <c:v>98.638281549673962</c:v>
                </c:pt>
                <c:pt idx="23">
                  <c:v>96.528576908323743</c:v>
                </c:pt>
                <c:pt idx="24">
                  <c:v>93.057153816647485</c:v>
                </c:pt>
              </c:numCache>
            </c:numRef>
          </c:val>
          <c:smooth val="0"/>
          <c:extLst>
            <c:ext xmlns:c16="http://schemas.microsoft.com/office/drawing/2014/chart" uri="{C3380CC4-5D6E-409C-BE32-E72D297353CC}">
              <c16:uniqueId val="{00000002-675F-4201-9D0F-4CC00C7C7246}"/>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675F-4201-9D0F-4CC00C7C7246}"/>
                </c:ext>
              </c:extLst>
            </c:dLbl>
            <c:dLbl>
              <c:idx val="1"/>
              <c:delete val="1"/>
              <c:extLst>
                <c:ext xmlns:c15="http://schemas.microsoft.com/office/drawing/2012/chart" uri="{CE6537A1-D6FC-4f65-9D91-7224C49458BB}"/>
                <c:ext xmlns:c16="http://schemas.microsoft.com/office/drawing/2014/chart" uri="{C3380CC4-5D6E-409C-BE32-E72D297353CC}">
                  <c16:uniqueId val="{00000004-675F-4201-9D0F-4CC00C7C7246}"/>
                </c:ext>
              </c:extLst>
            </c:dLbl>
            <c:dLbl>
              <c:idx val="2"/>
              <c:delete val="1"/>
              <c:extLst>
                <c:ext xmlns:c15="http://schemas.microsoft.com/office/drawing/2012/chart" uri="{CE6537A1-D6FC-4f65-9D91-7224C49458BB}"/>
                <c:ext xmlns:c16="http://schemas.microsoft.com/office/drawing/2014/chart" uri="{C3380CC4-5D6E-409C-BE32-E72D297353CC}">
                  <c16:uniqueId val="{00000005-675F-4201-9D0F-4CC00C7C7246}"/>
                </c:ext>
              </c:extLst>
            </c:dLbl>
            <c:dLbl>
              <c:idx val="3"/>
              <c:delete val="1"/>
              <c:extLst>
                <c:ext xmlns:c15="http://schemas.microsoft.com/office/drawing/2012/chart" uri="{CE6537A1-D6FC-4f65-9D91-7224C49458BB}"/>
                <c:ext xmlns:c16="http://schemas.microsoft.com/office/drawing/2014/chart" uri="{C3380CC4-5D6E-409C-BE32-E72D297353CC}">
                  <c16:uniqueId val="{00000006-675F-4201-9D0F-4CC00C7C7246}"/>
                </c:ext>
              </c:extLst>
            </c:dLbl>
            <c:dLbl>
              <c:idx val="4"/>
              <c:delete val="1"/>
              <c:extLst>
                <c:ext xmlns:c15="http://schemas.microsoft.com/office/drawing/2012/chart" uri="{CE6537A1-D6FC-4f65-9D91-7224C49458BB}"/>
                <c:ext xmlns:c16="http://schemas.microsoft.com/office/drawing/2014/chart" uri="{C3380CC4-5D6E-409C-BE32-E72D297353CC}">
                  <c16:uniqueId val="{00000007-675F-4201-9D0F-4CC00C7C7246}"/>
                </c:ext>
              </c:extLst>
            </c:dLbl>
            <c:dLbl>
              <c:idx val="5"/>
              <c:delete val="1"/>
              <c:extLst>
                <c:ext xmlns:c15="http://schemas.microsoft.com/office/drawing/2012/chart" uri="{CE6537A1-D6FC-4f65-9D91-7224C49458BB}"/>
                <c:ext xmlns:c16="http://schemas.microsoft.com/office/drawing/2014/chart" uri="{C3380CC4-5D6E-409C-BE32-E72D297353CC}">
                  <c16:uniqueId val="{00000008-675F-4201-9D0F-4CC00C7C7246}"/>
                </c:ext>
              </c:extLst>
            </c:dLbl>
            <c:dLbl>
              <c:idx val="6"/>
              <c:delete val="1"/>
              <c:extLst>
                <c:ext xmlns:c15="http://schemas.microsoft.com/office/drawing/2012/chart" uri="{CE6537A1-D6FC-4f65-9D91-7224C49458BB}"/>
                <c:ext xmlns:c16="http://schemas.microsoft.com/office/drawing/2014/chart" uri="{C3380CC4-5D6E-409C-BE32-E72D297353CC}">
                  <c16:uniqueId val="{00000009-675F-4201-9D0F-4CC00C7C7246}"/>
                </c:ext>
              </c:extLst>
            </c:dLbl>
            <c:dLbl>
              <c:idx val="7"/>
              <c:delete val="1"/>
              <c:extLst>
                <c:ext xmlns:c15="http://schemas.microsoft.com/office/drawing/2012/chart" uri="{CE6537A1-D6FC-4f65-9D91-7224C49458BB}"/>
                <c:ext xmlns:c16="http://schemas.microsoft.com/office/drawing/2014/chart" uri="{C3380CC4-5D6E-409C-BE32-E72D297353CC}">
                  <c16:uniqueId val="{0000000A-675F-4201-9D0F-4CC00C7C7246}"/>
                </c:ext>
              </c:extLst>
            </c:dLbl>
            <c:dLbl>
              <c:idx val="8"/>
              <c:delete val="1"/>
              <c:extLst>
                <c:ext xmlns:c15="http://schemas.microsoft.com/office/drawing/2012/chart" uri="{CE6537A1-D6FC-4f65-9D91-7224C49458BB}"/>
                <c:ext xmlns:c16="http://schemas.microsoft.com/office/drawing/2014/chart" uri="{C3380CC4-5D6E-409C-BE32-E72D297353CC}">
                  <c16:uniqueId val="{0000000B-675F-4201-9D0F-4CC00C7C7246}"/>
                </c:ext>
              </c:extLst>
            </c:dLbl>
            <c:dLbl>
              <c:idx val="9"/>
              <c:delete val="1"/>
              <c:extLst>
                <c:ext xmlns:c15="http://schemas.microsoft.com/office/drawing/2012/chart" uri="{CE6537A1-D6FC-4f65-9D91-7224C49458BB}"/>
                <c:ext xmlns:c16="http://schemas.microsoft.com/office/drawing/2014/chart" uri="{C3380CC4-5D6E-409C-BE32-E72D297353CC}">
                  <c16:uniqueId val="{0000000C-675F-4201-9D0F-4CC00C7C7246}"/>
                </c:ext>
              </c:extLst>
            </c:dLbl>
            <c:dLbl>
              <c:idx val="10"/>
              <c:delete val="1"/>
              <c:extLst>
                <c:ext xmlns:c15="http://schemas.microsoft.com/office/drawing/2012/chart" uri="{CE6537A1-D6FC-4f65-9D91-7224C49458BB}"/>
                <c:ext xmlns:c16="http://schemas.microsoft.com/office/drawing/2014/chart" uri="{C3380CC4-5D6E-409C-BE32-E72D297353CC}">
                  <c16:uniqueId val="{0000000D-675F-4201-9D0F-4CC00C7C7246}"/>
                </c:ext>
              </c:extLst>
            </c:dLbl>
            <c:dLbl>
              <c:idx val="11"/>
              <c:delete val="1"/>
              <c:extLst>
                <c:ext xmlns:c15="http://schemas.microsoft.com/office/drawing/2012/chart" uri="{CE6537A1-D6FC-4f65-9D91-7224C49458BB}"/>
                <c:ext xmlns:c16="http://schemas.microsoft.com/office/drawing/2014/chart" uri="{C3380CC4-5D6E-409C-BE32-E72D297353CC}">
                  <c16:uniqueId val="{0000000E-675F-4201-9D0F-4CC00C7C7246}"/>
                </c:ext>
              </c:extLst>
            </c:dLbl>
            <c:dLbl>
              <c:idx val="12"/>
              <c:delete val="1"/>
              <c:extLst>
                <c:ext xmlns:c15="http://schemas.microsoft.com/office/drawing/2012/chart" uri="{CE6537A1-D6FC-4f65-9D91-7224C49458BB}"/>
                <c:ext xmlns:c16="http://schemas.microsoft.com/office/drawing/2014/chart" uri="{C3380CC4-5D6E-409C-BE32-E72D297353CC}">
                  <c16:uniqueId val="{0000000F-675F-4201-9D0F-4CC00C7C7246}"/>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675F-4201-9D0F-4CC00C7C7246}"/>
                </c:ext>
              </c:extLst>
            </c:dLbl>
            <c:dLbl>
              <c:idx val="14"/>
              <c:delete val="1"/>
              <c:extLst>
                <c:ext xmlns:c15="http://schemas.microsoft.com/office/drawing/2012/chart" uri="{CE6537A1-D6FC-4f65-9D91-7224C49458BB}"/>
                <c:ext xmlns:c16="http://schemas.microsoft.com/office/drawing/2014/chart" uri="{C3380CC4-5D6E-409C-BE32-E72D297353CC}">
                  <c16:uniqueId val="{00000011-675F-4201-9D0F-4CC00C7C7246}"/>
                </c:ext>
              </c:extLst>
            </c:dLbl>
            <c:dLbl>
              <c:idx val="15"/>
              <c:delete val="1"/>
              <c:extLst>
                <c:ext xmlns:c15="http://schemas.microsoft.com/office/drawing/2012/chart" uri="{CE6537A1-D6FC-4f65-9D91-7224C49458BB}"/>
                <c:ext xmlns:c16="http://schemas.microsoft.com/office/drawing/2014/chart" uri="{C3380CC4-5D6E-409C-BE32-E72D297353CC}">
                  <c16:uniqueId val="{00000012-675F-4201-9D0F-4CC00C7C7246}"/>
                </c:ext>
              </c:extLst>
            </c:dLbl>
            <c:dLbl>
              <c:idx val="16"/>
              <c:delete val="1"/>
              <c:extLst>
                <c:ext xmlns:c15="http://schemas.microsoft.com/office/drawing/2012/chart" uri="{CE6537A1-D6FC-4f65-9D91-7224C49458BB}"/>
                <c:ext xmlns:c16="http://schemas.microsoft.com/office/drawing/2014/chart" uri="{C3380CC4-5D6E-409C-BE32-E72D297353CC}">
                  <c16:uniqueId val="{00000013-675F-4201-9D0F-4CC00C7C7246}"/>
                </c:ext>
              </c:extLst>
            </c:dLbl>
            <c:dLbl>
              <c:idx val="17"/>
              <c:delete val="1"/>
              <c:extLst>
                <c:ext xmlns:c15="http://schemas.microsoft.com/office/drawing/2012/chart" uri="{CE6537A1-D6FC-4f65-9D91-7224C49458BB}"/>
                <c:ext xmlns:c16="http://schemas.microsoft.com/office/drawing/2014/chart" uri="{C3380CC4-5D6E-409C-BE32-E72D297353CC}">
                  <c16:uniqueId val="{00000014-675F-4201-9D0F-4CC00C7C7246}"/>
                </c:ext>
              </c:extLst>
            </c:dLbl>
            <c:dLbl>
              <c:idx val="18"/>
              <c:delete val="1"/>
              <c:extLst>
                <c:ext xmlns:c15="http://schemas.microsoft.com/office/drawing/2012/chart" uri="{CE6537A1-D6FC-4f65-9D91-7224C49458BB}"/>
                <c:ext xmlns:c16="http://schemas.microsoft.com/office/drawing/2014/chart" uri="{C3380CC4-5D6E-409C-BE32-E72D297353CC}">
                  <c16:uniqueId val="{00000015-675F-4201-9D0F-4CC00C7C7246}"/>
                </c:ext>
              </c:extLst>
            </c:dLbl>
            <c:dLbl>
              <c:idx val="19"/>
              <c:delete val="1"/>
              <c:extLst>
                <c:ext xmlns:c15="http://schemas.microsoft.com/office/drawing/2012/chart" uri="{CE6537A1-D6FC-4f65-9D91-7224C49458BB}"/>
                <c:ext xmlns:c16="http://schemas.microsoft.com/office/drawing/2014/chart" uri="{C3380CC4-5D6E-409C-BE32-E72D297353CC}">
                  <c16:uniqueId val="{00000016-675F-4201-9D0F-4CC00C7C7246}"/>
                </c:ext>
              </c:extLst>
            </c:dLbl>
            <c:dLbl>
              <c:idx val="20"/>
              <c:delete val="1"/>
              <c:extLst>
                <c:ext xmlns:c15="http://schemas.microsoft.com/office/drawing/2012/chart" uri="{CE6537A1-D6FC-4f65-9D91-7224C49458BB}"/>
                <c:ext xmlns:c16="http://schemas.microsoft.com/office/drawing/2014/chart" uri="{C3380CC4-5D6E-409C-BE32-E72D297353CC}">
                  <c16:uniqueId val="{00000017-675F-4201-9D0F-4CC00C7C7246}"/>
                </c:ext>
              </c:extLst>
            </c:dLbl>
            <c:dLbl>
              <c:idx val="21"/>
              <c:delete val="1"/>
              <c:extLst>
                <c:ext xmlns:c15="http://schemas.microsoft.com/office/drawing/2012/chart" uri="{CE6537A1-D6FC-4f65-9D91-7224C49458BB}"/>
                <c:ext xmlns:c16="http://schemas.microsoft.com/office/drawing/2014/chart" uri="{C3380CC4-5D6E-409C-BE32-E72D297353CC}">
                  <c16:uniqueId val="{00000018-675F-4201-9D0F-4CC00C7C7246}"/>
                </c:ext>
              </c:extLst>
            </c:dLbl>
            <c:dLbl>
              <c:idx val="22"/>
              <c:delete val="1"/>
              <c:extLst>
                <c:ext xmlns:c15="http://schemas.microsoft.com/office/drawing/2012/chart" uri="{CE6537A1-D6FC-4f65-9D91-7224C49458BB}"/>
                <c:ext xmlns:c16="http://schemas.microsoft.com/office/drawing/2014/chart" uri="{C3380CC4-5D6E-409C-BE32-E72D297353CC}">
                  <c16:uniqueId val="{00000019-675F-4201-9D0F-4CC00C7C7246}"/>
                </c:ext>
              </c:extLst>
            </c:dLbl>
            <c:dLbl>
              <c:idx val="23"/>
              <c:delete val="1"/>
              <c:extLst>
                <c:ext xmlns:c15="http://schemas.microsoft.com/office/drawing/2012/chart" uri="{CE6537A1-D6FC-4f65-9D91-7224C49458BB}"/>
                <c:ext xmlns:c16="http://schemas.microsoft.com/office/drawing/2014/chart" uri="{C3380CC4-5D6E-409C-BE32-E72D297353CC}">
                  <c16:uniqueId val="{0000001A-675F-4201-9D0F-4CC00C7C7246}"/>
                </c:ext>
              </c:extLst>
            </c:dLbl>
            <c:dLbl>
              <c:idx val="24"/>
              <c:delete val="1"/>
              <c:extLst>
                <c:ext xmlns:c15="http://schemas.microsoft.com/office/drawing/2012/chart" uri="{CE6537A1-D6FC-4f65-9D91-7224C49458BB}"/>
                <c:ext xmlns:c16="http://schemas.microsoft.com/office/drawing/2014/chart" uri="{C3380CC4-5D6E-409C-BE32-E72D297353CC}">
                  <c16:uniqueId val="{0000001B-675F-4201-9D0F-4CC00C7C7246}"/>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675F-4201-9D0F-4CC00C7C7246}"/>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Schmalkalden-Meiningen (16066)</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43142</v>
      </c>
      <c r="F11" s="238">
        <v>43922</v>
      </c>
      <c r="G11" s="238">
        <v>44587</v>
      </c>
      <c r="H11" s="238">
        <v>44278</v>
      </c>
      <c r="I11" s="265">
        <v>44159</v>
      </c>
      <c r="J11" s="263">
        <v>-1017</v>
      </c>
      <c r="K11" s="266">
        <v>-2.3030412826377411</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18.687126234296045</v>
      </c>
      <c r="E13" s="115">
        <v>8062</v>
      </c>
      <c r="F13" s="114">
        <v>8155</v>
      </c>
      <c r="G13" s="114">
        <v>8452</v>
      </c>
      <c r="H13" s="114">
        <v>8475</v>
      </c>
      <c r="I13" s="140">
        <v>8364</v>
      </c>
      <c r="J13" s="115">
        <v>-302</v>
      </c>
      <c r="K13" s="116">
        <v>-3.6107125777140125</v>
      </c>
    </row>
    <row r="14" spans="1:255" ht="14.1" customHeight="1" x14ac:dyDescent="0.2">
      <c r="A14" s="306" t="s">
        <v>230</v>
      </c>
      <c r="B14" s="307"/>
      <c r="C14" s="308"/>
      <c r="D14" s="113">
        <v>61.985999721848778</v>
      </c>
      <c r="E14" s="115">
        <v>26742</v>
      </c>
      <c r="F14" s="114">
        <v>27368</v>
      </c>
      <c r="G14" s="114">
        <v>27741</v>
      </c>
      <c r="H14" s="114">
        <v>27414</v>
      </c>
      <c r="I14" s="140">
        <v>27377</v>
      </c>
      <c r="J14" s="115">
        <v>-635</v>
      </c>
      <c r="K14" s="116">
        <v>-2.3194652445483435</v>
      </c>
    </row>
    <row r="15" spans="1:255" ht="14.1" customHeight="1" x14ac:dyDescent="0.2">
      <c r="A15" s="306" t="s">
        <v>231</v>
      </c>
      <c r="B15" s="307"/>
      <c r="C15" s="308"/>
      <c r="D15" s="113">
        <v>9.6657549487738166</v>
      </c>
      <c r="E15" s="115">
        <v>4170</v>
      </c>
      <c r="F15" s="114">
        <v>4233</v>
      </c>
      <c r="G15" s="114">
        <v>4248</v>
      </c>
      <c r="H15" s="114">
        <v>4242</v>
      </c>
      <c r="I15" s="140">
        <v>4240</v>
      </c>
      <c r="J15" s="115">
        <v>-70</v>
      </c>
      <c r="K15" s="116">
        <v>-1.6509433962264151</v>
      </c>
    </row>
    <row r="16" spans="1:255" ht="14.1" customHeight="1" x14ac:dyDescent="0.2">
      <c r="A16" s="306" t="s">
        <v>232</v>
      </c>
      <c r="B16" s="307"/>
      <c r="C16" s="308"/>
      <c r="D16" s="113">
        <v>8.3630800611932692</v>
      </c>
      <c r="E16" s="115">
        <v>3608</v>
      </c>
      <c r="F16" s="114">
        <v>3618</v>
      </c>
      <c r="G16" s="114">
        <v>3605</v>
      </c>
      <c r="H16" s="114">
        <v>3617</v>
      </c>
      <c r="I16" s="140">
        <v>3647</v>
      </c>
      <c r="J16" s="115">
        <v>-39</v>
      </c>
      <c r="K16" s="116">
        <v>-1.0693720866465588</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1.4742014742014742</v>
      </c>
      <c r="E18" s="115">
        <v>636</v>
      </c>
      <c r="F18" s="114">
        <v>642</v>
      </c>
      <c r="G18" s="114">
        <v>640</v>
      </c>
      <c r="H18" s="114">
        <v>622</v>
      </c>
      <c r="I18" s="140">
        <v>627</v>
      </c>
      <c r="J18" s="115">
        <v>9</v>
      </c>
      <c r="K18" s="116">
        <v>1.4354066985645932</v>
      </c>
    </row>
    <row r="19" spans="1:255" ht="14.1" customHeight="1" x14ac:dyDescent="0.2">
      <c r="A19" s="306" t="s">
        <v>235</v>
      </c>
      <c r="B19" s="307" t="s">
        <v>236</v>
      </c>
      <c r="C19" s="308"/>
      <c r="D19" s="113">
        <v>0.57484585786472575</v>
      </c>
      <c r="E19" s="115">
        <v>248</v>
      </c>
      <c r="F19" s="114">
        <v>246</v>
      </c>
      <c r="G19" s="114">
        <v>239</v>
      </c>
      <c r="H19" s="114">
        <v>237</v>
      </c>
      <c r="I19" s="140">
        <v>240</v>
      </c>
      <c r="J19" s="115">
        <v>8</v>
      </c>
      <c r="K19" s="116">
        <v>3.3333333333333335</v>
      </c>
    </row>
    <row r="20" spans="1:255" ht="14.1" customHeight="1" x14ac:dyDescent="0.2">
      <c r="A20" s="306">
        <v>12</v>
      </c>
      <c r="B20" s="307" t="s">
        <v>237</v>
      </c>
      <c r="C20" s="308"/>
      <c r="D20" s="113">
        <v>0.3778220759352835</v>
      </c>
      <c r="E20" s="115">
        <v>163</v>
      </c>
      <c r="F20" s="114">
        <v>164</v>
      </c>
      <c r="G20" s="114">
        <v>187</v>
      </c>
      <c r="H20" s="114">
        <v>182</v>
      </c>
      <c r="I20" s="140">
        <v>156</v>
      </c>
      <c r="J20" s="115">
        <v>7</v>
      </c>
      <c r="K20" s="116">
        <v>4.4871794871794872</v>
      </c>
    </row>
    <row r="21" spans="1:255" ht="14.1" customHeight="1" x14ac:dyDescent="0.2">
      <c r="A21" s="306">
        <v>21</v>
      </c>
      <c r="B21" s="307" t="s">
        <v>238</v>
      </c>
      <c r="C21" s="308"/>
      <c r="D21" s="113">
        <v>0.49835427193917758</v>
      </c>
      <c r="E21" s="115">
        <v>215</v>
      </c>
      <c r="F21" s="114">
        <v>214</v>
      </c>
      <c r="G21" s="114">
        <v>217</v>
      </c>
      <c r="H21" s="114">
        <v>205</v>
      </c>
      <c r="I21" s="140">
        <v>214</v>
      </c>
      <c r="J21" s="115">
        <v>1</v>
      </c>
      <c r="K21" s="116">
        <v>0.46728971962616822</v>
      </c>
    </row>
    <row r="22" spans="1:255" ht="14.1" customHeight="1" x14ac:dyDescent="0.2">
      <c r="A22" s="306">
        <v>22</v>
      </c>
      <c r="B22" s="307" t="s">
        <v>239</v>
      </c>
      <c r="C22" s="308"/>
      <c r="D22" s="113">
        <v>3.2868202679523435</v>
      </c>
      <c r="E22" s="115">
        <v>1418</v>
      </c>
      <c r="F22" s="114">
        <v>1422</v>
      </c>
      <c r="G22" s="114">
        <v>1495</v>
      </c>
      <c r="H22" s="114">
        <v>1519</v>
      </c>
      <c r="I22" s="140">
        <v>1533</v>
      </c>
      <c r="J22" s="115">
        <v>-115</v>
      </c>
      <c r="K22" s="116">
        <v>-7.5016307893020224</v>
      </c>
    </row>
    <row r="23" spans="1:255" ht="14.1" customHeight="1" x14ac:dyDescent="0.2">
      <c r="A23" s="306">
        <v>23</v>
      </c>
      <c r="B23" s="307" t="s">
        <v>240</v>
      </c>
      <c r="C23" s="308"/>
      <c r="D23" s="113">
        <v>1.0407491539567011</v>
      </c>
      <c r="E23" s="115">
        <v>449</v>
      </c>
      <c r="F23" s="114">
        <v>453</v>
      </c>
      <c r="G23" s="114">
        <v>456</v>
      </c>
      <c r="H23" s="114">
        <v>464</v>
      </c>
      <c r="I23" s="140">
        <v>470</v>
      </c>
      <c r="J23" s="115">
        <v>-21</v>
      </c>
      <c r="K23" s="116">
        <v>-4.4680851063829783</v>
      </c>
    </row>
    <row r="24" spans="1:255" ht="14.1" customHeight="1" x14ac:dyDescent="0.2">
      <c r="A24" s="306">
        <v>24</v>
      </c>
      <c r="B24" s="307" t="s">
        <v>241</v>
      </c>
      <c r="C24" s="308"/>
      <c r="D24" s="113">
        <v>9.7723795837003387</v>
      </c>
      <c r="E24" s="115">
        <v>4216</v>
      </c>
      <c r="F24" s="114">
        <v>4273</v>
      </c>
      <c r="G24" s="114">
        <v>4420</v>
      </c>
      <c r="H24" s="114">
        <v>4397</v>
      </c>
      <c r="I24" s="140">
        <v>4471</v>
      </c>
      <c r="J24" s="115">
        <v>-255</v>
      </c>
      <c r="K24" s="116">
        <v>-5.7034220532319395</v>
      </c>
    </row>
    <row r="25" spans="1:255" ht="14.1" customHeight="1" x14ac:dyDescent="0.2">
      <c r="A25" s="306">
        <v>25</v>
      </c>
      <c r="B25" s="307" t="s">
        <v>242</v>
      </c>
      <c r="C25" s="308"/>
      <c r="D25" s="113">
        <v>5.4494460154837512</v>
      </c>
      <c r="E25" s="115">
        <v>2351</v>
      </c>
      <c r="F25" s="114">
        <v>2375</v>
      </c>
      <c r="G25" s="114">
        <v>2411</v>
      </c>
      <c r="H25" s="114">
        <v>2406</v>
      </c>
      <c r="I25" s="140">
        <v>2415</v>
      </c>
      <c r="J25" s="115">
        <v>-64</v>
      </c>
      <c r="K25" s="116">
        <v>-2.650103519668737</v>
      </c>
    </row>
    <row r="26" spans="1:255" ht="14.1" customHeight="1" x14ac:dyDescent="0.2">
      <c r="A26" s="306">
        <v>26</v>
      </c>
      <c r="B26" s="307" t="s">
        <v>243</v>
      </c>
      <c r="C26" s="308"/>
      <c r="D26" s="113">
        <v>3.5464280747299615</v>
      </c>
      <c r="E26" s="115">
        <v>1530</v>
      </c>
      <c r="F26" s="114">
        <v>1547</v>
      </c>
      <c r="G26" s="114">
        <v>1539</v>
      </c>
      <c r="H26" s="114">
        <v>1540</v>
      </c>
      <c r="I26" s="140">
        <v>1543</v>
      </c>
      <c r="J26" s="115">
        <v>-13</v>
      </c>
      <c r="K26" s="116">
        <v>-0.84251458198314966</v>
      </c>
    </row>
    <row r="27" spans="1:255" ht="14.1" customHeight="1" x14ac:dyDescent="0.2">
      <c r="A27" s="306">
        <v>27</v>
      </c>
      <c r="B27" s="307" t="s">
        <v>244</v>
      </c>
      <c r="C27" s="308"/>
      <c r="D27" s="113">
        <v>3.1917852672569653</v>
      </c>
      <c r="E27" s="115">
        <v>1377</v>
      </c>
      <c r="F27" s="114">
        <v>1406</v>
      </c>
      <c r="G27" s="114">
        <v>1408</v>
      </c>
      <c r="H27" s="114">
        <v>1385</v>
      </c>
      <c r="I27" s="140">
        <v>1399</v>
      </c>
      <c r="J27" s="115">
        <v>-22</v>
      </c>
      <c r="K27" s="116">
        <v>-1.5725518227305217</v>
      </c>
    </row>
    <row r="28" spans="1:255" ht="14.1" customHeight="1" x14ac:dyDescent="0.2">
      <c r="A28" s="306">
        <v>28</v>
      </c>
      <c r="B28" s="307" t="s">
        <v>245</v>
      </c>
      <c r="C28" s="308"/>
      <c r="D28" s="113">
        <v>0.59570719948078443</v>
      </c>
      <c r="E28" s="115">
        <v>257</v>
      </c>
      <c r="F28" s="114">
        <v>257</v>
      </c>
      <c r="G28" s="114">
        <v>256</v>
      </c>
      <c r="H28" s="114">
        <v>256</v>
      </c>
      <c r="I28" s="140">
        <v>252</v>
      </c>
      <c r="J28" s="115">
        <v>5</v>
      </c>
      <c r="K28" s="116">
        <v>1.9841269841269842</v>
      </c>
    </row>
    <row r="29" spans="1:255" ht="14.1" customHeight="1" x14ac:dyDescent="0.2">
      <c r="A29" s="306">
        <v>29</v>
      </c>
      <c r="B29" s="307" t="s">
        <v>246</v>
      </c>
      <c r="C29" s="308"/>
      <c r="D29" s="113">
        <v>4.0355106392842242</v>
      </c>
      <c r="E29" s="115">
        <v>1741</v>
      </c>
      <c r="F29" s="114">
        <v>1908</v>
      </c>
      <c r="G29" s="114">
        <v>1982</v>
      </c>
      <c r="H29" s="114">
        <v>1844</v>
      </c>
      <c r="I29" s="140">
        <v>1811</v>
      </c>
      <c r="J29" s="115">
        <v>-70</v>
      </c>
      <c r="K29" s="116">
        <v>-3.8652678078409717</v>
      </c>
    </row>
    <row r="30" spans="1:255" ht="14.1" customHeight="1" x14ac:dyDescent="0.2">
      <c r="A30" s="306" t="s">
        <v>247</v>
      </c>
      <c r="B30" s="307" t="s">
        <v>248</v>
      </c>
      <c r="C30" s="308"/>
      <c r="D30" s="113">
        <v>2.2970655046126742</v>
      </c>
      <c r="E30" s="115">
        <v>991</v>
      </c>
      <c r="F30" s="114">
        <v>1119</v>
      </c>
      <c r="G30" s="114">
        <v>1193</v>
      </c>
      <c r="H30" s="114">
        <v>1083</v>
      </c>
      <c r="I30" s="140">
        <v>1055</v>
      </c>
      <c r="J30" s="115">
        <v>-64</v>
      </c>
      <c r="K30" s="116">
        <v>-6.0663507109004735</v>
      </c>
    </row>
    <row r="31" spans="1:255" ht="14.1" customHeight="1" x14ac:dyDescent="0.2">
      <c r="A31" s="306" t="s">
        <v>249</v>
      </c>
      <c r="B31" s="307" t="s">
        <v>250</v>
      </c>
      <c r="C31" s="308"/>
      <c r="D31" s="113">
        <v>1.6387742802837142</v>
      </c>
      <c r="E31" s="115">
        <v>707</v>
      </c>
      <c r="F31" s="114">
        <v>743</v>
      </c>
      <c r="G31" s="114">
        <v>743</v>
      </c>
      <c r="H31" s="114">
        <v>716</v>
      </c>
      <c r="I31" s="140">
        <v>712</v>
      </c>
      <c r="J31" s="115">
        <v>-5</v>
      </c>
      <c r="K31" s="116">
        <v>-0.702247191011236</v>
      </c>
    </row>
    <row r="32" spans="1:255" ht="14.1" customHeight="1" x14ac:dyDescent="0.2">
      <c r="A32" s="306">
        <v>31</v>
      </c>
      <c r="B32" s="307" t="s">
        <v>251</v>
      </c>
      <c r="C32" s="308"/>
      <c r="D32" s="113">
        <v>0.50994390617032126</v>
      </c>
      <c r="E32" s="115">
        <v>220</v>
      </c>
      <c r="F32" s="114">
        <v>216</v>
      </c>
      <c r="G32" s="114">
        <v>225</v>
      </c>
      <c r="H32" s="114">
        <v>234</v>
      </c>
      <c r="I32" s="140">
        <v>229</v>
      </c>
      <c r="J32" s="115">
        <v>-9</v>
      </c>
      <c r="K32" s="116">
        <v>-3.9301310043668121</v>
      </c>
    </row>
    <row r="33" spans="1:11" ht="14.1" customHeight="1" x14ac:dyDescent="0.2">
      <c r="A33" s="306">
        <v>32</v>
      </c>
      <c r="B33" s="307" t="s">
        <v>252</v>
      </c>
      <c r="C33" s="308"/>
      <c r="D33" s="113">
        <v>2.3086551388438181</v>
      </c>
      <c r="E33" s="115">
        <v>996</v>
      </c>
      <c r="F33" s="114">
        <v>1000</v>
      </c>
      <c r="G33" s="114">
        <v>1066</v>
      </c>
      <c r="H33" s="114">
        <v>1062</v>
      </c>
      <c r="I33" s="140">
        <v>1009</v>
      </c>
      <c r="J33" s="115">
        <v>-13</v>
      </c>
      <c r="K33" s="116">
        <v>-1.288404360753221</v>
      </c>
    </row>
    <row r="34" spans="1:11" ht="14.1" customHeight="1" x14ac:dyDescent="0.2">
      <c r="A34" s="306">
        <v>33</v>
      </c>
      <c r="B34" s="307" t="s">
        <v>253</v>
      </c>
      <c r="C34" s="308"/>
      <c r="D34" s="113">
        <v>1.2261833016549997</v>
      </c>
      <c r="E34" s="115">
        <v>529</v>
      </c>
      <c r="F34" s="114">
        <v>533</v>
      </c>
      <c r="G34" s="114">
        <v>566</v>
      </c>
      <c r="H34" s="114">
        <v>559</v>
      </c>
      <c r="I34" s="140">
        <v>529</v>
      </c>
      <c r="J34" s="115">
        <v>0</v>
      </c>
      <c r="K34" s="116">
        <v>0</v>
      </c>
    </row>
    <row r="35" spans="1:11" ht="14.1" customHeight="1" x14ac:dyDescent="0.2">
      <c r="A35" s="306">
        <v>34</v>
      </c>
      <c r="B35" s="307" t="s">
        <v>254</v>
      </c>
      <c r="C35" s="308"/>
      <c r="D35" s="113">
        <v>2.9646284363265494</v>
      </c>
      <c r="E35" s="115">
        <v>1279</v>
      </c>
      <c r="F35" s="114">
        <v>1305</v>
      </c>
      <c r="G35" s="114">
        <v>1313</v>
      </c>
      <c r="H35" s="114">
        <v>1295</v>
      </c>
      <c r="I35" s="140">
        <v>1265</v>
      </c>
      <c r="J35" s="115">
        <v>14</v>
      </c>
      <c r="K35" s="116">
        <v>1.1067193675889329</v>
      </c>
    </row>
    <row r="36" spans="1:11" ht="14.1" customHeight="1" x14ac:dyDescent="0.2">
      <c r="A36" s="306">
        <v>41</v>
      </c>
      <c r="B36" s="307" t="s">
        <v>255</v>
      </c>
      <c r="C36" s="308"/>
      <c r="D36" s="113">
        <v>0.61193268740438556</v>
      </c>
      <c r="E36" s="115">
        <v>264</v>
      </c>
      <c r="F36" s="114">
        <v>262</v>
      </c>
      <c r="G36" s="114">
        <v>264</v>
      </c>
      <c r="H36" s="114">
        <v>268</v>
      </c>
      <c r="I36" s="140">
        <v>268</v>
      </c>
      <c r="J36" s="115">
        <v>-4</v>
      </c>
      <c r="K36" s="116">
        <v>-1.4925373134328359</v>
      </c>
    </row>
    <row r="37" spans="1:11" ht="14.1" customHeight="1" x14ac:dyDescent="0.2">
      <c r="A37" s="306">
        <v>42</v>
      </c>
      <c r="B37" s="307" t="s">
        <v>256</v>
      </c>
      <c r="C37" s="308"/>
      <c r="D37" s="113">
        <v>9.2717073849149317E-2</v>
      </c>
      <c r="E37" s="115">
        <v>40</v>
      </c>
      <c r="F37" s="114">
        <v>42</v>
      </c>
      <c r="G37" s="114">
        <v>41</v>
      </c>
      <c r="H37" s="114">
        <v>45</v>
      </c>
      <c r="I37" s="140">
        <v>45</v>
      </c>
      <c r="J37" s="115">
        <v>-5</v>
      </c>
      <c r="K37" s="116">
        <v>-11.111111111111111</v>
      </c>
    </row>
    <row r="38" spans="1:11" ht="14.1" customHeight="1" x14ac:dyDescent="0.2">
      <c r="A38" s="306">
        <v>43</v>
      </c>
      <c r="B38" s="307" t="s">
        <v>257</v>
      </c>
      <c r="C38" s="308"/>
      <c r="D38" s="113">
        <v>0.69537805386861995</v>
      </c>
      <c r="E38" s="115">
        <v>300</v>
      </c>
      <c r="F38" s="114">
        <v>298</v>
      </c>
      <c r="G38" s="114">
        <v>293</v>
      </c>
      <c r="H38" s="114">
        <v>288</v>
      </c>
      <c r="I38" s="140">
        <v>284</v>
      </c>
      <c r="J38" s="115">
        <v>16</v>
      </c>
      <c r="K38" s="116">
        <v>5.6338028169014081</v>
      </c>
    </row>
    <row r="39" spans="1:11" ht="14.1" customHeight="1" x14ac:dyDescent="0.2">
      <c r="A39" s="306">
        <v>51</v>
      </c>
      <c r="B39" s="307" t="s">
        <v>258</v>
      </c>
      <c r="C39" s="308"/>
      <c r="D39" s="113">
        <v>5.5027583329470122</v>
      </c>
      <c r="E39" s="115">
        <v>2374</v>
      </c>
      <c r="F39" s="114">
        <v>2398</v>
      </c>
      <c r="G39" s="114">
        <v>2570</v>
      </c>
      <c r="H39" s="114">
        <v>2560</v>
      </c>
      <c r="I39" s="140">
        <v>2518</v>
      </c>
      <c r="J39" s="115">
        <v>-144</v>
      </c>
      <c r="K39" s="116">
        <v>-5.7188244638602068</v>
      </c>
    </row>
    <row r="40" spans="1:11" ht="14.1" customHeight="1" x14ac:dyDescent="0.2">
      <c r="A40" s="306" t="s">
        <v>259</v>
      </c>
      <c r="B40" s="307" t="s">
        <v>260</v>
      </c>
      <c r="C40" s="308"/>
      <c r="D40" s="113">
        <v>4.5477724723007737</v>
      </c>
      <c r="E40" s="115">
        <v>1962</v>
      </c>
      <c r="F40" s="114">
        <v>1988</v>
      </c>
      <c r="G40" s="114">
        <v>2152</v>
      </c>
      <c r="H40" s="114">
        <v>2169</v>
      </c>
      <c r="I40" s="140">
        <v>2129</v>
      </c>
      <c r="J40" s="115">
        <v>-167</v>
      </c>
      <c r="K40" s="116">
        <v>-7.8440582433067165</v>
      </c>
    </row>
    <row r="41" spans="1:11" ht="14.1" customHeight="1" x14ac:dyDescent="0.2">
      <c r="A41" s="306"/>
      <c r="B41" s="307" t="s">
        <v>261</v>
      </c>
      <c r="C41" s="308"/>
      <c r="D41" s="113">
        <v>3.8129896620462658</v>
      </c>
      <c r="E41" s="115">
        <v>1645</v>
      </c>
      <c r="F41" s="114">
        <v>1708</v>
      </c>
      <c r="G41" s="114">
        <v>1877</v>
      </c>
      <c r="H41" s="114">
        <v>1915</v>
      </c>
      <c r="I41" s="140">
        <v>1870</v>
      </c>
      <c r="J41" s="115">
        <v>-225</v>
      </c>
      <c r="K41" s="116">
        <v>-12.032085561497325</v>
      </c>
    </row>
    <row r="42" spans="1:11" ht="14.1" customHeight="1" x14ac:dyDescent="0.2">
      <c r="A42" s="306">
        <v>52</v>
      </c>
      <c r="B42" s="307" t="s">
        <v>262</v>
      </c>
      <c r="C42" s="308"/>
      <c r="D42" s="113">
        <v>4.0772333225163413</v>
      </c>
      <c r="E42" s="115">
        <v>1759</v>
      </c>
      <c r="F42" s="114">
        <v>1814</v>
      </c>
      <c r="G42" s="114">
        <v>1829</v>
      </c>
      <c r="H42" s="114">
        <v>1804</v>
      </c>
      <c r="I42" s="140">
        <v>1799</v>
      </c>
      <c r="J42" s="115">
        <v>-40</v>
      </c>
      <c r="K42" s="116">
        <v>-2.2234574763757644</v>
      </c>
    </row>
    <row r="43" spans="1:11" ht="14.1" customHeight="1" x14ac:dyDescent="0.2">
      <c r="A43" s="306" t="s">
        <v>263</v>
      </c>
      <c r="B43" s="307" t="s">
        <v>264</v>
      </c>
      <c r="C43" s="308"/>
      <c r="D43" s="113">
        <v>3.1987390477956517</v>
      </c>
      <c r="E43" s="115">
        <v>1380</v>
      </c>
      <c r="F43" s="114">
        <v>1432</v>
      </c>
      <c r="G43" s="114">
        <v>1449</v>
      </c>
      <c r="H43" s="114">
        <v>1437</v>
      </c>
      <c r="I43" s="140">
        <v>1427</v>
      </c>
      <c r="J43" s="115">
        <v>-47</v>
      </c>
      <c r="K43" s="116">
        <v>-3.2936229852838124</v>
      </c>
    </row>
    <row r="44" spans="1:11" ht="14.1" customHeight="1" x14ac:dyDescent="0.2">
      <c r="A44" s="306">
        <v>53</v>
      </c>
      <c r="B44" s="307" t="s">
        <v>265</v>
      </c>
      <c r="C44" s="308"/>
      <c r="D44" s="113">
        <v>0.75796207871679566</v>
      </c>
      <c r="E44" s="115">
        <v>327</v>
      </c>
      <c r="F44" s="114">
        <v>335</v>
      </c>
      <c r="G44" s="114">
        <v>338</v>
      </c>
      <c r="H44" s="114">
        <v>330</v>
      </c>
      <c r="I44" s="140">
        <v>325</v>
      </c>
      <c r="J44" s="115">
        <v>2</v>
      </c>
      <c r="K44" s="116">
        <v>0.61538461538461542</v>
      </c>
    </row>
    <row r="45" spans="1:11" ht="14.1" customHeight="1" x14ac:dyDescent="0.2">
      <c r="A45" s="306" t="s">
        <v>266</v>
      </c>
      <c r="B45" s="307" t="s">
        <v>267</v>
      </c>
      <c r="C45" s="308"/>
      <c r="D45" s="113">
        <v>0.68378841963747627</v>
      </c>
      <c r="E45" s="115">
        <v>295</v>
      </c>
      <c r="F45" s="114">
        <v>302</v>
      </c>
      <c r="G45" s="114">
        <v>302</v>
      </c>
      <c r="H45" s="114">
        <v>293</v>
      </c>
      <c r="I45" s="140">
        <v>289</v>
      </c>
      <c r="J45" s="115">
        <v>6</v>
      </c>
      <c r="K45" s="116">
        <v>2.0761245674740483</v>
      </c>
    </row>
    <row r="46" spans="1:11" ht="14.1" customHeight="1" x14ac:dyDescent="0.2">
      <c r="A46" s="306">
        <v>54</v>
      </c>
      <c r="B46" s="307" t="s">
        <v>268</v>
      </c>
      <c r="C46" s="308"/>
      <c r="D46" s="113">
        <v>3.7573594177367764</v>
      </c>
      <c r="E46" s="115">
        <v>1621</v>
      </c>
      <c r="F46" s="114">
        <v>1620</v>
      </c>
      <c r="G46" s="114">
        <v>1636</v>
      </c>
      <c r="H46" s="114">
        <v>1596</v>
      </c>
      <c r="I46" s="140">
        <v>1601</v>
      </c>
      <c r="J46" s="115">
        <v>20</v>
      </c>
      <c r="K46" s="116">
        <v>1.2492192379762648</v>
      </c>
    </row>
    <row r="47" spans="1:11" ht="14.1" customHeight="1" x14ac:dyDescent="0.2">
      <c r="A47" s="306">
        <v>61</v>
      </c>
      <c r="B47" s="307" t="s">
        <v>269</v>
      </c>
      <c r="C47" s="308"/>
      <c r="D47" s="113">
        <v>1.641092207129943</v>
      </c>
      <c r="E47" s="115">
        <v>708</v>
      </c>
      <c r="F47" s="114">
        <v>712</v>
      </c>
      <c r="G47" s="114">
        <v>727</v>
      </c>
      <c r="H47" s="114">
        <v>730</v>
      </c>
      <c r="I47" s="140">
        <v>734</v>
      </c>
      <c r="J47" s="115">
        <v>-26</v>
      </c>
      <c r="K47" s="116">
        <v>-3.542234332425068</v>
      </c>
    </row>
    <row r="48" spans="1:11" ht="14.1" customHeight="1" x14ac:dyDescent="0.2">
      <c r="A48" s="306">
        <v>62</v>
      </c>
      <c r="B48" s="307" t="s">
        <v>270</v>
      </c>
      <c r="C48" s="308"/>
      <c r="D48" s="113">
        <v>6.4067498029762184</v>
      </c>
      <c r="E48" s="115">
        <v>2764</v>
      </c>
      <c r="F48" s="114">
        <v>3114</v>
      </c>
      <c r="G48" s="114">
        <v>3142</v>
      </c>
      <c r="H48" s="114">
        <v>3098</v>
      </c>
      <c r="I48" s="140">
        <v>3078</v>
      </c>
      <c r="J48" s="115">
        <v>-314</v>
      </c>
      <c r="K48" s="116">
        <v>-10.201429499675113</v>
      </c>
    </row>
    <row r="49" spans="1:11" ht="14.1" customHeight="1" x14ac:dyDescent="0.2">
      <c r="A49" s="306">
        <v>63</v>
      </c>
      <c r="B49" s="307" t="s">
        <v>271</v>
      </c>
      <c r="C49" s="308"/>
      <c r="D49" s="113">
        <v>1.8520235501367577</v>
      </c>
      <c r="E49" s="115">
        <v>799</v>
      </c>
      <c r="F49" s="114">
        <v>809</v>
      </c>
      <c r="G49" s="114">
        <v>795</v>
      </c>
      <c r="H49" s="114">
        <v>784</v>
      </c>
      <c r="I49" s="140">
        <v>755</v>
      </c>
      <c r="J49" s="115">
        <v>44</v>
      </c>
      <c r="K49" s="116">
        <v>5.8278145695364234</v>
      </c>
    </row>
    <row r="50" spans="1:11" ht="14.1" customHeight="1" x14ac:dyDescent="0.2">
      <c r="A50" s="306" t="s">
        <v>272</v>
      </c>
      <c r="B50" s="307" t="s">
        <v>273</v>
      </c>
      <c r="C50" s="308"/>
      <c r="D50" s="113">
        <v>0.48444671086180519</v>
      </c>
      <c r="E50" s="115">
        <v>209</v>
      </c>
      <c r="F50" s="114">
        <v>210</v>
      </c>
      <c r="G50" s="114">
        <v>199</v>
      </c>
      <c r="H50" s="114">
        <v>198</v>
      </c>
      <c r="I50" s="140">
        <v>195</v>
      </c>
      <c r="J50" s="115">
        <v>14</v>
      </c>
      <c r="K50" s="116">
        <v>7.1794871794871797</v>
      </c>
    </row>
    <row r="51" spans="1:11" ht="14.1" customHeight="1" x14ac:dyDescent="0.2">
      <c r="A51" s="306" t="s">
        <v>274</v>
      </c>
      <c r="B51" s="307" t="s">
        <v>275</v>
      </c>
      <c r="C51" s="308"/>
      <c r="D51" s="113">
        <v>1.0963793982661907</v>
      </c>
      <c r="E51" s="115">
        <v>473</v>
      </c>
      <c r="F51" s="114">
        <v>479</v>
      </c>
      <c r="G51" s="114">
        <v>478</v>
      </c>
      <c r="H51" s="114">
        <v>470</v>
      </c>
      <c r="I51" s="140">
        <v>446</v>
      </c>
      <c r="J51" s="115">
        <v>27</v>
      </c>
      <c r="K51" s="116">
        <v>6.0538116591928253</v>
      </c>
    </row>
    <row r="52" spans="1:11" ht="14.1" customHeight="1" x14ac:dyDescent="0.2">
      <c r="A52" s="306">
        <v>71</v>
      </c>
      <c r="B52" s="307" t="s">
        <v>276</v>
      </c>
      <c r="C52" s="308"/>
      <c r="D52" s="113">
        <v>8.8336192109777016</v>
      </c>
      <c r="E52" s="115">
        <v>3811</v>
      </c>
      <c r="F52" s="114">
        <v>3863</v>
      </c>
      <c r="G52" s="114">
        <v>3857</v>
      </c>
      <c r="H52" s="114">
        <v>3819</v>
      </c>
      <c r="I52" s="140">
        <v>3840</v>
      </c>
      <c r="J52" s="115">
        <v>-29</v>
      </c>
      <c r="K52" s="116">
        <v>-0.75520833333333337</v>
      </c>
    </row>
    <row r="53" spans="1:11" ht="14.1" customHeight="1" x14ac:dyDescent="0.2">
      <c r="A53" s="306" t="s">
        <v>277</v>
      </c>
      <c r="B53" s="307" t="s">
        <v>278</v>
      </c>
      <c r="C53" s="308"/>
      <c r="D53" s="113">
        <v>3.3285429511844606</v>
      </c>
      <c r="E53" s="115">
        <v>1436</v>
      </c>
      <c r="F53" s="114">
        <v>1461</v>
      </c>
      <c r="G53" s="114">
        <v>1450</v>
      </c>
      <c r="H53" s="114">
        <v>1432</v>
      </c>
      <c r="I53" s="140">
        <v>1446</v>
      </c>
      <c r="J53" s="115">
        <v>-10</v>
      </c>
      <c r="K53" s="116">
        <v>-0.69156293222683263</v>
      </c>
    </row>
    <row r="54" spans="1:11" ht="14.1" customHeight="1" x14ac:dyDescent="0.2">
      <c r="A54" s="306" t="s">
        <v>279</v>
      </c>
      <c r="B54" s="307" t="s">
        <v>280</v>
      </c>
      <c r="C54" s="308"/>
      <c r="D54" s="113">
        <v>4.4944601548375136</v>
      </c>
      <c r="E54" s="115">
        <v>1939</v>
      </c>
      <c r="F54" s="114">
        <v>1963</v>
      </c>
      <c r="G54" s="114">
        <v>1975</v>
      </c>
      <c r="H54" s="114">
        <v>1960</v>
      </c>
      <c r="I54" s="140">
        <v>1955</v>
      </c>
      <c r="J54" s="115">
        <v>-16</v>
      </c>
      <c r="K54" s="116">
        <v>-0.81841432225063937</v>
      </c>
    </row>
    <row r="55" spans="1:11" ht="14.1" customHeight="1" x14ac:dyDescent="0.2">
      <c r="A55" s="306">
        <v>72</v>
      </c>
      <c r="B55" s="307" t="s">
        <v>281</v>
      </c>
      <c r="C55" s="308"/>
      <c r="D55" s="113">
        <v>2.4639562375411432</v>
      </c>
      <c r="E55" s="115">
        <v>1063</v>
      </c>
      <c r="F55" s="114">
        <v>1076</v>
      </c>
      <c r="G55" s="114">
        <v>1086</v>
      </c>
      <c r="H55" s="114">
        <v>1063</v>
      </c>
      <c r="I55" s="140">
        <v>1078</v>
      </c>
      <c r="J55" s="115">
        <v>-15</v>
      </c>
      <c r="K55" s="116">
        <v>-1.3914656771799629</v>
      </c>
    </row>
    <row r="56" spans="1:11" ht="14.1" customHeight="1" x14ac:dyDescent="0.2">
      <c r="A56" s="306" t="s">
        <v>282</v>
      </c>
      <c r="B56" s="307" t="s">
        <v>283</v>
      </c>
      <c r="C56" s="308"/>
      <c r="D56" s="113">
        <v>0.91789903110657822</v>
      </c>
      <c r="E56" s="115">
        <v>396</v>
      </c>
      <c r="F56" s="114">
        <v>406</v>
      </c>
      <c r="G56" s="114">
        <v>415</v>
      </c>
      <c r="H56" s="114">
        <v>412</v>
      </c>
      <c r="I56" s="140">
        <v>416</v>
      </c>
      <c r="J56" s="115">
        <v>-20</v>
      </c>
      <c r="K56" s="116">
        <v>-4.8076923076923075</v>
      </c>
    </row>
    <row r="57" spans="1:11" ht="14.1" customHeight="1" x14ac:dyDescent="0.2">
      <c r="A57" s="306" t="s">
        <v>284</v>
      </c>
      <c r="B57" s="307" t="s">
        <v>285</v>
      </c>
      <c r="C57" s="308"/>
      <c r="D57" s="113">
        <v>1.0732001298039033</v>
      </c>
      <c r="E57" s="115">
        <v>463</v>
      </c>
      <c r="F57" s="114">
        <v>466</v>
      </c>
      <c r="G57" s="114">
        <v>468</v>
      </c>
      <c r="H57" s="114">
        <v>459</v>
      </c>
      <c r="I57" s="140">
        <v>467</v>
      </c>
      <c r="J57" s="115">
        <v>-4</v>
      </c>
      <c r="K57" s="116">
        <v>-0.85653104925053536</v>
      </c>
    </row>
    <row r="58" spans="1:11" ht="14.1" customHeight="1" x14ac:dyDescent="0.2">
      <c r="A58" s="306">
        <v>73</v>
      </c>
      <c r="B58" s="307" t="s">
        <v>286</v>
      </c>
      <c r="C58" s="308"/>
      <c r="D58" s="113">
        <v>2.5126327013119467</v>
      </c>
      <c r="E58" s="115">
        <v>1084</v>
      </c>
      <c r="F58" s="114">
        <v>1096</v>
      </c>
      <c r="G58" s="114">
        <v>1086</v>
      </c>
      <c r="H58" s="114">
        <v>1090</v>
      </c>
      <c r="I58" s="140">
        <v>1091</v>
      </c>
      <c r="J58" s="115">
        <v>-7</v>
      </c>
      <c r="K58" s="116">
        <v>-0.64161319890009161</v>
      </c>
    </row>
    <row r="59" spans="1:11" ht="14.1" customHeight="1" x14ac:dyDescent="0.2">
      <c r="A59" s="306" t="s">
        <v>287</v>
      </c>
      <c r="B59" s="307" t="s">
        <v>288</v>
      </c>
      <c r="C59" s="308"/>
      <c r="D59" s="113">
        <v>2.2136201381484399</v>
      </c>
      <c r="E59" s="115">
        <v>955</v>
      </c>
      <c r="F59" s="114">
        <v>966</v>
      </c>
      <c r="G59" s="114">
        <v>955</v>
      </c>
      <c r="H59" s="114">
        <v>966</v>
      </c>
      <c r="I59" s="140">
        <v>968</v>
      </c>
      <c r="J59" s="115">
        <v>-13</v>
      </c>
      <c r="K59" s="116">
        <v>-1.3429752066115703</v>
      </c>
    </row>
    <row r="60" spans="1:11" ht="14.1" customHeight="1" x14ac:dyDescent="0.2">
      <c r="A60" s="306">
        <v>81</v>
      </c>
      <c r="B60" s="307" t="s">
        <v>289</v>
      </c>
      <c r="C60" s="308"/>
      <c r="D60" s="113">
        <v>6.9931852950720872</v>
      </c>
      <c r="E60" s="115">
        <v>3017</v>
      </c>
      <c r="F60" s="114">
        <v>3003</v>
      </c>
      <c r="G60" s="114">
        <v>3009</v>
      </c>
      <c r="H60" s="114">
        <v>2947</v>
      </c>
      <c r="I60" s="140">
        <v>2910</v>
      </c>
      <c r="J60" s="115">
        <v>107</v>
      </c>
      <c r="K60" s="116">
        <v>3.6769759450171819</v>
      </c>
    </row>
    <row r="61" spans="1:11" ht="14.1" customHeight="1" x14ac:dyDescent="0.2">
      <c r="A61" s="306" t="s">
        <v>290</v>
      </c>
      <c r="B61" s="307" t="s">
        <v>291</v>
      </c>
      <c r="C61" s="308"/>
      <c r="D61" s="113">
        <v>1.6944045245932038</v>
      </c>
      <c r="E61" s="115">
        <v>731</v>
      </c>
      <c r="F61" s="114">
        <v>736</v>
      </c>
      <c r="G61" s="114">
        <v>749</v>
      </c>
      <c r="H61" s="114">
        <v>731</v>
      </c>
      <c r="I61" s="140">
        <v>732</v>
      </c>
      <c r="J61" s="115">
        <v>-1</v>
      </c>
      <c r="K61" s="116">
        <v>-0.13661202185792351</v>
      </c>
    </row>
    <row r="62" spans="1:11" ht="14.1" customHeight="1" x14ac:dyDescent="0.2">
      <c r="A62" s="306" t="s">
        <v>292</v>
      </c>
      <c r="B62" s="307" t="s">
        <v>293</v>
      </c>
      <c r="C62" s="308"/>
      <c r="D62" s="113">
        <v>3.1292012424087896</v>
      </c>
      <c r="E62" s="115">
        <v>1350</v>
      </c>
      <c r="F62" s="114">
        <v>1344</v>
      </c>
      <c r="G62" s="114">
        <v>1360</v>
      </c>
      <c r="H62" s="114">
        <v>1321</v>
      </c>
      <c r="I62" s="140">
        <v>1303</v>
      </c>
      <c r="J62" s="115">
        <v>47</v>
      </c>
      <c r="K62" s="116">
        <v>3.6070606293169609</v>
      </c>
    </row>
    <row r="63" spans="1:11" ht="14.1" customHeight="1" x14ac:dyDescent="0.2">
      <c r="A63" s="306"/>
      <c r="B63" s="307" t="s">
        <v>294</v>
      </c>
      <c r="C63" s="308"/>
      <c r="D63" s="113">
        <v>2.5265402623893189</v>
      </c>
      <c r="E63" s="115">
        <v>1090</v>
      </c>
      <c r="F63" s="114">
        <v>1106</v>
      </c>
      <c r="G63" s="114">
        <v>1120</v>
      </c>
      <c r="H63" s="114">
        <v>1093</v>
      </c>
      <c r="I63" s="140">
        <v>1079</v>
      </c>
      <c r="J63" s="115">
        <v>11</v>
      </c>
      <c r="K63" s="116">
        <v>1.0194624652455977</v>
      </c>
    </row>
    <row r="64" spans="1:11" ht="14.1" customHeight="1" x14ac:dyDescent="0.2">
      <c r="A64" s="306" t="s">
        <v>295</v>
      </c>
      <c r="B64" s="307" t="s">
        <v>296</v>
      </c>
      <c r="C64" s="308"/>
      <c r="D64" s="113">
        <v>0.65829122432896015</v>
      </c>
      <c r="E64" s="115">
        <v>284</v>
      </c>
      <c r="F64" s="114">
        <v>269</v>
      </c>
      <c r="G64" s="114">
        <v>260</v>
      </c>
      <c r="H64" s="114">
        <v>265</v>
      </c>
      <c r="I64" s="140">
        <v>266</v>
      </c>
      <c r="J64" s="115">
        <v>18</v>
      </c>
      <c r="K64" s="116">
        <v>6.7669172932330826</v>
      </c>
    </row>
    <row r="65" spans="1:11" ht="14.1" customHeight="1" x14ac:dyDescent="0.2">
      <c r="A65" s="306" t="s">
        <v>297</v>
      </c>
      <c r="B65" s="307" t="s">
        <v>298</v>
      </c>
      <c r="C65" s="308"/>
      <c r="D65" s="113">
        <v>0.73941866394696587</v>
      </c>
      <c r="E65" s="115">
        <v>319</v>
      </c>
      <c r="F65" s="114">
        <v>318</v>
      </c>
      <c r="G65" s="114">
        <v>313</v>
      </c>
      <c r="H65" s="114">
        <v>311</v>
      </c>
      <c r="I65" s="140">
        <v>311</v>
      </c>
      <c r="J65" s="115">
        <v>8</v>
      </c>
      <c r="K65" s="116">
        <v>2.572347266881029</v>
      </c>
    </row>
    <row r="66" spans="1:11" ht="14.1" customHeight="1" x14ac:dyDescent="0.2">
      <c r="A66" s="306">
        <v>82</v>
      </c>
      <c r="B66" s="307" t="s">
        <v>299</v>
      </c>
      <c r="C66" s="308"/>
      <c r="D66" s="113">
        <v>3.6600064901951694</v>
      </c>
      <c r="E66" s="115">
        <v>1579</v>
      </c>
      <c r="F66" s="114">
        <v>1552</v>
      </c>
      <c r="G66" s="114">
        <v>1543</v>
      </c>
      <c r="H66" s="114">
        <v>1663</v>
      </c>
      <c r="I66" s="140">
        <v>1690</v>
      </c>
      <c r="J66" s="115">
        <v>-111</v>
      </c>
      <c r="K66" s="116">
        <v>-6.5680473372781067</v>
      </c>
    </row>
    <row r="67" spans="1:11" ht="14.1" customHeight="1" x14ac:dyDescent="0.2">
      <c r="A67" s="306" t="s">
        <v>300</v>
      </c>
      <c r="B67" s="307" t="s">
        <v>301</v>
      </c>
      <c r="C67" s="308"/>
      <c r="D67" s="113">
        <v>2.5288581892355477</v>
      </c>
      <c r="E67" s="115">
        <v>1091</v>
      </c>
      <c r="F67" s="114">
        <v>1066</v>
      </c>
      <c r="G67" s="114">
        <v>1049</v>
      </c>
      <c r="H67" s="114">
        <v>1178</v>
      </c>
      <c r="I67" s="140">
        <v>1197</v>
      </c>
      <c r="J67" s="115">
        <v>-106</v>
      </c>
      <c r="K67" s="116">
        <v>-8.8554720133667502</v>
      </c>
    </row>
    <row r="68" spans="1:11" ht="14.1" customHeight="1" x14ac:dyDescent="0.2">
      <c r="A68" s="306" t="s">
        <v>302</v>
      </c>
      <c r="B68" s="307" t="s">
        <v>303</v>
      </c>
      <c r="C68" s="308"/>
      <c r="D68" s="113">
        <v>0.62815817532798668</v>
      </c>
      <c r="E68" s="115">
        <v>271</v>
      </c>
      <c r="F68" s="114">
        <v>274</v>
      </c>
      <c r="G68" s="114">
        <v>280</v>
      </c>
      <c r="H68" s="114">
        <v>268</v>
      </c>
      <c r="I68" s="140">
        <v>280</v>
      </c>
      <c r="J68" s="115">
        <v>-9</v>
      </c>
      <c r="K68" s="116">
        <v>-3.2142857142857144</v>
      </c>
    </row>
    <row r="69" spans="1:11" ht="14.1" customHeight="1" x14ac:dyDescent="0.2">
      <c r="A69" s="306">
        <v>83</v>
      </c>
      <c r="B69" s="307" t="s">
        <v>304</v>
      </c>
      <c r="C69" s="308"/>
      <c r="D69" s="113">
        <v>5.6117008947197631</v>
      </c>
      <c r="E69" s="115">
        <v>2421</v>
      </c>
      <c r="F69" s="114">
        <v>2371</v>
      </c>
      <c r="G69" s="114">
        <v>2352</v>
      </c>
      <c r="H69" s="114">
        <v>2375</v>
      </c>
      <c r="I69" s="140">
        <v>2372</v>
      </c>
      <c r="J69" s="115">
        <v>49</v>
      </c>
      <c r="K69" s="116">
        <v>2.0657672849915683</v>
      </c>
    </row>
    <row r="70" spans="1:11" ht="14.1" customHeight="1" x14ac:dyDescent="0.2">
      <c r="A70" s="306" t="s">
        <v>305</v>
      </c>
      <c r="B70" s="307" t="s">
        <v>306</v>
      </c>
      <c r="C70" s="308"/>
      <c r="D70" s="113">
        <v>4.9974502804691481</v>
      </c>
      <c r="E70" s="115">
        <v>2156</v>
      </c>
      <c r="F70" s="114">
        <v>2111</v>
      </c>
      <c r="G70" s="114">
        <v>2094</v>
      </c>
      <c r="H70" s="114">
        <v>2115</v>
      </c>
      <c r="I70" s="140">
        <v>2122</v>
      </c>
      <c r="J70" s="115">
        <v>34</v>
      </c>
      <c r="K70" s="116">
        <v>1.6022620169651272</v>
      </c>
    </row>
    <row r="71" spans="1:11" ht="14.1" customHeight="1" x14ac:dyDescent="0.2">
      <c r="A71" s="306"/>
      <c r="B71" s="307" t="s">
        <v>307</v>
      </c>
      <c r="C71" s="308"/>
      <c r="D71" s="113">
        <v>3.3007278290297157</v>
      </c>
      <c r="E71" s="115">
        <v>1424</v>
      </c>
      <c r="F71" s="114">
        <v>1392</v>
      </c>
      <c r="G71" s="114">
        <v>1392</v>
      </c>
      <c r="H71" s="114">
        <v>1418</v>
      </c>
      <c r="I71" s="140">
        <v>1421</v>
      </c>
      <c r="J71" s="115">
        <v>3</v>
      </c>
      <c r="K71" s="116">
        <v>0.21111893033075299</v>
      </c>
    </row>
    <row r="72" spans="1:11" ht="14.1" customHeight="1" x14ac:dyDescent="0.2">
      <c r="A72" s="306">
        <v>84</v>
      </c>
      <c r="B72" s="307" t="s">
        <v>308</v>
      </c>
      <c r="C72" s="308"/>
      <c r="D72" s="113">
        <v>1.7824857447498956</v>
      </c>
      <c r="E72" s="115">
        <v>769</v>
      </c>
      <c r="F72" s="114">
        <v>784</v>
      </c>
      <c r="G72" s="114">
        <v>782</v>
      </c>
      <c r="H72" s="114">
        <v>805</v>
      </c>
      <c r="I72" s="140">
        <v>803</v>
      </c>
      <c r="J72" s="115">
        <v>-34</v>
      </c>
      <c r="K72" s="116">
        <v>-4.2341220423412205</v>
      </c>
    </row>
    <row r="73" spans="1:11" ht="14.1" customHeight="1" x14ac:dyDescent="0.2">
      <c r="A73" s="306" t="s">
        <v>309</v>
      </c>
      <c r="B73" s="307" t="s">
        <v>310</v>
      </c>
      <c r="C73" s="308"/>
      <c r="D73" s="113">
        <v>0.92717073849149323</v>
      </c>
      <c r="E73" s="115">
        <v>400</v>
      </c>
      <c r="F73" s="114">
        <v>416</v>
      </c>
      <c r="G73" s="114">
        <v>413</v>
      </c>
      <c r="H73" s="114">
        <v>429</v>
      </c>
      <c r="I73" s="140">
        <v>432</v>
      </c>
      <c r="J73" s="115">
        <v>-32</v>
      </c>
      <c r="K73" s="116">
        <v>-7.4074074074074074</v>
      </c>
    </row>
    <row r="74" spans="1:11" ht="14.1" customHeight="1" x14ac:dyDescent="0.2">
      <c r="A74" s="306" t="s">
        <v>311</v>
      </c>
      <c r="B74" s="307" t="s">
        <v>312</v>
      </c>
      <c r="C74" s="308"/>
      <c r="D74" s="113">
        <v>0.3314635390107088</v>
      </c>
      <c r="E74" s="115">
        <v>143</v>
      </c>
      <c r="F74" s="114">
        <v>141</v>
      </c>
      <c r="G74" s="114">
        <v>138</v>
      </c>
      <c r="H74" s="114">
        <v>138</v>
      </c>
      <c r="I74" s="140">
        <v>139</v>
      </c>
      <c r="J74" s="115">
        <v>4</v>
      </c>
      <c r="K74" s="116">
        <v>2.8776978417266186</v>
      </c>
    </row>
    <row r="75" spans="1:11" ht="14.1" customHeight="1" x14ac:dyDescent="0.2">
      <c r="A75" s="306" t="s">
        <v>313</v>
      </c>
      <c r="B75" s="307" t="s">
        <v>314</v>
      </c>
      <c r="C75" s="308"/>
      <c r="D75" s="113">
        <v>0.14602939131241019</v>
      </c>
      <c r="E75" s="115">
        <v>63</v>
      </c>
      <c r="F75" s="114">
        <v>60</v>
      </c>
      <c r="G75" s="114">
        <v>59</v>
      </c>
      <c r="H75" s="114">
        <v>67</v>
      </c>
      <c r="I75" s="140">
        <v>65</v>
      </c>
      <c r="J75" s="115">
        <v>-2</v>
      </c>
      <c r="K75" s="116">
        <v>-3.0769230769230771</v>
      </c>
    </row>
    <row r="76" spans="1:11" ht="14.1" customHeight="1" x14ac:dyDescent="0.2">
      <c r="A76" s="306">
        <v>91</v>
      </c>
      <c r="B76" s="307" t="s">
        <v>315</v>
      </c>
      <c r="C76" s="308"/>
      <c r="D76" s="113">
        <v>5.7948171155718327E-2</v>
      </c>
      <c r="E76" s="115">
        <v>25</v>
      </c>
      <c r="F76" s="114" t="s">
        <v>513</v>
      </c>
      <c r="G76" s="114" t="s">
        <v>513</v>
      </c>
      <c r="H76" s="114" t="s">
        <v>513</v>
      </c>
      <c r="I76" s="140" t="s">
        <v>513</v>
      </c>
      <c r="J76" s="115" t="s">
        <v>513</v>
      </c>
      <c r="K76" s="116" t="s">
        <v>513</v>
      </c>
    </row>
    <row r="77" spans="1:11" ht="14.1" customHeight="1" x14ac:dyDescent="0.2">
      <c r="A77" s="306">
        <v>92</v>
      </c>
      <c r="B77" s="307" t="s">
        <v>316</v>
      </c>
      <c r="C77" s="308"/>
      <c r="D77" s="113">
        <v>0.35464280747299615</v>
      </c>
      <c r="E77" s="115">
        <v>153</v>
      </c>
      <c r="F77" s="114">
        <v>153</v>
      </c>
      <c r="G77" s="114">
        <v>157</v>
      </c>
      <c r="H77" s="114">
        <v>161</v>
      </c>
      <c r="I77" s="140">
        <v>160</v>
      </c>
      <c r="J77" s="115">
        <v>-7</v>
      </c>
      <c r="K77" s="116">
        <v>-4.375</v>
      </c>
    </row>
    <row r="78" spans="1:11" ht="14.1" customHeight="1" x14ac:dyDescent="0.2">
      <c r="A78" s="306">
        <v>93</v>
      </c>
      <c r="B78" s="307" t="s">
        <v>317</v>
      </c>
      <c r="C78" s="308"/>
      <c r="D78" s="113">
        <v>0.12980390338880904</v>
      </c>
      <c r="E78" s="115">
        <v>56</v>
      </c>
      <c r="F78" s="114">
        <v>58</v>
      </c>
      <c r="G78" s="114">
        <v>63</v>
      </c>
      <c r="H78" s="114">
        <v>52</v>
      </c>
      <c r="I78" s="140">
        <v>51</v>
      </c>
      <c r="J78" s="115">
        <v>5</v>
      </c>
      <c r="K78" s="116">
        <v>9.8039215686274517</v>
      </c>
    </row>
    <row r="79" spans="1:11" ht="14.1" customHeight="1" x14ac:dyDescent="0.2">
      <c r="A79" s="306">
        <v>94</v>
      </c>
      <c r="B79" s="307" t="s">
        <v>318</v>
      </c>
      <c r="C79" s="308"/>
      <c r="D79" s="113">
        <v>0.62815817532798668</v>
      </c>
      <c r="E79" s="115">
        <v>271</v>
      </c>
      <c r="F79" s="114">
        <v>271</v>
      </c>
      <c r="G79" s="114">
        <v>266</v>
      </c>
      <c r="H79" s="114">
        <v>268</v>
      </c>
      <c r="I79" s="140">
        <v>267</v>
      </c>
      <c r="J79" s="115">
        <v>4</v>
      </c>
      <c r="K79" s="116">
        <v>1.4981273408239701</v>
      </c>
    </row>
    <row r="80" spans="1:11" ht="14.1" customHeight="1" x14ac:dyDescent="0.2">
      <c r="A80" s="306" t="s">
        <v>319</v>
      </c>
      <c r="B80" s="307" t="s">
        <v>320</v>
      </c>
      <c r="C80" s="308"/>
      <c r="D80" s="113">
        <v>0</v>
      </c>
      <c r="E80" s="115">
        <v>0</v>
      </c>
      <c r="F80" s="114" t="s">
        <v>513</v>
      </c>
      <c r="G80" s="114" t="s">
        <v>513</v>
      </c>
      <c r="H80" s="114" t="s">
        <v>513</v>
      </c>
      <c r="I80" s="140" t="s">
        <v>513</v>
      </c>
      <c r="J80" s="115" t="s">
        <v>513</v>
      </c>
      <c r="K80" s="116" t="s">
        <v>513</v>
      </c>
    </row>
    <row r="81" spans="1:11" ht="14.1" customHeight="1" x14ac:dyDescent="0.2">
      <c r="A81" s="310" t="s">
        <v>321</v>
      </c>
      <c r="B81" s="311" t="s">
        <v>224</v>
      </c>
      <c r="C81" s="312"/>
      <c r="D81" s="125">
        <v>1.2980390338880905</v>
      </c>
      <c r="E81" s="143">
        <v>560</v>
      </c>
      <c r="F81" s="144">
        <v>548</v>
      </c>
      <c r="G81" s="144">
        <v>541</v>
      </c>
      <c r="H81" s="144">
        <v>530</v>
      </c>
      <c r="I81" s="145">
        <v>531</v>
      </c>
      <c r="J81" s="143">
        <v>29</v>
      </c>
      <c r="K81" s="146">
        <v>5.4613935969868175</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7693</v>
      </c>
      <c r="E12" s="114">
        <v>7885</v>
      </c>
      <c r="F12" s="114">
        <v>8077</v>
      </c>
      <c r="G12" s="114">
        <v>8036</v>
      </c>
      <c r="H12" s="140">
        <v>7841</v>
      </c>
      <c r="I12" s="115">
        <v>-148</v>
      </c>
      <c r="J12" s="116">
        <v>-1.8875143476597374</v>
      </c>
      <c r="K12"/>
      <c r="L12"/>
      <c r="M12"/>
      <c r="N12"/>
      <c r="O12"/>
      <c r="P12"/>
    </row>
    <row r="13" spans="1:16" s="110" customFormat="1" ht="14.45" customHeight="1" x14ac:dyDescent="0.2">
      <c r="A13" s="120" t="s">
        <v>105</v>
      </c>
      <c r="B13" s="119" t="s">
        <v>106</v>
      </c>
      <c r="C13" s="113">
        <v>45.768880800727935</v>
      </c>
      <c r="D13" s="115">
        <v>3521</v>
      </c>
      <c r="E13" s="114">
        <v>3546</v>
      </c>
      <c r="F13" s="114">
        <v>3657</v>
      </c>
      <c r="G13" s="114">
        <v>3636</v>
      </c>
      <c r="H13" s="140">
        <v>3539</v>
      </c>
      <c r="I13" s="115">
        <v>-18</v>
      </c>
      <c r="J13" s="116">
        <v>-0.5086182537439955</v>
      </c>
      <c r="K13"/>
      <c r="L13"/>
      <c r="M13"/>
      <c r="N13"/>
      <c r="O13"/>
      <c r="P13"/>
    </row>
    <row r="14" spans="1:16" s="110" customFormat="1" ht="14.45" customHeight="1" x14ac:dyDescent="0.2">
      <c r="A14" s="120"/>
      <c r="B14" s="119" t="s">
        <v>107</v>
      </c>
      <c r="C14" s="113">
        <v>54.231119199272065</v>
      </c>
      <c r="D14" s="115">
        <v>4172</v>
      </c>
      <c r="E14" s="114">
        <v>4339</v>
      </c>
      <c r="F14" s="114">
        <v>4420</v>
      </c>
      <c r="G14" s="114">
        <v>4400</v>
      </c>
      <c r="H14" s="140">
        <v>4302</v>
      </c>
      <c r="I14" s="115">
        <v>-130</v>
      </c>
      <c r="J14" s="116">
        <v>-3.02185030218503</v>
      </c>
      <c r="K14"/>
      <c r="L14"/>
      <c r="M14"/>
      <c r="N14"/>
      <c r="O14"/>
      <c r="P14"/>
    </row>
    <row r="15" spans="1:16" s="110" customFormat="1" ht="14.45" customHeight="1" x14ac:dyDescent="0.2">
      <c r="A15" s="118" t="s">
        <v>105</v>
      </c>
      <c r="B15" s="121" t="s">
        <v>108</v>
      </c>
      <c r="C15" s="113">
        <v>10.737033666969973</v>
      </c>
      <c r="D15" s="115">
        <v>826</v>
      </c>
      <c r="E15" s="114">
        <v>930</v>
      </c>
      <c r="F15" s="114">
        <v>965</v>
      </c>
      <c r="G15" s="114">
        <v>953</v>
      </c>
      <c r="H15" s="140">
        <v>849</v>
      </c>
      <c r="I15" s="115">
        <v>-23</v>
      </c>
      <c r="J15" s="116">
        <v>-2.7090694935217905</v>
      </c>
      <c r="K15"/>
      <c r="L15"/>
      <c r="M15"/>
      <c r="N15"/>
      <c r="O15"/>
      <c r="P15"/>
    </row>
    <row r="16" spans="1:16" s="110" customFormat="1" ht="14.45" customHeight="1" x14ac:dyDescent="0.2">
      <c r="A16" s="118"/>
      <c r="B16" s="121" t="s">
        <v>109</v>
      </c>
      <c r="C16" s="113">
        <v>38.723514883660471</v>
      </c>
      <c r="D16" s="115">
        <v>2979</v>
      </c>
      <c r="E16" s="114">
        <v>3042</v>
      </c>
      <c r="F16" s="114">
        <v>3119</v>
      </c>
      <c r="G16" s="114">
        <v>3088</v>
      </c>
      <c r="H16" s="140">
        <v>3052</v>
      </c>
      <c r="I16" s="115">
        <v>-73</v>
      </c>
      <c r="J16" s="116">
        <v>-2.3918741808650066</v>
      </c>
      <c r="K16"/>
      <c r="L16"/>
      <c r="M16"/>
      <c r="N16"/>
      <c r="O16"/>
      <c r="P16"/>
    </row>
    <row r="17" spans="1:16" s="110" customFormat="1" ht="14.45" customHeight="1" x14ac:dyDescent="0.2">
      <c r="A17" s="118"/>
      <c r="B17" s="121" t="s">
        <v>110</v>
      </c>
      <c r="C17" s="113">
        <v>22.150006499415053</v>
      </c>
      <c r="D17" s="115">
        <v>1704</v>
      </c>
      <c r="E17" s="114">
        <v>1707</v>
      </c>
      <c r="F17" s="114">
        <v>1770</v>
      </c>
      <c r="G17" s="114">
        <v>1774</v>
      </c>
      <c r="H17" s="140">
        <v>1786</v>
      </c>
      <c r="I17" s="115">
        <v>-82</v>
      </c>
      <c r="J17" s="116">
        <v>-4.591265397536394</v>
      </c>
      <c r="K17"/>
      <c r="L17"/>
      <c r="M17"/>
      <c r="N17"/>
      <c r="O17"/>
      <c r="P17"/>
    </row>
    <row r="18" spans="1:16" s="110" customFormat="1" ht="14.45" customHeight="1" x14ac:dyDescent="0.2">
      <c r="A18" s="120"/>
      <c r="B18" s="121" t="s">
        <v>111</v>
      </c>
      <c r="C18" s="113">
        <v>28.389444949954505</v>
      </c>
      <c r="D18" s="115">
        <v>2184</v>
      </c>
      <c r="E18" s="114">
        <v>2206</v>
      </c>
      <c r="F18" s="114">
        <v>2223</v>
      </c>
      <c r="G18" s="114">
        <v>2221</v>
      </c>
      <c r="H18" s="140">
        <v>2154</v>
      </c>
      <c r="I18" s="115">
        <v>30</v>
      </c>
      <c r="J18" s="116">
        <v>1.392757660167131</v>
      </c>
      <c r="K18"/>
      <c r="L18"/>
      <c r="M18"/>
      <c r="N18"/>
      <c r="O18"/>
      <c r="P18"/>
    </row>
    <row r="19" spans="1:16" s="110" customFormat="1" ht="14.45" customHeight="1" x14ac:dyDescent="0.2">
      <c r="A19" s="120"/>
      <c r="B19" s="121" t="s">
        <v>112</v>
      </c>
      <c r="C19" s="113">
        <v>3.3147016768490838</v>
      </c>
      <c r="D19" s="115">
        <v>255</v>
      </c>
      <c r="E19" s="114">
        <v>241</v>
      </c>
      <c r="F19" s="114">
        <v>229</v>
      </c>
      <c r="G19" s="114">
        <v>214</v>
      </c>
      <c r="H19" s="140">
        <v>236</v>
      </c>
      <c r="I19" s="115">
        <v>19</v>
      </c>
      <c r="J19" s="116">
        <v>8.0508474576271194</v>
      </c>
      <c r="K19"/>
      <c r="L19"/>
      <c r="M19"/>
      <c r="N19"/>
      <c r="O19"/>
      <c r="P19"/>
    </row>
    <row r="20" spans="1:16" s="110" customFormat="1" ht="14.45" customHeight="1" x14ac:dyDescent="0.2">
      <c r="A20" s="120" t="s">
        <v>113</v>
      </c>
      <c r="B20" s="119" t="s">
        <v>116</v>
      </c>
      <c r="C20" s="113">
        <v>96.815286624203821</v>
      </c>
      <c r="D20" s="115">
        <v>7448</v>
      </c>
      <c r="E20" s="114">
        <v>7602</v>
      </c>
      <c r="F20" s="114">
        <v>7830</v>
      </c>
      <c r="G20" s="114">
        <v>7782</v>
      </c>
      <c r="H20" s="140">
        <v>7620</v>
      </c>
      <c r="I20" s="115">
        <v>-172</v>
      </c>
      <c r="J20" s="116">
        <v>-2.257217847769029</v>
      </c>
      <c r="K20"/>
      <c r="L20"/>
      <c r="M20"/>
      <c r="N20"/>
      <c r="O20"/>
      <c r="P20"/>
    </row>
    <row r="21" spans="1:16" s="110" customFormat="1" ht="14.45" customHeight="1" x14ac:dyDescent="0.2">
      <c r="A21" s="123"/>
      <c r="B21" s="124" t="s">
        <v>117</v>
      </c>
      <c r="C21" s="125">
        <v>3.0287274145326921</v>
      </c>
      <c r="D21" s="143">
        <v>233</v>
      </c>
      <c r="E21" s="144">
        <v>273</v>
      </c>
      <c r="F21" s="144">
        <v>237</v>
      </c>
      <c r="G21" s="144">
        <v>246</v>
      </c>
      <c r="H21" s="145">
        <v>213</v>
      </c>
      <c r="I21" s="143">
        <v>20</v>
      </c>
      <c r="J21" s="146">
        <v>9.3896713615023479</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111411</v>
      </c>
      <c r="E23" s="114">
        <v>117071</v>
      </c>
      <c r="F23" s="114">
        <v>116805</v>
      </c>
      <c r="G23" s="114">
        <v>117838</v>
      </c>
      <c r="H23" s="140">
        <v>115296</v>
      </c>
      <c r="I23" s="115">
        <v>-3885</v>
      </c>
      <c r="J23" s="116">
        <v>-3.3695878434637803</v>
      </c>
      <c r="K23"/>
      <c r="L23"/>
      <c r="M23"/>
      <c r="N23"/>
      <c r="O23"/>
      <c r="P23"/>
    </row>
    <row r="24" spans="1:16" s="110" customFormat="1" ht="14.45" customHeight="1" x14ac:dyDescent="0.2">
      <c r="A24" s="120" t="s">
        <v>105</v>
      </c>
      <c r="B24" s="119" t="s">
        <v>106</v>
      </c>
      <c r="C24" s="113">
        <v>45.095188087352234</v>
      </c>
      <c r="D24" s="115">
        <v>50241</v>
      </c>
      <c r="E24" s="114">
        <v>52278</v>
      </c>
      <c r="F24" s="114">
        <v>52503</v>
      </c>
      <c r="G24" s="114">
        <v>52617</v>
      </c>
      <c r="H24" s="140">
        <v>51548</v>
      </c>
      <c r="I24" s="115">
        <v>-1307</v>
      </c>
      <c r="J24" s="116">
        <v>-2.5355008923721578</v>
      </c>
      <c r="K24"/>
      <c r="L24"/>
      <c r="M24"/>
      <c r="N24"/>
      <c r="O24"/>
      <c r="P24"/>
    </row>
    <row r="25" spans="1:16" s="110" customFormat="1" ht="14.45" customHeight="1" x14ac:dyDescent="0.2">
      <c r="A25" s="120"/>
      <c r="B25" s="119" t="s">
        <v>107</v>
      </c>
      <c r="C25" s="113">
        <v>54.904811912647766</v>
      </c>
      <c r="D25" s="115">
        <v>61170</v>
      </c>
      <c r="E25" s="114">
        <v>64793</v>
      </c>
      <c r="F25" s="114">
        <v>64302</v>
      </c>
      <c r="G25" s="114">
        <v>65221</v>
      </c>
      <c r="H25" s="140">
        <v>63748</v>
      </c>
      <c r="I25" s="115">
        <v>-2578</v>
      </c>
      <c r="J25" s="116">
        <v>-4.0440484407353958</v>
      </c>
      <c r="K25"/>
      <c r="L25"/>
      <c r="M25"/>
      <c r="N25"/>
      <c r="O25"/>
      <c r="P25"/>
    </row>
    <row r="26" spans="1:16" s="110" customFormat="1" ht="14.45" customHeight="1" x14ac:dyDescent="0.2">
      <c r="A26" s="118" t="s">
        <v>105</v>
      </c>
      <c r="B26" s="121" t="s">
        <v>108</v>
      </c>
      <c r="C26" s="113">
        <v>15.112511331915162</v>
      </c>
      <c r="D26" s="115">
        <v>16837</v>
      </c>
      <c r="E26" s="114">
        <v>18181</v>
      </c>
      <c r="F26" s="114">
        <v>17673</v>
      </c>
      <c r="G26" s="114">
        <v>18389</v>
      </c>
      <c r="H26" s="140">
        <v>16666</v>
      </c>
      <c r="I26" s="115">
        <v>171</v>
      </c>
      <c r="J26" s="116">
        <v>1.0260410416416657</v>
      </c>
      <c r="K26"/>
      <c r="L26"/>
      <c r="M26"/>
      <c r="N26"/>
      <c r="O26"/>
      <c r="P26"/>
    </row>
    <row r="27" spans="1:16" s="110" customFormat="1" ht="14.45" customHeight="1" x14ac:dyDescent="0.2">
      <c r="A27" s="118"/>
      <c r="B27" s="121" t="s">
        <v>109</v>
      </c>
      <c r="C27" s="113">
        <v>39.332740932223928</v>
      </c>
      <c r="D27" s="115">
        <v>43821</v>
      </c>
      <c r="E27" s="114">
        <v>46374</v>
      </c>
      <c r="F27" s="114">
        <v>46309</v>
      </c>
      <c r="G27" s="114">
        <v>46615</v>
      </c>
      <c r="H27" s="140">
        <v>46613</v>
      </c>
      <c r="I27" s="115">
        <v>-2792</v>
      </c>
      <c r="J27" s="116">
        <v>-5.9897453500096542</v>
      </c>
      <c r="K27"/>
      <c r="L27"/>
      <c r="M27"/>
      <c r="N27"/>
      <c r="O27"/>
      <c r="P27"/>
    </row>
    <row r="28" spans="1:16" s="110" customFormat="1" ht="14.45" customHeight="1" x14ac:dyDescent="0.2">
      <c r="A28" s="118"/>
      <c r="B28" s="121" t="s">
        <v>110</v>
      </c>
      <c r="C28" s="113">
        <v>21.074220678389029</v>
      </c>
      <c r="D28" s="115">
        <v>23479</v>
      </c>
      <c r="E28" s="114">
        <v>24265</v>
      </c>
      <c r="F28" s="114">
        <v>24655</v>
      </c>
      <c r="G28" s="114">
        <v>25131</v>
      </c>
      <c r="H28" s="140">
        <v>25255</v>
      </c>
      <c r="I28" s="115">
        <v>-1776</v>
      </c>
      <c r="J28" s="116">
        <v>-7.0322708374579292</v>
      </c>
      <c r="K28"/>
      <c r="L28"/>
      <c r="M28"/>
      <c r="N28"/>
      <c r="O28"/>
      <c r="P28"/>
    </row>
    <row r="29" spans="1:16" s="110" customFormat="1" ht="14.45" customHeight="1" x14ac:dyDescent="0.2">
      <c r="A29" s="118"/>
      <c r="B29" s="121" t="s">
        <v>111</v>
      </c>
      <c r="C29" s="113">
        <v>24.480527057471882</v>
      </c>
      <c r="D29" s="115">
        <v>27274</v>
      </c>
      <c r="E29" s="114">
        <v>28251</v>
      </c>
      <c r="F29" s="114">
        <v>28168</v>
      </c>
      <c r="G29" s="114">
        <v>27703</v>
      </c>
      <c r="H29" s="140">
        <v>26762</v>
      </c>
      <c r="I29" s="115">
        <v>512</v>
      </c>
      <c r="J29" s="116">
        <v>1.9131604513862941</v>
      </c>
      <c r="K29"/>
      <c r="L29"/>
      <c r="M29"/>
      <c r="N29"/>
      <c r="O29"/>
      <c r="P29"/>
    </row>
    <row r="30" spans="1:16" s="110" customFormat="1" ht="14.45" customHeight="1" x14ac:dyDescent="0.2">
      <c r="A30" s="120"/>
      <c r="B30" s="121" t="s">
        <v>112</v>
      </c>
      <c r="C30" s="113">
        <v>2.8973799714570374</v>
      </c>
      <c r="D30" s="115">
        <v>3228</v>
      </c>
      <c r="E30" s="114">
        <v>3347</v>
      </c>
      <c r="F30" s="114">
        <v>3435</v>
      </c>
      <c r="G30" s="114">
        <v>3030</v>
      </c>
      <c r="H30" s="140">
        <v>2960</v>
      </c>
      <c r="I30" s="115">
        <v>268</v>
      </c>
      <c r="J30" s="116">
        <v>9.0540540540540544</v>
      </c>
      <c r="K30"/>
      <c r="L30"/>
      <c r="M30"/>
      <c r="N30"/>
      <c r="O30"/>
      <c r="P30"/>
    </row>
    <row r="31" spans="1:16" s="110" customFormat="1" ht="14.45" customHeight="1" x14ac:dyDescent="0.2">
      <c r="A31" s="120" t="s">
        <v>113</v>
      </c>
      <c r="B31" s="119" t="s">
        <v>116</v>
      </c>
      <c r="C31" s="113">
        <v>95.031908877938449</v>
      </c>
      <c r="D31" s="115">
        <v>105876</v>
      </c>
      <c r="E31" s="114">
        <v>111108</v>
      </c>
      <c r="F31" s="114">
        <v>111080</v>
      </c>
      <c r="G31" s="114">
        <v>112094</v>
      </c>
      <c r="H31" s="140">
        <v>109864</v>
      </c>
      <c r="I31" s="115">
        <v>-3988</v>
      </c>
      <c r="J31" s="116">
        <v>-3.6299424743319011</v>
      </c>
      <c r="K31"/>
      <c r="L31"/>
      <c r="M31"/>
      <c r="N31"/>
      <c r="O31"/>
      <c r="P31"/>
    </row>
    <row r="32" spans="1:16" s="110" customFormat="1" ht="14.45" customHeight="1" x14ac:dyDescent="0.2">
      <c r="A32" s="123"/>
      <c r="B32" s="124" t="s">
        <v>117</v>
      </c>
      <c r="C32" s="125">
        <v>4.8792309556506988</v>
      </c>
      <c r="D32" s="143">
        <v>5436</v>
      </c>
      <c r="E32" s="144">
        <v>5866</v>
      </c>
      <c r="F32" s="144">
        <v>5630</v>
      </c>
      <c r="G32" s="144">
        <v>5646</v>
      </c>
      <c r="H32" s="145">
        <v>5344</v>
      </c>
      <c r="I32" s="143">
        <v>92</v>
      </c>
      <c r="J32" s="146">
        <v>1.721556886227545</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7785</v>
      </c>
      <c r="E56" s="114">
        <v>8091</v>
      </c>
      <c r="F56" s="114">
        <v>8210</v>
      </c>
      <c r="G56" s="114">
        <v>8188</v>
      </c>
      <c r="H56" s="140">
        <v>7992</v>
      </c>
      <c r="I56" s="115">
        <v>-207</v>
      </c>
      <c r="J56" s="116">
        <v>-2.5900900900900901</v>
      </c>
      <c r="K56"/>
      <c r="L56"/>
      <c r="M56"/>
      <c r="N56"/>
      <c r="O56"/>
      <c r="P56"/>
    </row>
    <row r="57" spans="1:16" s="110" customFormat="1" ht="14.45" customHeight="1" x14ac:dyDescent="0.2">
      <c r="A57" s="120" t="s">
        <v>105</v>
      </c>
      <c r="B57" s="119" t="s">
        <v>106</v>
      </c>
      <c r="C57" s="113">
        <v>46.563904945407835</v>
      </c>
      <c r="D57" s="115">
        <v>3625</v>
      </c>
      <c r="E57" s="114">
        <v>3707</v>
      </c>
      <c r="F57" s="114">
        <v>3749</v>
      </c>
      <c r="G57" s="114">
        <v>3744</v>
      </c>
      <c r="H57" s="140">
        <v>3652</v>
      </c>
      <c r="I57" s="115">
        <v>-27</v>
      </c>
      <c r="J57" s="116">
        <v>-0.73932092004381156</v>
      </c>
    </row>
    <row r="58" spans="1:16" s="110" customFormat="1" ht="14.45" customHeight="1" x14ac:dyDescent="0.2">
      <c r="A58" s="120"/>
      <c r="B58" s="119" t="s">
        <v>107</v>
      </c>
      <c r="C58" s="113">
        <v>53.436095054592165</v>
      </c>
      <c r="D58" s="115">
        <v>4160</v>
      </c>
      <c r="E58" s="114">
        <v>4384</v>
      </c>
      <c r="F58" s="114">
        <v>4461</v>
      </c>
      <c r="G58" s="114">
        <v>4444</v>
      </c>
      <c r="H58" s="140">
        <v>4340</v>
      </c>
      <c r="I58" s="115">
        <v>-180</v>
      </c>
      <c r="J58" s="116">
        <v>-4.1474654377880187</v>
      </c>
    </row>
    <row r="59" spans="1:16" s="110" customFormat="1" ht="14.45" customHeight="1" x14ac:dyDescent="0.2">
      <c r="A59" s="118" t="s">
        <v>105</v>
      </c>
      <c r="B59" s="121" t="s">
        <v>108</v>
      </c>
      <c r="C59" s="113">
        <v>10.134874759152217</v>
      </c>
      <c r="D59" s="115">
        <v>789</v>
      </c>
      <c r="E59" s="114">
        <v>843</v>
      </c>
      <c r="F59" s="114">
        <v>845</v>
      </c>
      <c r="G59" s="114">
        <v>849</v>
      </c>
      <c r="H59" s="140">
        <v>744</v>
      </c>
      <c r="I59" s="115">
        <v>45</v>
      </c>
      <c r="J59" s="116">
        <v>6.0483870967741939</v>
      </c>
    </row>
    <row r="60" spans="1:16" s="110" customFormat="1" ht="14.45" customHeight="1" x14ac:dyDescent="0.2">
      <c r="A60" s="118"/>
      <c r="B60" s="121" t="s">
        <v>109</v>
      </c>
      <c r="C60" s="113">
        <v>37.610789980732179</v>
      </c>
      <c r="D60" s="115">
        <v>2928</v>
      </c>
      <c r="E60" s="114">
        <v>3059</v>
      </c>
      <c r="F60" s="114">
        <v>3083</v>
      </c>
      <c r="G60" s="114">
        <v>3069</v>
      </c>
      <c r="H60" s="140">
        <v>3065</v>
      </c>
      <c r="I60" s="115">
        <v>-137</v>
      </c>
      <c r="J60" s="116">
        <v>-4.4698205546492655</v>
      </c>
    </row>
    <row r="61" spans="1:16" s="110" customFormat="1" ht="14.45" customHeight="1" x14ac:dyDescent="0.2">
      <c r="A61" s="118"/>
      <c r="B61" s="121" t="s">
        <v>110</v>
      </c>
      <c r="C61" s="113">
        <v>22.980089916506103</v>
      </c>
      <c r="D61" s="115">
        <v>1789</v>
      </c>
      <c r="E61" s="114">
        <v>1841</v>
      </c>
      <c r="F61" s="114">
        <v>1910</v>
      </c>
      <c r="G61" s="114">
        <v>1919</v>
      </c>
      <c r="H61" s="140">
        <v>1920</v>
      </c>
      <c r="I61" s="115">
        <v>-131</v>
      </c>
      <c r="J61" s="116">
        <v>-6.822916666666667</v>
      </c>
    </row>
    <row r="62" spans="1:16" s="110" customFormat="1" ht="14.45" customHeight="1" x14ac:dyDescent="0.2">
      <c r="A62" s="120"/>
      <c r="B62" s="121" t="s">
        <v>111</v>
      </c>
      <c r="C62" s="113">
        <v>29.274245343609504</v>
      </c>
      <c r="D62" s="115">
        <v>2279</v>
      </c>
      <c r="E62" s="114">
        <v>2348</v>
      </c>
      <c r="F62" s="114">
        <v>2372</v>
      </c>
      <c r="G62" s="114">
        <v>2351</v>
      </c>
      <c r="H62" s="140">
        <v>2263</v>
      </c>
      <c r="I62" s="115">
        <v>16</v>
      </c>
      <c r="J62" s="116">
        <v>0.70702607158638975</v>
      </c>
    </row>
    <row r="63" spans="1:16" s="110" customFormat="1" ht="14.45" customHeight="1" x14ac:dyDescent="0.2">
      <c r="A63" s="120"/>
      <c r="B63" s="121" t="s">
        <v>112</v>
      </c>
      <c r="C63" s="113">
        <v>3.3782915863840719</v>
      </c>
      <c r="D63" s="115">
        <v>263</v>
      </c>
      <c r="E63" s="114">
        <v>261</v>
      </c>
      <c r="F63" s="114">
        <v>257</v>
      </c>
      <c r="G63" s="114">
        <v>244</v>
      </c>
      <c r="H63" s="140">
        <v>255</v>
      </c>
      <c r="I63" s="115">
        <v>8</v>
      </c>
      <c r="J63" s="116">
        <v>3.1372549019607843</v>
      </c>
    </row>
    <row r="64" spans="1:16" s="110" customFormat="1" ht="14.45" customHeight="1" x14ac:dyDescent="0.2">
      <c r="A64" s="120" t="s">
        <v>113</v>
      </c>
      <c r="B64" s="119" t="s">
        <v>116</v>
      </c>
      <c r="C64" s="113">
        <v>96.788696210661527</v>
      </c>
      <c r="D64" s="115">
        <v>7535</v>
      </c>
      <c r="E64" s="114">
        <v>7806</v>
      </c>
      <c r="F64" s="114">
        <v>7948</v>
      </c>
      <c r="G64" s="114">
        <v>7926</v>
      </c>
      <c r="H64" s="140">
        <v>7763</v>
      </c>
      <c r="I64" s="115">
        <v>-228</v>
      </c>
      <c r="J64" s="116">
        <v>-2.9370088883163725</v>
      </c>
    </row>
    <row r="65" spans="1:10" s="110" customFormat="1" ht="14.45" customHeight="1" x14ac:dyDescent="0.2">
      <c r="A65" s="123"/>
      <c r="B65" s="124" t="s">
        <v>117</v>
      </c>
      <c r="C65" s="125">
        <v>3.0571612074502248</v>
      </c>
      <c r="D65" s="143">
        <v>238</v>
      </c>
      <c r="E65" s="144">
        <v>277</v>
      </c>
      <c r="F65" s="144">
        <v>253</v>
      </c>
      <c r="G65" s="144">
        <v>254</v>
      </c>
      <c r="H65" s="145">
        <v>219</v>
      </c>
      <c r="I65" s="143">
        <v>19</v>
      </c>
      <c r="J65" s="146">
        <v>8.6757990867579906</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7693</v>
      </c>
      <c r="G11" s="114">
        <v>7885</v>
      </c>
      <c r="H11" s="114">
        <v>8077</v>
      </c>
      <c r="I11" s="114">
        <v>8036</v>
      </c>
      <c r="J11" s="140">
        <v>7841</v>
      </c>
      <c r="K11" s="114">
        <v>-148</v>
      </c>
      <c r="L11" s="116">
        <v>-1.8875143476597374</v>
      </c>
    </row>
    <row r="12" spans="1:17" s="110" customFormat="1" ht="24" customHeight="1" x14ac:dyDescent="0.2">
      <c r="A12" s="604" t="s">
        <v>185</v>
      </c>
      <c r="B12" s="605"/>
      <c r="C12" s="605"/>
      <c r="D12" s="606"/>
      <c r="E12" s="113">
        <v>45.768880800727935</v>
      </c>
      <c r="F12" s="115">
        <v>3521</v>
      </c>
      <c r="G12" s="114">
        <v>3546</v>
      </c>
      <c r="H12" s="114">
        <v>3657</v>
      </c>
      <c r="I12" s="114">
        <v>3636</v>
      </c>
      <c r="J12" s="140">
        <v>3539</v>
      </c>
      <c r="K12" s="114">
        <v>-18</v>
      </c>
      <c r="L12" s="116">
        <v>-0.5086182537439955</v>
      </c>
    </row>
    <row r="13" spans="1:17" s="110" customFormat="1" ht="15" customHeight="1" x14ac:dyDescent="0.2">
      <c r="A13" s="120"/>
      <c r="B13" s="612" t="s">
        <v>107</v>
      </c>
      <c r="C13" s="612"/>
      <c r="E13" s="113">
        <v>54.231119199272065</v>
      </c>
      <c r="F13" s="115">
        <v>4172</v>
      </c>
      <c r="G13" s="114">
        <v>4339</v>
      </c>
      <c r="H13" s="114">
        <v>4420</v>
      </c>
      <c r="I13" s="114">
        <v>4400</v>
      </c>
      <c r="J13" s="140">
        <v>4302</v>
      </c>
      <c r="K13" s="114">
        <v>-130</v>
      </c>
      <c r="L13" s="116">
        <v>-3.02185030218503</v>
      </c>
    </row>
    <row r="14" spans="1:17" s="110" customFormat="1" ht="22.5" customHeight="1" x14ac:dyDescent="0.2">
      <c r="A14" s="604" t="s">
        <v>186</v>
      </c>
      <c r="B14" s="605"/>
      <c r="C14" s="605"/>
      <c r="D14" s="606"/>
      <c r="E14" s="113">
        <v>10.737033666969973</v>
      </c>
      <c r="F14" s="115">
        <v>826</v>
      </c>
      <c r="G14" s="114">
        <v>930</v>
      </c>
      <c r="H14" s="114">
        <v>965</v>
      </c>
      <c r="I14" s="114">
        <v>953</v>
      </c>
      <c r="J14" s="140">
        <v>849</v>
      </c>
      <c r="K14" s="114">
        <v>-23</v>
      </c>
      <c r="L14" s="116">
        <v>-2.7090694935217905</v>
      </c>
    </row>
    <row r="15" spans="1:17" s="110" customFormat="1" ht="15" customHeight="1" x14ac:dyDescent="0.2">
      <c r="A15" s="120"/>
      <c r="B15" s="119"/>
      <c r="C15" s="258" t="s">
        <v>106</v>
      </c>
      <c r="E15" s="113">
        <v>50.605326876513317</v>
      </c>
      <c r="F15" s="115">
        <v>418</v>
      </c>
      <c r="G15" s="114">
        <v>453</v>
      </c>
      <c r="H15" s="114">
        <v>463</v>
      </c>
      <c r="I15" s="114">
        <v>468</v>
      </c>
      <c r="J15" s="140">
        <v>414</v>
      </c>
      <c r="K15" s="114">
        <v>4</v>
      </c>
      <c r="L15" s="116">
        <v>0.96618357487922701</v>
      </c>
    </row>
    <row r="16" spans="1:17" s="110" customFormat="1" ht="15" customHeight="1" x14ac:dyDescent="0.2">
      <c r="A16" s="120"/>
      <c r="B16" s="119"/>
      <c r="C16" s="258" t="s">
        <v>107</v>
      </c>
      <c r="E16" s="113">
        <v>49.394673123486683</v>
      </c>
      <c r="F16" s="115">
        <v>408</v>
      </c>
      <c r="G16" s="114">
        <v>477</v>
      </c>
      <c r="H16" s="114">
        <v>502</v>
      </c>
      <c r="I16" s="114">
        <v>485</v>
      </c>
      <c r="J16" s="140">
        <v>435</v>
      </c>
      <c r="K16" s="114">
        <v>-27</v>
      </c>
      <c r="L16" s="116">
        <v>-6.2068965517241379</v>
      </c>
    </row>
    <row r="17" spans="1:12" s="110" customFormat="1" ht="15" customHeight="1" x14ac:dyDescent="0.2">
      <c r="A17" s="120"/>
      <c r="B17" s="121" t="s">
        <v>109</v>
      </c>
      <c r="C17" s="258"/>
      <c r="E17" s="113">
        <v>38.723514883660471</v>
      </c>
      <c r="F17" s="115">
        <v>2979</v>
      </c>
      <c r="G17" s="114">
        <v>3042</v>
      </c>
      <c r="H17" s="114">
        <v>3119</v>
      </c>
      <c r="I17" s="114">
        <v>3088</v>
      </c>
      <c r="J17" s="140">
        <v>3052</v>
      </c>
      <c r="K17" s="114">
        <v>-73</v>
      </c>
      <c r="L17" s="116">
        <v>-2.3918741808650066</v>
      </c>
    </row>
    <row r="18" spans="1:12" s="110" customFormat="1" ht="15" customHeight="1" x14ac:dyDescent="0.2">
      <c r="A18" s="120"/>
      <c r="B18" s="119"/>
      <c r="C18" s="258" t="s">
        <v>106</v>
      </c>
      <c r="E18" s="113">
        <v>42.531050688150387</v>
      </c>
      <c r="F18" s="115">
        <v>1267</v>
      </c>
      <c r="G18" s="114">
        <v>1270</v>
      </c>
      <c r="H18" s="114">
        <v>1289</v>
      </c>
      <c r="I18" s="114">
        <v>1261</v>
      </c>
      <c r="J18" s="140">
        <v>1238</v>
      </c>
      <c r="K18" s="114">
        <v>29</v>
      </c>
      <c r="L18" s="116">
        <v>2.3424878836833605</v>
      </c>
    </row>
    <row r="19" spans="1:12" s="110" customFormat="1" ht="15" customHeight="1" x14ac:dyDescent="0.2">
      <c r="A19" s="120"/>
      <c r="B19" s="119"/>
      <c r="C19" s="258" t="s">
        <v>107</v>
      </c>
      <c r="E19" s="113">
        <v>57.468949311849613</v>
      </c>
      <c r="F19" s="115">
        <v>1712</v>
      </c>
      <c r="G19" s="114">
        <v>1772</v>
      </c>
      <c r="H19" s="114">
        <v>1830</v>
      </c>
      <c r="I19" s="114">
        <v>1827</v>
      </c>
      <c r="J19" s="140">
        <v>1814</v>
      </c>
      <c r="K19" s="114">
        <v>-102</v>
      </c>
      <c r="L19" s="116">
        <v>-5.6229327453142224</v>
      </c>
    </row>
    <row r="20" spans="1:12" s="110" customFormat="1" ht="15" customHeight="1" x14ac:dyDescent="0.2">
      <c r="A20" s="120"/>
      <c r="B20" s="121" t="s">
        <v>110</v>
      </c>
      <c r="C20" s="258"/>
      <c r="E20" s="113">
        <v>22.150006499415053</v>
      </c>
      <c r="F20" s="115">
        <v>1704</v>
      </c>
      <c r="G20" s="114">
        <v>1707</v>
      </c>
      <c r="H20" s="114">
        <v>1770</v>
      </c>
      <c r="I20" s="114">
        <v>1774</v>
      </c>
      <c r="J20" s="140">
        <v>1786</v>
      </c>
      <c r="K20" s="114">
        <v>-82</v>
      </c>
      <c r="L20" s="116">
        <v>-4.591265397536394</v>
      </c>
    </row>
    <row r="21" spans="1:12" s="110" customFormat="1" ht="15" customHeight="1" x14ac:dyDescent="0.2">
      <c r="A21" s="120"/>
      <c r="B21" s="119"/>
      <c r="C21" s="258" t="s">
        <v>106</v>
      </c>
      <c r="E21" s="113">
        <v>37.910798122065728</v>
      </c>
      <c r="F21" s="115">
        <v>646</v>
      </c>
      <c r="G21" s="114">
        <v>635</v>
      </c>
      <c r="H21" s="114">
        <v>688</v>
      </c>
      <c r="I21" s="114">
        <v>687</v>
      </c>
      <c r="J21" s="140">
        <v>696</v>
      </c>
      <c r="K21" s="114">
        <v>-50</v>
      </c>
      <c r="L21" s="116">
        <v>-7.1839080459770113</v>
      </c>
    </row>
    <row r="22" spans="1:12" s="110" customFormat="1" ht="15" customHeight="1" x14ac:dyDescent="0.2">
      <c r="A22" s="120"/>
      <c r="B22" s="119"/>
      <c r="C22" s="258" t="s">
        <v>107</v>
      </c>
      <c r="E22" s="113">
        <v>62.089201877934272</v>
      </c>
      <c r="F22" s="115">
        <v>1058</v>
      </c>
      <c r="G22" s="114">
        <v>1072</v>
      </c>
      <c r="H22" s="114">
        <v>1082</v>
      </c>
      <c r="I22" s="114">
        <v>1087</v>
      </c>
      <c r="J22" s="140">
        <v>1090</v>
      </c>
      <c r="K22" s="114">
        <v>-32</v>
      </c>
      <c r="L22" s="116">
        <v>-2.9357798165137616</v>
      </c>
    </row>
    <row r="23" spans="1:12" s="110" customFormat="1" ht="15" customHeight="1" x14ac:dyDescent="0.2">
      <c r="A23" s="120"/>
      <c r="B23" s="121" t="s">
        <v>111</v>
      </c>
      <c r="C23" s="258"/>
      <c r="E23" s="113">
        <v>28.389444949954505</v>
      </c>
      <c r="F23" s="115">
        <v>2184</v>
      </c>
      <c r="G23" s="114">
        <v>2206</v>
      </c>
      <c r="H23" s="114">
        <v>2223</v>
      </c>
      <c r="I23" s="114">
        <v>2221</v>
      </c>
      <c r="J23" s="140">
        <v>2154</v>
      </c>
      <c r="K23" s="114">
        <v>30</v>
      </c>
      <c r="L23" s="116">
        <v>1.392757660167131</v>
      </c>
    </row>
    <row r="24" spans="1:12" s="110" customFormat="1" ht="15" customHeight="1" x14ac:dyDescent="0.2">
      <c r="A24" s="120"/>
      <c r="B24" s="119"/>
      <c r="C24" s="258" t="s">
        <v>106</v>
      </c>
      <c r="E24" s="113">
        <v>54.487179487179489</v>
      </c>
      <c r="F24" s="115">
        <v>1190</v>
      </c>
      <c r="G24" s="114">
        <v>1188</v>
      </c>
      <c r="H24" s="114">
        <v>1217</v>
      </c>
      <c r="I24" s="114">
        <v>1220</v>
      </c>
      <c r="J24" s="140">
        <v>1191</v>
      </c>
      <c r="K24" s="114">
        <v>-1</v>
      </c>
      <c r="L24" s="116">
        <v>-8.3963056255247692E-2</v>
      </c>
    </row>
    <row r="25" spans="1:12" s="110" customFormat="1" ht="15" customHeight="1" x14ac:dyDescent="0.2">
      <c r="A25" s="120"/>
      <c r="B25" s="119"/>
      <c r="C25" s="258" t="s">
        <v>107</v>
      </c>
      <c r="E25" s="113">
        <v>45.512820512820511</v>
      </c>
      <c r="F25" s="115">
        <v>994</v>
      </c>
      <c r="G25" s="114">
        <v>1018</v>
      </c>
      <c r="H25" s="114">
        <v>1006</v>
      </c>
      <c r="I25" s="114">
        <v>1001</v>
      </c>
      <c r="J25" s="140">
        <v>963</v>
      </c>
      <c r="K25" s="114">
        <v>31</v>
      </c>
      <c r="L25" s="116">
        <v>3.2191069574247146</v>
      </c>
    </row>
    <row r="26" spans="1:12" s="110" customFormat="1" ht="15" customHeight="1" x14ac:dyDescent="0.2">
      <c r="A26" s="120"/>
      <c r="C26" s="121" t="s">
        <v>187</v>
      </c>
      <c r="D26" s="110" t="s">
        <v>188</v>
      </c>
      <c r="E26" s="113">
        <v>3.3147016768490838</v>
      </c>
      <c r="F26" s="115">
        <v>255</v>
      </c>
      <c r="G26" s="114">
        <v>241</v>
      </c>
      <c r="H26" s="114">
        <v>229</v>
      </c>
      <c r="I26" s="114">
        <v>214</v>
      </c>
      <c r="J26" s="140">
        <v>236</v>
      </c>
      <c r="K26" s="114">
        <v>19</v>
      </c>
      <c r="L26" s="116">
        <v>8.0508474576271194</v>
      </c>
    </row>
    <row r="27" spans="1:12" s="110" customFormat="1" ht="15" customHeight="1" x14ac:dyDescent="0.2">
      <c r="A27" s="120"/>
      <c r="B27" s="119"/>
      <c r="D27" s="259" t="s">
        <v>106</v>
      </c>
      <c r="E27" s="113">
        <v>50.588235294117645</v>
      </c>
      <c r="F27" s="115">
        <v>129</v>
      </c>
      <c r="G27" s="114">
        <v>116</v>
      </c>
      <c r="H27" s="114">
        <v>109</v>
      </c>
      <c r="I27" s="114">
        <v>109</v>
      </c>
      <c r="J27" s="140">
        <v>121</v>
      </c>
      <c r="K27" s="114">
        <v>8</v>
      </c>
      <c r="L27" s="116">
        <v>6.6115702479338845</v>
      </c>
    </row>
    <row r="28" spans="1:12" s="110" customFormat="1" ht="15" customHeight="1" x14ac:dyDescent="0.2">
      <c r="A28" s="120"/>
      <c r="B28" s="119"/>
      <c r="D28" s="259" t="s">
        <v>107</v>
      </c>
      <c r="E28" s="113">
        <v>49.411764705882355</v>
      </c>
      <c r="F28" s="115">
        <v>126</v>
      </c>
      <c r="G28" s="114">
        <v>125</v>
      </c>
      <c r="H28" s="114">
        <v>120</v>
      </c>
      <c r="I28" s="114">
        <v>105</v>
      </c>
      <c r="J28" s="140">
        <v>115</v>
      </c>
      <c r="K28" s="114">
        <v>11</v>
      </c>
      <c r="L28" s="116">
        <v>9.5652173913043477</v>
      </c>
    </row>
    <row r="29" spans="1:12" s="110" customFormat="1" ht="24" customHeight="1" x14ac:dyDescent="0.2">
      <c r="A29" s="604" t="s">
        <v>189</v>
      </c>
      <c r="B29" s="605"/>
      <c r="C29" s="605"/>
      <c r="D29" s="606"/>
      <c r="E29" s="113">
        <v>96.815286624203821</v>
      </c>
      <c r="F29" s="115">
        <v>7448</v>
      </c>
      <c r="G29" s="114">
        <v>7602</v>
      </c>
      <c r="H29" s="114">
        <v>7830</v>
      </c>
      <c r="I29" s="114">
        <v>7782</v>
      </c>
      <c r="J29" s="140">
        <v>7620</v>
      </c>
      <c r="K29" s="114">
        <v>-172</v>
      </c>
      <c r="L29" s="116">
        <v>-2.257217847769029</v>
      </c>
    </row>
    <row r="30" spans="1:12" s="110" customFormat="1" ht="15" customHeight="1" x14ac:dyDescent="0.2">
      <c r="A30" s="120"/>
      <c r="B30" s="119"/>
      <c r="C30" s="258" t="s">
        <v>106</v>
      </c>
      <c r="E30" s="113">
        <v>45.461868958109562</v>
      </c>
      <c r="F30" s="115">
        <v>3386</v>
      </c>
      <c r="G30" s="114">
        <v>3376</v>
      </c>
      <c r="H30" s="114">
        <v>3520</v>
      </c>
      <c r="I30" s="114">
        <v>3491</v>
      </c>
      <c r="J30" s="140">
        <v>3404</v>
      </c>
      <c r="K30" s="114">
        <v>-18</v>
      </c>
      <c r="L30" s="116">
        <v>-0.52878965922444188</v>
      </c>
    </row>
    <row r="31" spans="1:12" s="110" customFormat="1" ht="15" customHeight="1" x14ac:dyDescent="0.2">
      <c r="A31" s="120"/>
      <c r="B31" s="119"/>
      <c r="C31" s="258" t="s">
        <v>107</v>
      </c>
      <c r="E31" s="113">
        <v>54.538131041890438</v>
      </c>
      <c r="F31" s="115">
        <v>4062</v>
      </c>
      <c r="G31" s="114">
        <v>4226</v>
      </c>
      <c r="H31" s="114">
        <v>4310</v>
      </c>
      <c r="I31" s="114">
        <v>4291</v>
      </c>
      <c r="J31" s="140">
        <v>4216</v>
      </c>
      <c r="K31" s="114">
        <v>-154</v>
      </c>
      <c r="L31" s="116">
        <v>-3.6527514231499052</v>
      </c>
    </row>
    <row r="32" spans="1:12" s="110" customFormat="1" ht="15" customHeight="1" x14ac:dyDescent="0.2">
      <c r="A32" s="120"/>
      <c r="B32" s="119" t="s">
        <v>117</v>
      </c>
      <c r="C32" s="258"/>
      <c r="E32" s="113">
        <v>3.0287274145326921</v>
      </c>
      <c r="F32" s="114">
        <v>233</v>
      </c>
      <c r="G32" s="114">
        <v>273</v>
      </c>
      <c r="H32" s="114">
        <v>237</v>
      </c>
      <c r="I32" s="114">
        <v>246</v>
      </c>
      <c r="J32" s="140">
        <v>213</v>
      </c>
      <c r="K32" s="114">
        <v>20</v>
      </c>
      <c r="L32" s="116">
        <v>9.3896713615023479</v>
      </c>
    </row>
    <row r="33" spans="1:12" s="110" customFormat="1" ht="15" customHeight="1" x14ac:dyDescent="0.2">
      <c r="A33" s="120"/>
      <c r="B33" s="119"/>
      <c r="C33" s="258" t="s">
        <v>106</v>
      </c>
      <c r="E33" s="113">
        <v>55.793991416309012</v>
      </c>
      <c r="F33" s="114">
        <v>130</v>
      </c>
      <c r="G33" s="114">
        <v>165</v>
      </c>
      <c r="H33" s="114">
        <v>131</v>
      </c>
      <c r="I33" s="114">
        <v>140</v>
      </c>
      <c r="J33" s="140">
        <v>130</v>
      </c>
      <c r="K33" s="114">
        <v>0</v>
      </c>
      <c r="L33" s="116">
        <v>0</v>
      </c>
    </row>
    <row r="34" spans="1:12" s="110" customFormat="1" ht="15" customHeight="1" x14ac:dyDescent="0.2">
      <c r="A34" s="120"/>
      <c r="B34" s="119"/>
      <c r="C34" s="258" t="s">
        <v>107</v>
      </c>
      <c r="E34" s="113">
        <v>44.206008583690988</v>
      </c>
      <c r="F34" s="114">
        <v>103</v>
      </c>
      <c r="G34" s="114">
        <v>108</v>
      </c>
      <c r="H34" s="114">
        <v>106</v>
      </c>
      <c r="I34" s="114">
        <v>106</v>
      </c>
      <c r="J34" s="140">
        <v>83</v>
      </c>
      <c r="K34" s="114">
        <v>20</v>
      </c>
      <c r="L34" s="116">
        <v>24.096385542168676</v>
      </c>
    </row>
    <row r="35" spans="1:12" s="110" customFormat="1" ht="24" customHeight="1" x14ac:dyDescent="0.2">
      <c r="A35" s="604" t="s">
        <v>192</v>
      </c>
      <c r="B35" s="605"/>
      <c r="C35" s="605"/>
      <c r="D35" s="606"/>
      <c r="E35" s="113">
        <v>8.2542571168594829</v>
      </c>
      <c r="F35" s="114">
        <v>635</v>
      </c>
      <c r="G35" s="114">
        <v>706</v>
      </c>
      <c r="H35" s="114">
        <v>760</v>
      </c>
      <c r="I35" s="114">
        <v>769</v>
      </c>
      <c r="J35" s="114">
        <v>721</v>
      </c>
      <c r="K35" s="318">
        <v>-86</v>
      </c>
      <c r="L35" s="319">
        <v>-11.927877947295423</v>
      </c>
    </row>
    <row r="36" spans="1:12" s="110" customFormat="1" ht="15" customHeight="1" x14ac:dyDescent="0.2">
      <c r="A36" s="120"/>
      <c r="B36" s="119"/>
      <c r="C36" s="258" t="s">
        <v>106</v>
      </c>
      <c r="E36" s="113">
        <v>48.188976377952756</v>
      </c>
      <c r="F36" s="114">
        <v>306</v>
      </c>
      <c r="G36" s="114">
        <v>327</v>
      </c>
      <c r="H36" s="114">
        <v>347</v>
      </c>
      <c r="I36" s="114">
        <v>360</v>
      </c>
      <c r="J36" s="114">
        <v>330</v>
      </c>
      <c r="K36" s="318">
        <v>-24</v>
      </c>
      <c r="L36" s="116">
        <v>-7.2727272727272725</v>
      </c>
    </row>
    <row r="37" spans="1:12" s="110" customFormat="1" ht="15" customHeight="1" x14ac:dyDescent="0.2">
      <c r="A37" s="120"/>
      <c r="B37" s="119"/>
      <c r="C37" s="258" t="s">
        <v>107</v>
      </c>
      <c r="E37" s="113">
        <v>51.811023622047244</v>
      </c>
      <c r="F37" s="114">
        <v>329</v>
      </c>
      <c r="G37" s="114">
        <v>379</v>
      </c>
      <c r="H37" s="114">
        <v>413</v>
      </c>
      <c r="I37" s="114">
        <v>409</v>
      </c>
      <c r="J37" s="140">
        <v>391</v>
      </c>
      <c r="K37" s="114">
        <v>-62</v>
      </c>
      <c r="L37" s="116">
        <v>-15.856777493606138</v>
      </c>
    </row>
    <row r="38" spans="1:12" s="110" customFormat="1" ht="15" customHeight="1" x14ac:dyDescent="0.2">
      <c r="A38" s="120"/>
      <c r="B38" s="119" t="s">
        <v>328</v>
      </c>
      <c r="C38" s="258"/>
      <c r="E38" s="113">
        <v>70.284674379305869</v>
      </c>
      <c r="F38" s="114">
        <v>5407</v>
      </c>
      <c r="G38" s="114">
        <v>5473</v>
      </c>
      <c r="H38" s="114">
        <v>5607</v>
      </c>
      <c r="I38" s="114">
        <v>5589</v>
      </c>
      <c r="J38" s="140">
        <v>5479</v>
      </c>
      <c r="K38" s="114">
        <v>-72</v>
      </c>
      <c r="L38" s="116">
        <v>-1.3141084139441503</v>
      </c>
    </row>
    <row r="39" spans="1:12" s="110" customFormat="1" ht="15" customHeight="1" x14ac:dyDescent="0.2">
      <c r="A39" s="120"/>
      <c r="B39" s="119"/>
      <c r="C39" s="258" t="s">
        <v>106</v>
      </c>
      <c r="E39" s="113">
        <v>44.867764009617161</v>
      </c>
      <c r="F39" s="115">
        <v>2426</v>
      </c>
      <c r="G39" s="114">
        <v>2420</v>
      </c>
      <c r="H39" s="114">
        <v>2509</v>
      </c>
      <c r="I39" s="114">
        <v>2474</v>
      </c>
      <c r="J39" s="140">
        <v>2429</v>
      </c>
      <c r="K39" s="114">
        <v>-3</v>
      </c>
      <c r="L39" s="116">
        <v>-0.12350761630300536</v>
      </c>
    </row>
    <row r="40" spans="1:12" s="110" customFormat="1" ht="15" customHeight="1" x14ac:dyDescent="0.2">
      <c r="A40" s="120"/>
      <c r="B40" s="119"/>
      <c r="C40" s="258" t="s">
        <v>107</v>
      </c>
      <c r="E40" s="113">
        <v>55.132235990382839</v>
      </c>
      <c r="F40" s="115">
        <v>2981</v>
      </c>
      <c r="G40" s="114">
        <v>3053</v>
      </c>
      <c r="H40" s="114">
        <v>3098</v>
      </c>
      <c r="I40" s="114">
        <v>3115</v>
      </c>
      <c r="J40" s="140">
        <v>3050</v>
      </c>
      <c r="K40" s="114">
        <v>-69</v>
      </c>
      <c r="L40" s="116">
        <v>-2.262295081967213</v>
      </c>
    </row>
    <row r="41" spans="1:12" s="110" customFormat="1" ht="15" customHeight="1" x14ac:dyDescent="0.2">
      <c r="A41" s="120"/>
      <c r="B41" s="320" t="s">
        <v>515</v>
      </c>
      <c r="C41" s="258"/>
      <c r="E41" s="113">
        <v>8.6572208501234886</v>
      </c>
      <c r="F41" s="115">
        <v>666</v>
      </c>
      <c r="G41" s="114">
        <v>716</v>
      </c>
      <c r="H41" s="114">
        <v>712</v>
      </c>
      <c r="I41" s="114">
        <v>697</v>
      </c>
      <c r="J41" s="140">
        <v>677</v>
      </c>
      <c r="K41" s="114">
        <v>-11</v>
      </c>
      <c r="L41" s="116">
        <v>-1.6248153618906942</v>
      </c>
    </row>
    <row r="42" spans="1:12" s="110" customFormat="1" ht="15" customHeight="1" x14ac:dyDescent="0.2">
      <c r="A42" s="120"/>
      <c r="B42" s="119"/>
      <c r="C42" s="268" t="s">
        <v>106</v>
      </c>
      <c r="D42" s="182"/>
      <c r="E42" s="113">
        <v>49.3993993993994</v>
      </c>
      <c r="F42" s="115">
        <v>329</v>
      </c>
      <c r="G42" s="114">
        <v>350</v>
      </c>
      <c r="H42" s="114">
        <v>352</v>
      </c>
      <c r="I42" s="114">
        <v>348</v>
      </c>
      <c r="J42" s="140">
        <v>338</v>
      </c>
      <c r="K42" s="114">
        <v>-9</v>
      </c>
      <c r="L42" s="116">
        <v>-2.6627218934911241</v>
      </c>
    </row>
    <row r="43" spans="1:12" s="110" customFormat="1" ht="15" customHeight="1" x14ac:dyDescent="0.2">
      <c r="A43" s="120"/>
      <c r="B43" s="119"/>
      <c r="C43" s="268" t="s">
        <v>107</v>
      </c>
      <c r="D43" s="182"/>
      <c r="E43" s="113">
        <v>50.6006006006006</v>
      </c>
      <c r="F43" s="115">
        <v>337</v>
      </c>
      <c r="G43" s="114">
        <v>366</v>
      </c>
      <c r="H43" s="114">
        <v>360</v>
      </c>
      <c r="I43" s="114">
        <v>349</v>
      </c>
      <c r="J43" s="140">
        <v>339</v>
      </c>
      <c r="K43" s="114">
        <v>-2</v>
      </c>
      <c r="L43" s="116">
        <v>-0.58997050147492625</v>
      </c>
    </row>
    <row r="44" spans="1:12" s="110" customFormat="1" ht="15" customHeight="1" x14ac:dyDescent="0.2">
      <c r="A44" s="120"/>
      <c r="B44" s="119" t="s">
        <v>205</v>
      </c>
      <c r="C44" s="268"/>
      <c r="D44" s="182"/>
      <c r="E44" s="113">
        <v>12.803847653711166</v>
      </c>
      <c r="F44" s="115">
        <v>985</v>
      </c>
      <c r="G44" s="114">
        <v>990</v>
      </c>
      <c r="H44" s="114">
        <v>998</v>
      </c>
      <c r="I44" s="114">
        <v>981</v>
      </c>
      <c r="J44" s="140">
        <v>964</v>
      </c>
      <c r="K44" s="114">
        <v>21</v>
      </c>
      <c r="L44" s="116">
        <v>2.1784232365145226</v>
      </c>
    </row>
    <row r="45" spans="1:12" s="110" customFormat="1" ht="15" customHeight="1" x14ac:dyDescent="0.2">
      <c r="A45" s="120"/>
      <c r="B45" s="119"/>
      <c r="C45" s="268" t="s">
        <v>106</v>
      </c>
      <c r="D45" s="182"/>
      <c r="E45" s="113">
        <v>46.700507614213201</v>
      </c>
      <c r="F45" s="115">
        <v>460</v>
      </c>
      <c r="G45" s="114">
        <v>449</v>
      </c>
      <c r="H45" s="114">
        <v>449</v>
      </c>
      <c r="I45" s="114">
        <v>454</v>
      </c>
      <c r="J45" s="140">
        <v>442</v>
      </c>
      <c r="K45" s="114">
        <v>18</v>
      </c>
      <c r="L45" s="116">
        <v>4.0723981900452486</v>
      </c>
    </row>
    <row r="46" spans="1:12" s="110" customFormat="1" ht="15" customHeight="1" x14ac:dyDescent="0.2">
      <c r="A46" s="123"/>
      <c r="B46" s="124"/>
      <c r="C46" s="260" t="s">
        <v>107</v>
      </c>
      <c r="D46" s="261"/>
      <c r="E46" s="125">
        <v>53.299492385786799</v>
      </c>
      <c r="F46" s="143">
        <v>525</v>
      </c>
      <c r="G46" s="144">
        <v>541</v>
      </c>
      <c r="H46" s="144">
        <v>549</v>
      </c>
      <c r="I46" s="144">
        <v>527</v>
      </c>
      <c r="J46" s="145">
        <v>522</v>
      </c>
      <c r="K46" s="144">
        <v>3</v>
      </c>
      <c r="L46" s="146">
        <v>0.57471264367816088</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7693</v>
      </c>
      <c r="E11" s="114">
        <v>7885</v>
      </c>
      <c r="F11" s="114">
        <v>8077</v>
      </c>
      <c r="G11" s="114">
        <v>8036</v>
      </c>
      <c r="H11" s="140">
        <v>7841</v>
      </c>
      <c r="I11" s="115">
        <v>-148</v>
      </c>
      <c r="J11" s="116">
        <v>-1.8875143476597374</v>
      </c>
    </row>
    <row r="12" spans="1:15" s="110" customFormat="1" ht="24.95" customHeight="1" x14ac:dyDescent="0.2">
      <c r="A12" s="193" t="s">
        <v>132</v>
      </c>
      <c r="B12" s="194" t="s">
        <v>133</v>
      </c>
      <c r="C12" s="113">
        <v>2.2227999480046794</v>
      </c>
      <c r="D12" s="115">
        <v>171</v>
      </c>
      <c r="E12" s="114">
        <v>181</v>
      </c>
      <c r="F12" s="114">
        <v>244</v>
      </c>
      <c r="G12" s="114">
        <v>183</v>
      </c>
      <c r="H12" s="140">
        <v>165</v>
      </c>
      <c r="I12" s="115">
        <v>6</v>
      </c>
      <c r="J12" s="116">
        <v>3.6363636363636362</v>
      </c>
    </row>
    <row r="13" spans="1:15" s="110" customFormat="1" ht="24.95" customHeight="1" x14ac:dyDescent="0.2">
      <c r="A13" s="193" t="s">
        <v>134</v>
      </c>
      <c r="B13" s="199" t="s">
        <v>214</v>
      </c>
      <c r="C13" s="113">
        <v>1.0399064084232419</v>
      </c>
      <c r="D13" s="115">
        <v>80</v>
      </c>
      <c r="E13" s="114">
        <v>86</v>
      </c>
      <c r="F13" s="114">
        <v>87</v>
      </c>
      <c r="G13" s="114">
        <v>94</v>
      </c>
      <c r="H13" s="140">
        <v>92</v>
      </c>
      <c r="I13" s="115">
        <v>-12</v>
      </c>
      <c r="J13" s="116">
        <v>-13.043478260869565</v>
      </c>
    </row>
    <row r="14" spans="1:15" s="287" customFormat="1" ht="24.95" customHeight="1" x14ac:dyDescent="0.2">
      <c r="A14" s="193" t="s">
        <v>215</v>
      </c>
      <c r="B14" s="199" t="s">
        <v>137</v>
      </c>
      <c r="C14" s="113">
        <v>13.115819576238138</v>
      </c>
      <c r="D14" s="115">
        <v>1009</v>
      </c>
      <c r="E14" s="114">
        <v>1060</v>
      </c>
      <c r="F14" s="114">
        <v>1084</v>
      </c>
      <c r="G14" s="114">
        <v>1140</v>
      </c>
      <c r="H14" s="140">
        <v>1149</v>
      </c>
      <c r="I14" s="115">
        <v>-140</v>
      </c>
      <c r="J14" s="116">
        <v>-12.184508268059181</v>
      </c>
      <c r="K14" s="110"/>
      <c r="L14" s="110"/>
      <c r="M14" s="110"/>
      <c r="N14" s="110"/>
      <c r="O14" s="110"/>
    </row>
    <row r="15" spans="1:15" s="110" customFormat="1" ht="24.95" customHeight="1" x14ac:dyDescent="0.2">
      <c r="A15" s="193" t="s">
        <v>216</v>
      </c>
      <c r="B15" s="199" t="s">
        <v>217</v>
      </c>
      <c r="C15" s="113">
        <v>2.4177823995840373</v>
      </c>
      <c r="D15" s="115">
        <v>186</v>
      </c>
      <c r="E15" s="114">
        <v>196</v>
      </c>
      <c r="F15" s="114">
        <v>198</v>
      </c>
      <c r="G15" s="114">
        <v>203</v>
      </c>
      <c r="H15" s="140">
        <v>192</v>
      </c>
      <c r="I15" s="115">
        <v>-6</v>
      </c>
      <c r="J15" s="116">
        <v>-3.125</v>
      </c>
    </row>
    <row r="16" spans="1:15" s="287" customFormat="1" ht="24.95" customHeight="1" x14ac:dyDescent="0.2">
      <c r="A16" s="193" t="s">
        <v>218</v>
      </c>
      <c r="B16" s="199" t="s">
        <v>141</v>
      </c>
      <c r="C16" s="113">
        <v>9.0341869231769145</v>
      </c>
      <c r="D16" s="115">
        <v>695</v>
      </c>
      <c r="E16" s="114">
        <v>727</v>
      </c>
      <c r="F16" s="114">
        <v>743</v>
      </c>
      <c r="G16" s="114">
        <v>797</v>
      </c>
      <c r="H16" s="140">
        <v>807</v>
      </c>
      <c r="I16" s="115">
        <v>-112</v>
      </c>
      <c r="J16" s="116">
        <v>-13.878562577447337</v>
      </c>
      <c r="K16" s="110"/>
      <c r="L16" s="110"/>
      <c r="M16" s="110"/>
      <c r="N16" s="110"/>
      <c r="O16" s="110"/>
    </row>
    <row r="17" spans="1:15" s="110" customFormat="1" ht="24.95" customHeight="1" x14ac:dyDescent="0.2">
      <c r="A17" s="193" t="s">
        <v>142</v>
      </c>
      <c r="B17" s="199" t="s">
        <v>220</v>
      </c>
      <c r="C17" s="113">
        <v>1.6638502534771871</v>
      </c>
      <c r="D17" s="115">
        <v>128</v>
      </c>
      <c r="E17" s="114">
        <v>137</v>
      </c>
      <c r="F17" s="114">
        <v>143</v>
      </c>
      <c r="G17" s="114">
        <v>140</v>
      </c>
      <c r="H17" s="140">
        <v>150</v>
      </c>
      <c r="I17" s="115">
        <v>-22</v>
      </c>
      <c r="J17" s="116">
        <v>-14.666666666666666</v>
      </c>
    </row>
    <row r="18" spans="1:15" s="287" customFormat="1" ht="24.95" customHeight="1" x14ac:dyDescent="0.2">
      <c r="A18" s="201" t="s">
        <v>144</v>
      </c>
      <c r="B18" s="202" t="s">
        <v>145</v>
      </c>
      <c r="C18" s="113">
        <v>6.2914337709606132</v>
      </c>
      <c r="D18" s="115">
        <v>484</v>
      </c>
      <c r="E18" s="114">
        <v>482</v>
      </c>
      <c r="F18" s="114">
        <v>491</v>
      </c>
      <c r="G18" s="114">
        <v>478</v>
      </c>
      <c r="H18" s="140">
        <v>477</v>
      </c>
      <c r="I18" s="115">
        <v>7</v>
      </c>
      <c r="J18" s="116">
        <v>1.4675052410901468</v>
      </c>
      <c r="K18" s="110"/>
      <c r="L18" s="110"/>
      <c r="M18" s="110"/>
      <c r="N18" s="110"/>
      <c r="O18" s="110"/>
    </row>
    <row r="19" spans="1:15" s="110" customFormat="1" ht="24.95" customHeight="1" x14ac:dyDescent="0.2">
      <c r="A19" s="193" t="s">
        <v>146</v>
      </c>
      <c r="B19" s="199" t="s">
        <v>147</v>
      </c>
      <c r="C19" s="113">
        <v>13.973742363187313</v>
      </c>
      <c r="D19" s="115">
        <v>1075</v>
      </c>
      <c r="E19" s="114">
        <v>1164</v>
      </c>
      <c r="F19" s="114">
        <v>1168</v>
      </c>
      <c r="G19" s="114">
        <v>1174</v>
      </c>
      <c r="H19" s="140">
        <v>1142</v>
      </c>
      <c r="I19" s="115">
        <v>-67</v>
      </c>
      <c r="J19" s="116">
        <v>-5.8669001751313488</v>
      </c>
    </row>
    <row r="20" spans="1:15" s="287" customFormat="1" ht="24.95" customHeight="1" x14ac:dyDescent="0.2">
      <c r="A20" s="193" t="s">
        <v>148</v>
      </c>
      <c r="B20" s="199" t="s">
        <v>149</v>
      </c>
      <c r="C20" s="113">
        <v>6.7723904848563627</v>
      </c>
      <c r="D20" s="115">
        <v>521</v>
      </c>
      <c r="E20" s="114">
        <v>334</v>
      </c>
      <c r="F20" s="114">
        <v>338</v>
      </c>
      <c r="G20" s="114">
        <v>335</v>
      </c>
      <c r="H20" s="140">
        <v>333</v>
      </c>
      <c r="I20" s="115">
        <v>188</v>
      </c>
      <c r="J20" s="116">
        <v>56.456456456456458</v>
      </c>
      <c r="K20" s="110"/>
      <c r="L20" s="110"/>
      <c r="M20" s="110"/>
      <c r="N20" s="110"/>
      <c r="O20" s="110"/>
    </row>
    <row r="21" spans="1:15" s="110" customFormat="1" ht="24.95" customHeight="1" x14ac:dyDescent="0.2">
      <c r="A21" s="201" t="s">
        <v>150</v>
      </c>
      <c r="B21" s="202" t="s">
        <v>151</v>
      </c>
      <c r="C21" s="113">
        <v>9.0081892629663329</v>
      </c>
      <c r="D21" s="115">
        <v>693</v>
      </c>
      <c r="E21" s="114">
        <v>810</v>
      </c>
      <c r="F21" s="114">
        <v>829</v>
      </c>
      <c r="G21" s="114">
        <v>849</v>
      </c>
      <c r="H21" s="140">
        <v>799</v>
      </c>
      <c r="I21" s="115">
        <v>-106</v>
      </c>
      <c r="J21" s="116">
        <v>-13.266583229036295</v>
      </c>
    </row>
    <row r="22" spans="1:15" s="110" customFormat="1" ht="24.95" customHeight="1" x14ac:dyDescent="0.2">
      <c r="A22" s="201" t="s">
        <v>152</v>
      </c>
      <c r="B22" s="199" t="s">
        <v>153</v>
      </c>
      <c r="C22" s="113">
        <v>0.9619134277914988</v>
      </c>
      <c r="D22" s="115">
        <v>74</v>
      </c>
      <c r="E22" s="114">
        <v>79</v>
      </c>
      <c r="F22" s="114">
        <v>99</v>
      </c>
      <c r="G22" s="114">
        <v>73</v>
      </c>
      <c r="H22" s="140">
        <v>62</v>
      </c>
      <c r="I22" s="115">
        <v>12</v>
      </c>
      <c r="J22" s="116">
        <v>19.35483870967742</v>
      </c>
    </row>
    <row r="23" spans="1:15" s="110" customFormat="1" ht="24.95" customHeight="1" x14ac:dyDescent="0.2">
      <c r="A23" s="193" t="s">
        <v>154</v>
      </c>
      <c r="B23" s="199" t="s">
        <v>155</v>
      </c>
      <c r="C23" s="113">
        <v>1.0009099181073704</v>
      </c>
      <c r="D23" s="115">
        <v>77</v>
      </c>
      <c r="E23" s="114">
        <v>79</v>
      </c>
      <c r="F23" s="114">
        <v>81</v>
      </c>
      <c r="G23" s="114">
        <v>83</v>
      </c>
      <c r="H23" s="140">
        <v>78</v>
      </c>
      <c r="I23" s="115">
        <v>-1</v>
      </c>
      <c r="J23" s="116">
        <v>-1.2820512820512822</v>
      </c>
    </row>
    <row r="24" spans="1:15" s="110" customFormat="1" ht="24.95" customHeight="1" x14ac:dyDescent="0.2">
      <c r="A24" s="193" t="s">
        <v>156</v>
      </c>
      <c r="B24" s="199" t="s">
        <v>221</v>
      </c>
      <c r="C24" s="113">
        <v>14.103730664240219</v>
      </c>
      <c r="D24" s="115">
        <v>1085</v>
      </c>
      <c r="E24" s="114">
        <v>1080</v>
      </c>
      <c r="F24" s="114">
        <v>1075</v>
      </c>
      <c r="G24" s="114">
        <v>1042</v>
      </c>
      <c r="H24" s="140">
        <v>1024</v>
      </c>
      <c r="I24" s="115">
        <v>61</v>
      </c>
      <c r="J24" s="116">
        <v>5.95703125</v>
      </c>
    </row>
    <row r="25" spans="1:15" s="110" customFormat="1" ht="24.95" customHeight="1" x14ac:dyDescent="0.2">
      <c r="A25" s="193" t="s">
        <v>222</v>
      </c>
      <c r="B25" s="204" t="s">
        <v>159</v>
      </c>
      <c r="C25" s="113">
        <v>10.347068763811256</v>
      </c>
      <c r="D25" s="115">
        <v>796</v>
      </c>
      <c r="E25" s="114">
        <v>849</v>
      </c>
      <c r="F25" s="114">
        <v>872</v>
      </c>
      <c r="G25" s="114">
        <v>858</v>
      </c>
      <c r="H25" s="140">
        <v>851</v>
      </c>
      <c r="I25" s="115">
        <v>-55</v>
      </c>
      <c r="J25" s="116">
        <v>-6.462984723854289</v>
      </c>
    </row>
    <row r="26" spans="1:15" s="110" customFormat="1" ht="24.95" customHeight="1" x14ac:dyDescent="0.2">
      <c r="A26" s="201">
        <v>782.78300000000002</v>
      </c>
      <c r="B26" s="203" t="s">
        <v>160</v>
      </c>
      <c r="C26" s="113">
        <v>0.68893799558039781</v>
      </c>
      <c r="D26" s="115">
        <v>53</v>
      </c>
      <c r="E26" s="114">
        <v>56</v>
      </c>
      <c r="F26" s="114">
        <v>64</v>
      </c>
      <c r="G26" s="114">
        <v>61</v>
      </c>
      <c r="H26" s="140">
        <v>61</v>
      </c>
      <c r="I26" s="115">
        <v>-8</v>
      </c>
      <c r="J26" s="116">
        <v>-13.114754098360656</v>
      </c>
    </row>
    <row r="27" spans="1:15" s="110" customFormat="1" ht="24.95" customHeight="1" x14ac:dyDescent="0.2">
      <c r="A27" s="193" t="s">
        <v>161</v>
      </c>
      <c r="B27" s="199" t="s">
        <v>162</v>
      </c>
      <c r="C27" s="113">
        <v>3.3536981671649553</v>
      </c>
      <c r="D27" s="115">
        <v>258</v>
      </c>
      <c r="E27" s="114">
        <v>267</v>
      </c>
      <c r="F27" s="114">
        <v>311</v>
      </c>
      <c r="G27" s="114">
        <v>310</v>
      </c>
      <c r="H27" s="140">
        <v>289</v>
      </c>
      <c r="I27" s="115">
        <v>-31</v>
      </c>
      <c r="J27" s="116">
        <v>-10.726643598615917</v>
      </c>
    </row>
    <row r="28" spans="1:15" s="110" customFormat="1" ht="24.95" customHeight="1" x14ac:dyDescent="0.2">
      <c r="A28" s="193" t="s">
        <v>163</v>
      </c>
      <c r="B28" s="199" t="s">
        <v>164</v>
      </c>
      <c r="C28" s="113">
        <v>1.1049005589496945</v>
      </c>
      <c r="D28" s="115">
        <v>85</v>
      </c>
      <c r="E28" s="114">
        <v>101</v>
      </c>
      <c r="F28" s="114">
        <v>92</v>
      </c>
      <c r="G28" s="114">
        <v>103</v>
      </c>
      <c r="H28" s="140">
        <v>89</v>
      </c>
      <c r="I28" s="115">
        <v>-4</v>
      </c>
      <c r="J28" s="116">
        <v>-4.4943820224719104</v>
      </c>
    </row>
    <row r="29" spans="1:15" s="110" customFormat="1" ht="24.95" customHeight="1" x14ac:dyDescent="0.2">
      <c r="A29" s="193">
        <v>86</v>
      </c>
      <c r="B29" s="199" t="s">
        <v>165</v>
      </c>
      <c r="C29" s="113">
        <v>4.0946314831665154</v>
      </c>
      <c r="D29" s="115">
        <v>315</v>
      </c>
      <c r="E29" s="114">
        <v>315</v>
      </c>
      <c r="F29" s="114">
        <v>307</v>
      </c>
      <c r="G29" s="114">
        <v>305</v>
      </c>
      <c r="H29" s="140">
        <v>313</v>
      </c>
      <c r="I29" s="115">
        <v>2</v>
      </c>
      <c r="J29" s="116">
        <v>0.63897763578274758</v>
      </c>
    </row>
    <row r="30" spans="1:15" s="110" customFormat="1" ht="24.95" customHeight="1" x14ac:dyDescent="0.2">
      <c r="A30" s="193">
        <v>87.88</v>
      </c>
      <c r="B30" s="204" t="s">
        <v>166</v>
      </c>
      <c r="C30" s="113">
        <v>4.7575718185363316</v>
      </c>
      <c r="D30" s="115">
        <v>366</v>
      </c>
      <c r="E30" s="114">
        <v>375</v>
      </c>
      <c r="F30" s="114">
        <v>354</v>
      </c>
      <c r="G30" s="114">
        <v>358</v>
      </c>
      <c r="H30" s="140">
        <v>355</v>
      </c>
      <c r="I30" s="115">
        <v>11</v>
      </c>
      <c r="J30" s="116">
        <v>3.0985915492957745</v>
      </c>
    </row>
    <row r="31" spans="1:15" s="110" customFormat="1" ht="24.95" customHeight="1" x14ac:dyDescent="0.2">
      <c r="A31" s="193" t="s">
        <v>167</v>
      </c>
      <c r="B31" s="199" t="s">
        <v>168</v>
      </c>
      <c r="C31" s="113">
        <v>7.1623553880150785</v>
      </c>
      <c r="D31" s="115">
        <v>551</v>
      </c>
      <c r="E31" s="114">
        <v>567</v>
      </c>
      <c r="F31" s="114">
        <v>581</v>
      </c>
      <c r="G31" s="114">
        <v>590</v>
      </c>
      <c r="H31" s="140">
        <v>562</v>
      </c>
      <c r="I31" s="115">
        <v>-11</v>
      </c>
      <c r="J31" s="116">
        <v>-1.9572953736654803</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2.2227999480046794</v>
      </c>
      <c r="D34" s="115">
        <v>171</v>
      </c>
      <c r="E34" s="114">
        <v>181</v>
      </c>
      <c r="F34" s="114">
        <v>244</v>
      </c>
      <c r="G34" s="114">
        <v>183</v>
      </c>
      <c r="H34" s="140">
        <v>165</v>
      </c>
      <c r="I34" s="115">
        <v>6</v>
      </c>
      <c r="J34" s="116">
        <v>3.6363636363636362</v>
      </c>
    </row>
    <row r="35" spans="1:10" s="110" customFormat="1" ht="24.95" customHeight="1" x14ac:dyDescent="0.2">
      <c r="A35" s="292" t="s">
        <v>171</v>
      </c>
      <c r="B35" s="293" t="s">
        <v>172</v>
      </c>
      <c r="C35" s="113">
        <v>20.447159755621993</v>
      </c>
      <c r="D35" s="115">
        <v>1573</v>
      </c>
      <c r="E35" s="114">
        <v>1628</v>
      </c>
      <c r="F35" s="114">
        <v>1662</v>
      </c>
      <c r="G35" s="114">
        <v>1712</v>
      </c>
      <c r="H35" s="140">
        <v>1718</v>
      </c>
      <c r="I35" s="115">
        <v>-145</v>
      </c>
      <c r="J35" s="116">
        <v>-8.4400465657741552</v>
      </c>
    </row>
    <row r="36" spans="1:10" s="110" customFormat="1" ht="24.95" customHeight="1" x14ac:dyDescent="0.2">
      <c r="A36" s="294" t="s">
        <v>173</v>
      </c>
      <c r="B36" s="295" t="s">
        <v>174</v>
      </c>
      <c r="C36" s="125">
        <v>77.330040296373326</v>
      </c>
      <c r="D36" s="143">
        <v>5949</v>
      </c>
      <c r="E36" s="144">
        <v>6076</v>
      </c>
      <c r="F36" s="144">
        <v>6171</v>
      </c>
      <c r="G36" s="144">
        <v>6141</v>
      </c>
      <c r="H36" s="145">
        <v>5958</v>
      </c>
      <c r="I36" s="143">
        <v>-9</v>
      </c>
      <c r="J36" s="146">
        <v>-0.15105740181268881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7693</v>
      </c>
      <c r="F11" s="264">
        <v>7885</v>
      </c>
      <c r="G11" s="264">
        <v>8077</v>
      </c>
      <c r="H11" s="264">
        <v>8036</v>
      </c>
      <c r="I11" s="265">
        <v>7841</v>
      </c>
      <c r="J11" s="263">
        <v>-148</v>
      </c>
      <c r="K11" s="266">
        <v>-1.8875143476597374</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46.782789548940592</v>
      </c>
      <c r="E13" s="115">
        <v>3599</v>
      </c>
      <c r="F13" s="114">
        <v>3531</v>
      </c>
      <c r="G13" s="114">
        <v>3577</v>
      </c>
      <c r="H13" s="114">
        <v>3560</v>
      </c>
      <c r="I13" s="140">
        <v>3482</v>
      </c>
      <c r="J13" s="115">
        <v>117</v>
      </c>
      <c r="K13" s="116">
        <v>3.3601378518093048</v>
      </c>
    </row>
    <row r="14" spans="1:15" ht="15.95" customHeight="1" x14ac:dyDescent="0.2">
      <c r="A14" s="306" t="s">
        <v>230</v>
      </c>
      <c r="B14" s="307"/>
      <c r="C14" s="308"/>
      <c r="D14" s="113">
        <v>42.922137007669306</v>
      </c>
      <c r="E14" s="115">
        <v>3302</v>
      </c>
      <c r="F14" s="114">
        <v>3520</v>
      </c>
      <c r="G14" s="114">
        <v>3674</v>
      </c>
      <c r="H14" s="114">
        <v>3639</v>
      </c>
      <c r="I14" s="140">
        <v>3562</v>
      </c>
      <c r="J14" s="115">
        <v>-260</v>
      </c>
      <c r="K14" s="116">
        <v>-7.2992700729927007</v>
      </c>
    </row>
    <row r="15" spans="1:15" ht="15.95" customHeight="1" x14ac:dyDescent="0.2">
      <c r="A15" s="306" t="s">
        <v>231</v>
      </c>
      <c r="B15" s="307"/>
      <c r="C15" s="308"/>
      <c r="D15" s="113">
        <v>5.2385285324320812</v>
      </c>
      <c r="E15" s="115">
        <v>403</v>
      </c>
      <c r="F15" s="114">
        <v>439</v>
      </c>
      <c r="G15" s="114">
        <v>441</v>
      </c>
      <c r="H15" s="114">
        <v>441</v>
      </c>
      <c r="I15" s="140">
        <v>430</v>
      </c>
      <c r="J15" s="115">
        <v>-27</v>
      </c>
      <c r="K15" s="116">
        <v>-6.2790697674418601</v>
      </c>
    </row>
    <row r="16" spans="1:15" ht="15.95" customHeight="1" x14ac:dyDescent="0.2">
      <c r="A16" s="306" t="s">
        <v>232</v>
      </c>
      <c r="B16" s="307"/>
      <c r="C16" s="308"/>
      <c r="D16" s="113">
        <v>3.1977122059014689</v>
      </c>
      <c r="E16" s="115">
        <v>246</v>
      </c>
      <c r="F16" s="114">
        <v>260</v>
      </c>
      <c r="G16" s="114">
        <v>254</v>
      </c>
      <c r="H16" s="114">
        <v>261</v>
      </c>
      <c r="I16" s="140">
        <v>246</v>
      </c>
      <c r="J16" s="115">
        <v>0</v>
      </c>
      <c r="K16" s="116">
        <v>0</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1.390874821266086</v>
      </c>
      <c r="E18" s="115">
        <v>107</v>
      </c>
      <c r="F18" s="114">
        <v>113</v>
      </c>
      <c r="G18" s="114">
        <v>109</v>
      </c>
      <c r="H18" s="114">
        <v>104</v>
      </c>
      <c r="I18" s="140">
        <v>92</v>
      </c>
      <c r="J18" s="115">
        <v>15</v>
      </c>
      <c r="K18" s="116">
        <v>16.304347826086957</v>
      </c>
    </row>
    <row r="19" spans="1:11" ht="14.1" customHeight="1" x14ac:dyDescent="0.2">
      <c r="A19" s="306" t="s">
        <v>235</v>
      </c>
      <c r="B19" s="307" t="s">
        <v>236</v>
      </c>
      <c r="C19" s="308"/>
      <c r="D19" s="113">
        <v>0.8059274665280125</v>
      </c>
      <c r="E19" s="115">
        <v>62</v>
      </c>
      <c r="F19" s="114">
        <v>64</v>
      </c>
      <c r="G19" s="114">
        <v>61</v>
      </c>
      <c r="H19" s="114">
        <v>49</v>
      </c>
      <c r="I19" s="140">
        <v>44</v>
      </c>
      <c r="J19" s="115">
        <v>18</v>
      </c>
      <c r="K19" s="116">
        <v>40.909090909090907</v>
      </c>
    </row>
    <row r="20" spans="1:11" ht="14.1" customHeight="1" x14ac:dyDescent="0.2">
      <c r="A20" s="306">
        <v>12</v>
      </c>
      <c r="B20" s="307" t="s">
        <v>237</v>
      </c>
      <c r="C20" s="308"/>
      <c r="D20" s="113">
        <v>0.55894969452749255</v>
      </c>
      <c r="E20" s="115">
        <v>43</v>
      </c>
      <c r="F20" s="114">
        <v>39</v>
      </c>
      <c r="G20" s="114">
        <v>43</v>
      </c>
      <c r="H20" s="114">
        <v>53</v>
      </c>
      <c r="I20" s="140">
        <v>51</v>
      </c>
      <c r="J20" s="115">
        <v>-8</v>
      </c>
      <c r="K20" s="116">
        <v>-15.686274509803921</v>
      </c>
    </row>
    <row r="21" spans="1:11" ht="14.1" customHeight="1" x14ac:dyDescent="0.2">
      <c r="A21" s="306">
        <v>21</v>
      </c>
      <c r="B21" s="307" t="s">
        <v>238</v>
      </c>
      <c r="C21" s="308"/>
      <c r="D21" s="113">
        <v>0.25997660210581047</v>
      </c>
      <c r="E21" s="115">
        <v>20</v>
      </c>
      <c r="F21" s="114">
        <v>20</v>
      </c>
      <c r="G21" s="114">
        <v>19</v>
      </c>
      <c r="H21" s="114">
        <v>18</v>
      </c>
      <c r="I21" s="140">
        <v>14</v>
      </c>
      <c r="J21" s="115">
        <v>6</v>
      </c>
      <c r="K21" s="116">
        <v>42.857142857142854</v>
      </c>
    </row>
    <row r="22" spans="1:11" ht="14.1" customHeight="1" x14ac:dyDescent="0.2">
      <c r="A22" s="306">
        <v>22</v>
      </c>
      <c r="B22" s="307" t="s">
        <v>239</v>
      </c>
      <c r="C22" s="308"/>
      <c r="D22" s="113">
        <v>1.143897049265566</v>
      </c>
      <c r="E22" s="115">
        <v>88</v>
      </c>
      <c r="F22" s="114">
        <v>101</v>
      </c>
      <c r="G22" s="114">
        <v>107</v>
      </c>
      <c r="H22" s="114">
        <v>114</v>
      </c>
      <c r="I22" s="140">
        <v>118</v>
      </c>
      <c r="J22" s="115">
        <v>-30</v>
      </c>
      <c r="K22" s="116">
        <v>-25.423728813559322</v>
      </c>
    </row>
    <row r="23" spans="1:11" ht="14.1" customHeight="1" x14ac:dyDescent="0.2">
      <c r="A23" s="306">
        <v>23</v>
      </c>
      <c r="B23" s="307" t="s">
        <v>240</v>
      </c>
      <c r="C23" s="308"/>
      <c r="D23" s="113">
        <v>0.2859742623163915</v>
      </c>
      <c r="E23" s="115">
        <v>22</v>
      </c>
      <c r="F23" s="114">
        <v>22</v>
      </c>
      <c r="G23" s="114">
        <v>26</v>
      </c>
      <c r="H23" s="114">
        <v>23</v>
      </c>
      <c r="I23" s="140">
        <v>26</v>
      </c>
      <c r="J23" s="115">
        <v>-4</v>
      </c>
      <c r="K23" s="116">
        <v>-15.384615384615385</v>
      </c>
    </row>
    <row r="24" spans="1:11" ht="14.1" customHeight="1" x14ac:dyDescent="0.2">
      <c r="A24" s="306">
        <v>24</v>
      </c>
      <c r="B24" s="307" t="s">
        <v>241</v>
      </c>
      <c r="C24" s="308"/>
      <c r="D24" s="113">
        <v>3.7826595606395426</v>
      </c>
      <c r="E24" s="115">
        <v>291</v>
      </c>
      <c r="F24" s="114">
        <v>286</v>
      </c>
      <c r="G24" s="114">
        <v>301</v>
      </c>
      <c r="H24" s="114">
        <v>311</v>
      </c>
      <c r="I24" s="140">
        <v>321</v>
      </c>
      <c r="J24" s="115">
        <v>-30</v>
      </c>
      <c r="K24" s="116">
        <v>-9.3457943925233646</v>
      </c>
    </row>
    <row r="25" spans="1:11" ht="14.1" customHeight="1" x14ac:dyDescent="0.2">
      <c r="A25" s="306">
        <v>25</v>
      </c>
      <c r="B25" s="307" t="s">
        <v>242</v>
      </c>
      <c r="C25" s="308"/>
      <c r="D25" s="113">
        <v>2.7817496425321719</v>
      </c>
      <c r="E25" s="115">
        <v>214</v>
      </c>
      <c r="F25" s="114">
        <v>213</v>
      </c>
      <c r="G25" s="114">
        <v>226</v>
      </c>
      <c r="H25" s="114">
        <v>231</v>
      </c>
      <c r="I25" s="140">
        <v>231</v>
      </c>
      <c r="J25" s="115">
        <v>-17</v>
      </c>
      <c r="K25" s="116">
        <v>-7.3593073593073592</v>
      </c>
    </row>
    <row r="26" spans="1:11" ht="14.1" customHeight="1" x14ac:dyDescent="0.2">
      <c r="A26" s="306">
        <v>26</v>
      </c>
      <c r="B26" s="307" t="s">
        <v>243</v>
      </c>
      <c r="C26" s="308"/>
      <c r="D26" s="113">
        <v>0.97491225789678926</v>
      </c>
      <c r="E26" s="115">
        <v>75</v>
      </c>
      <c r="F26" s="114">
        <v>74</v>
      </c>
      <c r="G26" s="114">
        <v>72</v>
      </c>
      <c r="H26" s="114">
        <v>74</v>
      </c>
      <c r="I26" s="140">
        <v>71</v>
      </c>
      <c r="J26" s="115">
        <v>4</v>
      </c>
      <c r="K26" s="116">
        <v>5.6338028169014081</v>
      </c>
    </row>
    <row r="27" spans="1:11" ht="14.1" customHeight="1" x14ac:dyDescent="0.2">
      <c r="A27" s="306">
        <v>27</v>
      </c>
      <c r="B27" s="307" t="s">
        <v>244</v>
      </c>
      <c r="C27" s="308"/>
      <c r="D27" s="113">
        <v>0.62394384505394518</v>
      </c>
      <c r="E27" s="115">
        <v>48</v>
      </c>
      <c r="F27" s="114">
        <v>47</v>
      </c>
      <c r="G27" s="114">
        <v>49</v>
      </c>
      <c r="H27" s="114">
        <v>54</v>
      </c>
      <c r="I27" s="140">
        <v>52</v>
      </c>
      <c r="J27" s="115">
        <v>-4</v>
      </c>
      <c r="K27" s="116">
        <v>-7.6923076923076925</v>
      </c>
    </row>
    <row r="28" spans="1:11" ht="14.1" customHeight="1" x14ac:dyDescent="0.2">
      <c r="A28" s="306">
        <v>28</v>
      </c>
      <c r="B28" s="307" t="s">
        <v>245</v>
      </c>
      <c r="C28" s="308"/>
      <c r="D28" s="113">
        <v>0.37696607305342517</v>
      </c>
      <c r="E28" s="115">
        <v>29</v>
      </c>
      <c r="F28" s="114">
        <v>31</v>
      </c>
      <c r="G28" s="114">
        <v>29</v>
      </c>
      <c r="H28" s="114">
        <v>26</v>
      </c>
      <c r="I28" s="140">
        <v>22</v>
      </c>
      <c r="J28" s="115">
        <v>7</v>
      </c>
      <c r="K28" s="116">
        <v>31.818181818181817</v>
      </c>
    </row>
    <row r="29" spans="1:11" ht="14.1" customHeight="1" x14ac:dyDescent="0.2">
      <c r="A29" s="306">
        <v>29</v>
      </c>
      <c r="B29" s="307" t="s">
        <v>246</v>
      </c>
      <c r="C29" s="308"/>
      <c r="D29" s="113">
        <v>3.4446899779019886</v>
      </c>
      <c r="E29" s="115">
        <v>265</v>
      </c>
      <c r="F29" s="114">
        <v>307</v>
      </c>
      <c r="G29" s="114">
        <v>316</v>
      </c>
      <c r="H29" s="114">
        <v>305</v>
      </c>
      <c r="I29" s="140">
        <v>289</v>
      </c>
      <c r="J29" s="115">
        <v>-24</v>
      </c>
      <c r="K29" s="116">
        <v>-8.3044982698961931</v>
      </c>
    </row>
    <row r="30" spans="1:11" ht="14.1" customHeight="1" x14ac:dyDescent="0.2">
      <c r="A30" s="306" t="s">
        <v>247</v>
      </c>
      <c r="B30" s="307" t="s">
        <v>248</v>
      </c>
      <c r="C30" s="308"/>
      <c r="D30" s="113" t="s">
        <v>513</v>
      </c>
      <c r="E30" s="115" t="s">
        <v>513</v>
      </c>
      <c r="F30" s="114" t="s">
        <v>513</v>
      </c>
      <c r="G30" s="114">
        <v>64</v>
      </c>
      <c r="H30" s="114">
        <v>58</v>
      </c>
      <c r="I30" s="140">
        <v>52</v>
      </c>
      <c r="J30" s="115" t="s">
        <v>513</v>
      </c>
      <c r="K30" s="116" t="s">
        <v>513</v>
      </c>
    </row>
    <row r="31" spans="1:11" ht="14.1" customHeight="1" x14ac:dyDescent="0.2">
      <c r="A31" s="306" t="s">
        <v>249</v>
      </c>
      <c r="B31" s="307" t="s">
        <v>250</v>
      </c>
      <c r="C31" s="308"/>
      <c r="D31" s="113">
        <v>2.703756661900429</v>
      </c>
      <c r="E31" s="115">
        <v>208</v>
      </c>
      <c r="F31" s="114">
        <v>237</v>
      </c>
      <c r="G31" s="114">
        <v>249</v>
      </c>
      <c r="H31" s="114">
        <v>244</v>
      </c>
      <c r="I31" s="140">
        <v>233</v>
      </c>
      <c r="J31" s="115">
        <v>-25</v>
      </c>
      <c r="K31" s="116">
        <v>-10.729613733905579</v>
      </c>
    </row>
    <row r="32" spans="1:11" ht="14.1" customHeight="1" x14ac:dyDescent="0.2">
      <c r="A32" s="306">
        <v>31</v>
      </c>
      <c r="B32" s="307" t="s">
        <v>251</v>
      </c>
      <c r="C32" s="308"/>
      <c r="D32" s="113">
        <v>0.2209801117899389</v>
      </c>
      <c r="E32" s="115">
        <v>17</v>
      </c>
      <c r="F32" s="114">
        <v>18</v>
      </c>
      <c r="G32" s="114">
        <v>18</v>
      </c>
      <c r="H32" s="114">
        <v>19</v>
      </c>
      <c r="I32" s="140">
        <v>19</v>
      </c>
      <c r="J32" s="115">
        <v>-2</v>
      </c>
      <c r="K32" s="116">
        <v>-10.526315789473685</v>
      </c>
    </row>
    <row r="33" spans="1:11" ht="14.1" customHeight="1" x14ac:dyDescent="0.2">
      <c r="A33" s="306">
        <v>32</v>
      </c>
      <c r="B33" s="307" t="s">
        <v>252</v>
      </c>
      <c r="C33" s="308"/>
      <c r="D33" s="113">
        <v>1.0789028987391134</v>
      </c>
      <c r="E33" s="115">
        <v>83</v>
      </c>
      <c r="F33" s="114">
        <v>83</v>
      </c>
      <c r="G33" s="114">
        <v>91</v>
      </c>
      <c r="H33" s="114">
        <v>85</v>
      </c>
      <c r="I33" s="140">
        <v>81</v>
      </c>
      <c r="J33" s="115">
        <v>2</v>
      </c>
      <c r="K33" s="116">
        <v>2.4691358024691357</v>
      </c>
    </row>
    <row r="34" spans="1:11" ht="14.1" customHeight="1" x14ac:dyDescent="0.2">
      <c r="A34" s="306">
        <v>33</v>
      </c>
      <c r="B34" s="307" t="s">
        <v>253</v>
      </c>
      <c r="C34" s="308"/>
      <c r="D34" s="113">
        <v>0.33796958273755362</v>
      </c>
      <c r="E34" s="115">
        <v>26</v>
      </c>
      <c r="F34" s="114">
        <v>27</v>
      </c>
      <c r="G34" s="114">
        <v>31</v>
      </c>
      <c r="H34" s="114">
        <v>35</v>
      </c>
      <c r="I34" s="140">
        <v>37</v>
      </c>
      <c r="J34" s="115">
        <v>-11</v>
      </c>
      <c r="K34" s="116">
        <v>-29.72972972972973</v>
      </c>
    </row>
    <row r="35" spans="1:11" ht="14.1" customHeight="1" x14ac:dyDescent="0.2">
      <c r="A35" s="306">
        <v>34</v>
      </c>
      <c r="B35" s="307" t="s">
        <v>254</v>
      </c>
      <c r="C35" s="308"/>
      <c r="D35" s="113">
        <v>5.5894969452749255</v>
      </c>
      <c r="E35" s="115">
        <v>430</v>
      </c>
      <c r="F35" s="114">
        <v>424</v>
      </c>
      <c r="G35" s="114">
        <v>458</v>
      </c>
      <c r="H35" s="114">
        <v>449</v>
      </c>
      <c r="I35" s="140">
        <v>416</v>
      </c>
      <c r="J35" s="115">
        <v>14</v>
      </c>
      <c r="K35" s="116">
        <v>3.3653846153846154</v>
      </c>
    </row>
    <row r="36" spans="1:11" ht="14.1" customHeight="1" x14ac:dyDescent="0.2">
      <c r="A36" s="306">
        <v>41</v>
      </c>
      <c r="B36" s="307" t="s">
        <v>255</v>
      </c>
      <c r="C36" s="308"/>
      <c r="D36" s="113">
        <v>0.24697777200051996</v>
      </c>
      <c r="E36" s="115">
        <v>19</v>
      </c>
      <c r="F36" s="114">
        <v>19</v>
      </c>
      <c r="G36" s="114">
        <v>22</v>
      </c>
      <c r="H36" s="114">
        <v>19</v>
      </c>
      <c r="I36" s="140">
        <v>20</v>
      </c>
      <c r="J36" s="115">
        <v>-1</v>
      </c>
      <c r="K36" s="116">
        <v>-5</v>
      </c>
    </row>
    <row r="37" spans="1:11" ht="14.1" customHeight="1" x14ac:dyDescent="0.2">
      <c r="A37" s="306">
        <v>42</v>
      </c>
      <c r="B37" s="307" t="s">
        <v>256</v>
      </c>
      <c r="C37" s="308"/>
      <c r="D37" s="113">
        <v>0.12998830105290524</v>
      </c>
      <c r="E37" s="115">
        <v>10</v>
      </c>
      <c r="F37" s="114">
        <v>11</v>
      </c>
      <c r="G37" s="114">
        <v>10</v>
      </c>
      <c r="H37" s="114">
        <v>10</v>
      </c>
      <c r="I37" s="140">
        <v>10</v>
      </c>
      <c r="J37" s="115">
        <v>0</v>
      </c>
      <c r="K37" s="116">
        <v>0</v>
      </c>
    </row>
    <row r="38" spans="1:11" ht="14.1" customHeight="1" x14ac:dyDescent="0.2">
      <c r="A38" s="306">
        <v>43</v>
      </c>
      <c r="B38" s="307" t="s">
        <v>257</v>
      </c>
      <c r="C38" s="308"/>
      <c r="D38" s="113">
        <v>0.4809567138957494</v>
      </c>
      <c r="E38" s="115">
        <v>37</v>
      </c>
      <c r="F38" s="114">
        <v>32</v>
      </c>
      <c r="G38" s="114">
        <v>32</v>
      </c>
      <c r="H38" s="114">
        <v>37</v>
      </c>
      <c r="I38" s="140">
        <v>35</v>
      </c>
      <c r="J38" s="115">
        <v>2</v>
      </c>
      <c r="K38" s="116">
        <v>5.7142857142857144</v>
      </c>
    </row>
    <row r="39" spans="1:11" ht="14.1" customHeight="1" x14ac:dyDescent="0.2">
      <c r="A39" s="306">
        <v>51</v>
      </c>
      <c r="B39" s="307" t="s">
        <v>258</v>
      </c>
      <c r="C39" s="308"/>
      <c r="D39" s="113">
        <v>13.856752892239699</v>
      </c>
      <c r="E39" s="115">
        <v>1066</v>
      </c>
      <c r="F39" s="114">
        <v>866</v>
      </c>
      <c r="G39" s="114">
        <v>857</v>
      </c>
      <c r="H39" s="114">
        <v>844</v>
      </c>
      <c r="I39" s="140">
        <v>823</v>
      </c>
      <c r="J39" s="115">
        <v>243</v>
      </c>
      <c r="K39" s="116">
        <v>29.526123936816525</v>
      </c>
    </row>
    <row r="40" spans="1:11" ht="14.1" customHeight="1" x14ac:dyDescent="0.2">
      <c r="A40" s="306" t="s">
        <v>259</v>
      </c>
      <c r="B40" s="307" t="s">
        <v>260</v>
      </c>
      <c r="C40" s="308"/>
      <c r="D40" s="113">
        <v>13.635772780449759</v>
      </c>
      <c r="E40" s="115">
        <v>1049</v>
      </c>
      <c r="F40" s="114">
        <v>844</v>
      </c>
      <c r="G40" s="114">
        <v>829</v>
      </c>
      <c r="H40" s="114">
        <v>809</v>
      </c>
      <c r="I40" s="140">
        <v>795</v>
      </c>
      <c r="J40" s="115">
        <v>254</v>
      </c>
      <c r="K40" s="116">
        <v>31.949685534591193</v>
      </c>
    </row>
    <row r="41" spans="1:11" ht="14.1" customHeight="1" x14ac:dyDescent="0.2">
      <c r="A41" s="306"/>
      <c r="B41" s="307" t="s">
        <v>261</v>
      </c>
      <c r="C41" s="308"/>
      <c r="D41" s="113">
        <v>1.9888210061094502</v>
      </c>
      <c r="E41" s="115">
        <v>153</v>
      </c>
      <c r="F41" s="114">
        <v>169</v>
      </c>
      <c r="G41" s="114">
        <v>155</v>
      </c>
      <c r="H41" s="114">
        <v>153</v>
      </c>
      <c r="I41" s="140">
        <v>153</v>
      </c>
      <c r="J41" s="115">
        <v>0</v>
      </c>
      <c r="K41" s="116">
        <v>0</v>
      </c>
    </row>
    <row r="42" spans="1:11" ht="14.1" customHeight="1" x14ac:dyDescent="0.2">
      <c r="A42" s="306">
        <v>52</v>
      </c>
      <c r="B42" s="307" t="s">
        <v>262</v>
      </c>
      <c r="C42" s="308"/>
      <c r="D42" s="113">
        <v>5.849473547380736</v>
      </c>
      <c r="E42" s="115">
        <v>450</v>
      </c>
      <c r="F42" s="114">
        <v>465</v>
      </c>
      <c r="G42" s="114">
        <v>524</v>
      </c>
      <c r="H42" s="114">
        <v>461</v>
      </c>
      <c r="I42" s="140">
        <v>464</v>
      </c>
      <c r="J42" s="115">
        <v>-14</v>
      </c>
      <c r="K42" s="116">
        <v>-3.0172413793103448</v>
      </c>
    </row>
    <row r="43" spans="1:11" ht="14.1" customHeight="1" x14ac:dyDescent="0.2">
      <c r="A43" s="306" t="s">
        <v>263</v>
      </c>
      <c r="B43" s="307" t="s">
        <v>264</v>
      </c>
      <c r="C43" s="308"/>
      <c r="D43" s="113">
        <v>5.3815156635902772</v>
      </c>
      <c r="E43" s="115">
        <v>414</v>
      </c>
      <c r="F43" s="114">
        <v>425</v>
      </c>
      <c r="G43" s="114">
        <v>434</v>
      </c>
      <c r="H43" s="114">
        <v>421</v>
      </c>
      <c r="I43" s="140">
        <v>421</v>
      </c>
      <c r="J43" s="115">
        <v>-7</v>
      </c>
      <c r="K43" s="116">
        <v>-1.66270783847981</v>
      </c>
    </row>
    <row r="44" spans="1:11" ht="14.1" customHeight="1" x14ac:dyDescent="0.2">
      <c r="A44" s="306">
        <v>53</v>
      </c>
      <c r="B44" s="307" t="s">
        <v>265</v>
      </c>
      <c r="C44" s="308"/>
      <c r="D44" s="113">
        <v>3.1067203951644351</v>
      </c>
      <c r="E44" s="115">
        <v>239</v>
      </c>
      <c r="F44" s="114">
        <v>245</v>
      </c>
      <c r="G44" s="114">
        <v>251</v>
      </c>
      <c r="H44" s="114">
        <v>242</v>
      </c>
      <c r="I44" s="140">
        <v>251</v>
      </c>
      <c r="J44" s="115">
        <v>-12</v>
      </c>
      <c r="K44" s="116">
        <v>-4.7808764940239046</v>
      </c>
    </row>
    <row r="45" spans="1:11" ht="14.1" customHeight="1" x14ac:dyDescent="0.2">
      <c r="A45" s="306" t="s">
        <v>266</v>
      </c>
      <c r="B45" s="307" t="s">
        <v>267</v>
      </c>
      <c r="C45" s="308"/>
      <c r="D45" s="113">
        <v>3.0157285844274013</v>
      </c>
      <c r="E45" s="115">
        <v>232</v>
      </c>
      <c r="F45" s="114">
        <v>240</v>
      </c>
      <c r="G45" s="114">
        <v>245</v>
      </c>
      <c r="H45" s="114">
        <v>236</v>
      </c>
      <c r="I45" s="140">
        <v>245</v>
      </c>
      <c r="J45" s="115">
        <v>-13</v>
      </c>
      <c r="K45" s="116">
        <v>-5.3061224489795915</v>
      </c>
    </row>
    <row r="46" spans="1:11" ht="14.1" customHeight="1" x14ac:dyDescent="0.2">
      <c r="A46" s="306">
        <v>54</v>
      </c>
      <c r="B46" s="307" t="s">
        <v>268</v>
      </c>
      <c r="C46" s="308"/>
      <c r="D46" s="113">
        <v>13.908748212660861</v>
      </c>
      <c r="E46" s="115">
        <v>1070</v>
      </c>
      <c r="F46" s="114">
        <v>1140</v>
      </c>
      <c r="G46" s="114">
        <v>1143</v>
      </c>
      <c r="H46" s="114">
        <v>1153</v>
      </c>
      <c r="I46" s="140">
        <v>1150</v>
      </c>
      <c r="J46" s="115">
        <v>-80</v>
      </c>
      <c r="K46" s="116">
        <v>-6.9565217391304346</v>
      </c>
    </row>
    <row r="47" spans="1:11" ht="14.1" customHeight="1" x14ac:dyDescent="0.2">
      <c r="A47" s="306">
        <v>61</v>
      </c>
      <c r="B47" s="307" t="s">
        <v>269</v>
      </c>
      <c r="C47" s="308"/>
      <c r="D47" s="113">
        <v>0.61094501494865461</v>
      </c>
      <c r="E47" s="115">
        <v>47</v>
      </c>
      <c r="F47" s="114">
        <v>51</v>
      </c>
      <c r="G47" s="114">
        <v>53</v>
      </c>
      <c r="H47" s="114">
        <v>54</v>
      </c>
      <c r="I47" s="140">
        <v>49</v>
      </c>
      <c r="J47" s="115">
        <v>-2</v>
      </c>
      <c r="K47" s="116">
        <v>-4.0816326530612246</v>
      </c>
    </row>
    <row r="48" spans="1:11" ht="14.1" customHeight="1" x14ac:dyDescent="0.2">
      <c r="A48" s="306">
        <v>62</v>
      </c>
      <c r="B48" s="307" t="s">
        <v>270</v>
      </c>
      <c r="C48" s="308"/>
      <c r="D48" s="113">
        <v>7.578317951384375</v>
      </c>
      <c r="E48" s="115">
        <v>583</v>
      </c>
      <c r="F48" s="114">
        <v>661</v>
      </c>
      <c r="G48" s="114">
        <v>676</v>
      </c>
      <c r="H48" s="114">
        <v>676</v>
      </c>
      <c r="I48" s="140">
        <v>655</v>
      </c>
      <c r="J48" s="115">
        <v>-72</v>
      </c>
      <c r="K48" s="116">
        <v>-10.992366412213741</v>
      </c>
    </row>
    <row r="49" spans="1:11" ht="14.1" customHeight="1" x14ac:dyDescent="0.2">
      <c r="A49" s="306">
        <v>63</v>
      </c>
      <c r="B49" s="307" t="s">
        <v>271</v>
      </c>
      <c r="C49" s="308"/>
      <c r="D49" s="113">
        <v>7.0063694267515926</v>
      </c>
      <c r="E49" s="115">
        <v>539</v>
      </c>
      <c r="F49" s="114">
        <v>640</v>
      </c>
      <c r="G49" s="114">
        <v>674</v>
      </c>
      <c r="H49" s="114">
        <v>716</v>
      </c>
      <c r="I49" s="140">
        <v>655</v>
      </c>
      <c r="J49" s="115">
        <v>-116</v>
      </c>
      <c r="K49" s="116">
        <v>-17.709923664122137</v>
      </c>
    </row>
    <row r="50" spans="1:11" ht="14.1" customHeight="1" x14ac:dyDescent="0.2">
      <c r="A50" s="306" t="s">
        <v>272</v>
      </c>
      <c r="B50" s="307" t="s">
        <v>273</v>
      </c>
      <c r="C50" s="308"/>
      <c r="D50" s="113">
        <v>0.70193682568568827</v>
      </c>
      <c r="E50" s="115">
        <v>54</v>
      </c>
      <c r="F50" s="114">
        <v>62</v>
      </c>
      <c r="G50" s="114">
        <v>65</v>
      </c>
      <c r="H50" s="114">
        <v>65</v>
      </c>
      <c r="I50" s="140">
        <v>67</v>
      </c>
      <c r="J50" s="115">
        <v>-13</v>
      </c>
      <c r="K50" s="116">
        <v>-19.402985074626866</v>
      </c>
    </row>
    <row r="51" spans="1:11" ht="14.1" customHeight="1" x14ac:dyDescent="0.2">
      <c r="A51" s="306" t="s">
        <v>274</v>
      </c>
      <c r="B51" s="307" t="s">
        <v>275</v>
      </c>
      <c r="C51" s="308"/>
      <c r="D51" s="113">
        <v>5.6414922656960877</v>
      </c>
      <c r="E51" s="115">
        <v>434</v>
      </c>
      <c r="F51" s="114">
        <v>525</v>
      </c>
      <c r="G51" s="114">
        <v>540</v>
      </c>
      <c r="H51" s="114">
        <v>579</v>
      </c>
      <c r="I51" s="140">
        <v>528</v>
      </c>
      <c r="J51" s="115">
        <v>-94</v>
      </c>
      <c r="K51" s="116">
        <v>-17.803030303030305</v>
      </c>
    </row>
    <row r="52" spans="1:11" ht="14.1" customHeight="1" x14ac:dyDescent="0.2">
      <c r="A52" s="306">
        <v>71</v>
      </c>
      <c r="B52" s="307" t="s">
        <v>276</v>
      </c>
      <c r="C52" s="308"/>
      <c r="D52" s="113">
        <v>12.959833614974652</v>
      </c>
      <c r="E52" s="115">
        <v>997</v>
      </c>
      <c r="F52" s="114">
        <v>1026</v>
      </c>
      <c r="G52" s="114">
        <v>1054</v>
      </c>
      <c r="H52" s="114">
        <v>1020</v>
      </c>
      <c r="I52" s="140">
        <v>1017</v>
      </c>
      <c r="J52" s="115">
        <v>-20</v>
      </c>
      <c r="K52" s="116">
        <v>-1.9665683382497541</v>
      </c>
    </row>
    <row r="53" spans="1:11" ht="14.1" customHeight="1" x14ac:dyDescent="0.2">
      <c r="A53" s="306" t="s">
        <v>277</v>
      </c>
      <c r="B53" s="307" t="s">
        <v>278</v>
      </c>
      <c r="C53" s="308"/>
      <c r="D53" s="113">
        <v>1.2218900298973092</v>
      </c>
      <c r="E53" s="115">
        <v>94</v>
      </c>
      <c r="F53" s="114">
        <v>94</v>
      </c>
      <c r="G53" s="114">
        <v>95</v>
      </c>
      <c r="H53" s="114">
        <v>92</v>
      </c>
      <c r="I53" s="140">
        <v>101</v>
      </c>
      <c r="J53" s="115">
        <v>-7</v>
      </c>
      <c r="K53" s="116">
        <v>-6.9306930693069306</v>
      </c>
    </row>
    <row r="54" spans="1:11" ht="14.1" customHeight="1" x14ac:dyDescent="0.2">
      <c r="A54" s="306" t="s">
        <v>279</v>
      </c>
      <c r="B54" s="307" t="s">
        <v>280</v>
      </c>
      <c r="C54" s="308"/>
      <c r="D54" s="113">
        <v>10.854023137917588</v>
      </c>
      <c r="E54" s="115">
        <v>835</v>
      </c>
      <c r="F54" s="114">
        <v>865</v>
      </c>
      <c r="G54" s="114">
        <v>888</v>
      </c>
      <c r="H54" s="114">
        <v>865</v>
      </c>
      <c r="I54" s="140">
        <v>848</v>
      </c>
      <c r="J54" s="115">
        <v>-13</v>
      </c>
      <c r="K54" s="116">
        <v>-1.5330188679245282</v>
      </c>
    </row>
    <row r="55" spans="1:11" ht="14.1" customHeight="1" x14ac:dyDescent="0.2">
      <c r="A55" s="306">
        <v>72</v>
      </c>
      <c r="B55" s="307" t="s">
        <v>281</v>
      </c>
      <c r="C55" s="308"/>
      <c r="D55" s="113">
        <v>1.7808397244248018</v>
      </c>
      <c r="E55" s="115">
        <v>137</v>
      </c>
      <c r="F55" s="114">
        <v>139</v>
      </c>
      <c r="G55" s="114">
        <v>136</v>
      </c>
      <c r="H55" s="114">
        <v>133</v>
      </c>
      <c r="I55" s="140">
        <v>128</v>
      </c>
      <c r="J55" s="115">
        <v>9</v>
      </c>
      <c r="K55" s="116">
        <v>7.03125</v>
      </c>
    </row>
    <row r="56" spans="1:11" ht="14.1" customHeight="1" x14ac:dyDescent="0.2">
      <c r="A56" s="306" t="s">
        <v>282</v>
      </c>
      <c r="B56" s="307" t="s">
        <v>283</v>
      </c>
      <c r="C56" s="308"/>
      <c r="D56" s="113">
        <v>0.16898479136877681</v>
      </c>
      <c r="E56" s="115">
        <v>13</v>
      </c>
      <c r="F56" s="114">
        <v>11</v>
      </c>
      <c r="G56" s="114">
        <v>10</v>
      </c>
      <c r="H56" s="114">
        <v>9</v>
      </c>
      <c r="I56" s="140">
        <v>9</v>
      </c>
      <c r="J56" s="115">
        <v>4</v>
      </c>
      <c r="K56" s="116">
        <v>44.444444444444443</v>
      </c>
    </row>
    <row r="57" spans="1:11" ht="14.1" customHeight="1" x14ac:dyDescent="0.2">
      <c r="A57" s="306" t="s">
        <v>284</v>
      </c>
      <c r="B57" s="307" t="s">
        <v>285</v>
      </c>
      <c r="C57" s="308"/>
      <c r="D57" s="113">
        <v>1.2348888600025998</v>
      </c>
      <c r="E57" s="115">
        <v>95</v>
      </c>
      <c r="F57" s="114">
        <v>99</v>
      </c>
      <c r="G57" s="114">
        <v>96</v>
      </c>
      <c r="H57" s="114">
        <v>95</v>
      </c>
      <c r="I57" s="140">
        <v>89</v>
      </c>
      <c r="J57" s="115">
        <v>6</v>
      </c>
      <c r="K57" s="116">
        <v>6.7415730337078648</v>
      </c>
    </row>
    <row r="58" spans="1:11" ht="14.1" customHeight="1" x14ac:dyDescent="0.2">
      <c r="A58" s="306">
        <v>73</v>
      </c>
      <c r="B58" s="307" t="s">
        <v>286</v>
      </c>
      <c r="C58" s="308"/>
      <c r="D58" s="113">
        <v>0.57194852463278301</v>
      </c>
      <c r="E58" s="115">
        <v>44</v>
      </c>
      <c r="F58" s="114">
        <v>49</v>
      </c>
      <c r="G58" s="114">
        <v>45</v>
      </c>
      <c r="H58" s="114">
        <v>48</v>
      </c>
      <c r="I58" s="140">
        <v>49</v>
      </c>
      <c r="J58" s="115">
        <v>-5</v>
      </c>
      <c r="K58" s="116">
        <v>-10.204081632653061</v>
      </c>
    </row>
    <row r="59" spans="1:11" ht="14.1" customHeight="1" x14ac:dyDescent="0.2">
      <c r="A59" s="306" t="s">
        <v>287</v>
      </c>
      <c r="B59" s="307" t="s">
        <v>288</v>
      </c>
      <c r="C59" s="308"/>
      <c r="D59" s="113">
        <v>0.38996490315871574</v>
      </c>
      <c r="E59" s="115">
        <v>30</v>
      </c>
      <c r="F59" s="114">
        <v>33</v>
      </c>
      <c r="G59" s="114">
        <v>31</v>
      </c>
      <c r="H59" s="114">
        <v>32</v>
      </c>
      <c r="I59" s="140">
        <v>32</v>
      </c>
      <c r="J59" s="115">
        <v>-2</v>
      </c>
      <c r="K59" s="116">
        <v>-6.25</v>
      </c>
    </row>
    <row r="60" spans="1:11" ht="14.1" customHeight="1" x14ac:dyDescent="0.2">
      <c r="A60" s="306">
        <v>81</v>
      </c>
      <c r="B60" s="307" t="s">
        <v>289</v>
      </c>
      <c r="C60" s="308"/>
      <c r="D60" s="113">
        <v>2.625763681268686</v>
      </c>
      <c r="E60" s="115">
        <v>202</v>
      </c>
      <c r="F60" s="114">
        <v>202</v>
      </c>
      <c r="G60" s="114">
        <v>189</v>
      </c>
      <c r="H60" s="114">
        <v>192</v>
      </c>
      <c r="I60" s="140">
        <v>194</v>
      </c>
      <c r="J60" s="115">
        <v>8</v>
      </c>
      <c r="K60" s="116">
        <v>4.1237113402061851</v>
      </c>
    </row>
    <row r="61" spans="1:11" ht="14.1" customHeight="1" x14ac:dyDescent="0.2">
      <c r="A61" s="306" t="s">
        <v>290</v>
      </c>
      <c r="B61" s="307" t="s">
        <v>291</v>
      </c>
      <c r="C61" s="308"/>
      <c r="D61" s="113">
        <v>0.54595086442220198</v>
      </c>
      <c r="E61" s="115">
        <v>42</v>
      </c>
      <c r="F61" s="114">
        <v>40</v>
      </c>
      <c r="G61" s="114">
        <v>39</v>
      </c>
      <c r="H61" s="114">
        <v>40</v>
      </c>
      <c r="I61" s="140">
        <v>40</v>
      </c>
      <c r="J61" s="115">
        <v>2</v>
      </c>
      <c r="K61" s="116">
        <v>5</v>
      </c>
    </row>
    <row r="62" spans="1:11" ht="14.1" customHeight="1" x14ac:dyDescent="0.2">
      <c r="A62" s="306" t="s">
        <v>292</v>
      </c>
      <c r="B62" s="307" t="s">
        <v>293</v>
      </c>
      <c r="C62" s="308"/>
      <c r="D62" s="113">
        <v>1.2868841804237618</v>
      </c>
      <c r="E62" s="115">
        <v>99</v>
      </c>
      <c r="F62" s="114">
        <v>97</v>
      </c>
      <c r="G62" s="114">
        <v>85</v>
      </c>
      <c r="H62" s="114">
        <v>86</v>
      </c>
      <c r="I62" s="140">
        <v>87</v>
      </c>
      <c r="J62" s="115">
        <v>12</v>
      </c>
      <c r="K62" s="116">
        <v>13.793103448275861</v>
      </c>
    </row>
    <row r="63" spans="1:11" ht="14.1" customHeight="1" x14ac:dyDescent="0.2">
      <c r="A63" s="306"/>
      <c r="B63" s="307" t="s">
        <v>294</v>
      </c>
      <c r="C63" s="308"/>
      <c r="D63" s="113">
        <v>0.70193682568568827</v>
      </c>
      <c r="E63" s="115">
        <v>54</v>
      </c>
      <c r="F63" s="114">
        <v>56</v>
      </c>
      <c r="G63" s="114">
        <v>49</v>
      </c>
      <c r="H63" s="114">
        <v>51</v>
      </c>
      <c r="I63" s="140">
        <v>54</v>
      </c>
      <c r="J63" s="115">
        <v>0</v>
      </c>
      <c r="K63" s="116">
        <v>0</v>
      </c>
    </row>
    <row r="64" spans="1:11" ht="14.1" customHeight="1" x14ac:dyDescent="0.2">
      <c r="A64" s="306" t="s">
        <v>295</v>
      </c>
      <c r="B64" s="307" t="s">
        <v>296</v>
      </c>
      <c r="C64" s="308"/>
      <c r="D64" s="113">
        <v>0.10399064084232419</v>
      </c>
      <c r="E64" s="115">
        <v>8</v>
      </c>
      <c r="F64" s="114">
        <v>8</v>
      </c>
      <c r="G64" s="114">
        <v>10</v>
      </c>
      <c r="H64" s="114">
        <v>7</v>
      </c>
      <c r="I64" s="140">
        <v>8</v>
      </c>
      <c r="J64" s="115">
        <v>0</v>
      </c>
      <c r="K64" s="116">
        <v>0</v>
      </c>
    </row>
    <row r="65" spans="1:11" ht="14.1" customHeight="1" x14ac:dyDescent="0.2">
      <c r="A65" s="306" t="s">
        <v>297</v>
      </c>
      <c r="B65" s="307" t="s">
        <v>298</v>
      </c>
      <c r="C65" s="308"/>
      <c r="D65" s="113">
        <v>0.33796958273755362</v>
      </c>
      <c r="E65" s="115">
        <v>26</v>
      </c>
      <c r="F65" s="114">
        <v>29</v>
      </c>
      <c r="G65" s="114">
        <v>29</v>
      </c>
      <c r="H65" s="114">
        <v>31</v>
      </c>
      <c r="I65" s="140">
        <v>33</v>
      </c>
      <c r="J65" s="115">
        <v>-7</v>
      </c>
      <c r="K65" s="116">
        <v>-21.212121212121211</v>
      </c>
    </row>
    <row r="66" spans="1:11" ht="14.1" customHeight="1" x14ac:dyDescent="0.2">
      <c r="A66" s="306">
        <v>82</v>
      </c>
      <c r="B66" s="307" t="s">
        <v>299</v>
      </c>
      <c r="C66" s="308"/>
      <c r="D66" s="113">
        <v>1.4558689717925386</v>
      </c>
      <c r="E66" s="115">
        <v>112</v>
      </c>
      <c r="F66" s="114">
        <v>112</v>
      </c>
      <c r="G66" s="114">
        <v>110</v>
      </c>
      <c r="H66" s="114">
        <v>102</v>
      </c>
      <c r="I66" s="140">
        <v>104</v>
      </c>
      <c r="J66" s="115">
        <v>8</v>
      </c>
      <c r="K66" s="116">
        <v>7.6923076923076925</v>
      </c>
    </row>
    <row r="67" spans="1:11" ht="14.1" customHeight="1" x14ac:dyDescent="0.2">
      <c r="A67" s="306" t="s">
        <v>300</v>
      </c>
      <c r="B67" s="307" t="s">
        <v>301</v>
      </c>
      <c r="C67" s="308"/>
      <c r="D67" s="113">
        <v>0.75393214610685033</v>
      </c>
      <c r="E67" s="115">
        <v>58</v>
      </c>
      <c r="F67" s="114">
        <v>56</v>
      </c>
      <c r="G67" s="114">
        <v>52</v>
      </c>
      <c r="H67" s="114">
        <v>43</v>
      </c>
      <c r="I67" s="140">
        <v>44</v>
      </c>
      <c r="J67" s="115">
        <v>14</v>
      </c>
      <c r="K67" s="116">
        <v>31.818181818181817</v>
      </c>
    </row>
    <row r="68" spans="1:11" ht="14.1" customHeight="1" x14ac:dyDescent="0.2">
      <c r="A68" s="306" t="s">
        <v>302</v>
      </c>
      <c r="B68" s="307" t="s">
        <v>303</v>
      </c>
      <c r="C68" s="308"/>
      <c r="D68" s="113">
        <v>0.3249707526322631</v>
      </c>
      <c r="E68" s="115">
        <v>25</v>
      </c>
      <c r="F68" s="114">
        <v>27</v>
      </c>
      <c r="G68" s="114">
        <v>29</v>
      </c>
      <c r="H68" s="114">
        <v>30</v>
      </c>
      <c r="I68" s="140">
        <v>28</v>
      </c>
      <c r="J68" s="115">
        <v>-3</v>
      </c>
      <c r="K68" s="116">
        <v>-10.714285714285714</v>
      </c>
    </row>
    <row r="69" spans="1:11" ht="14.1" customHeight="1" x14ac:dyDescent="0.2">
      <c r="A69" s="306">
        <v>83</v>
      </c>
      <c r="B69" s="307" t="s">
        <v>304</v>
      </c>
      <c r="C69" s="308"/>
      <c r="D69" s="113">
        <v>1.8848303652671259</v>
      </c>
      <c r="E69" s="115">
        <v>145</v>
      </c>
      <c r="F69" s="114">
        <v>163</v>
      </c>
      <c r="G69" s="114">
        <v>161</v>
      </c>
      <c r="H69" s="114">
        <v>168</v>
      </c>
      <c r="I69" s="140">
        <v>172</v>
      </c>
      <c r="J69" s="115">
        <v>-27</v>
      </c>
      <c r="K69" s="116">
        <v>-15.697674418604651</v>
      </c>
    </row>
    <row r="70" spans="1:11" ht="14.1" customHeight="1" x14ac:dyDescent="0.2">
      <c r="A70" s="306" t="s">
        <v>305</v>
      </c>
      <c r="B70" s="307" t="s">
        <v>306</v>
      </c>
      <c r="C70" s="308"/>
      <c r="D70" s="113">
        <v>0.7279344858962693</v>
      </c>
      <c r="E70" s="115">
        <v>56</v>
      </c>
      <c r="F70" s="114">
        <v>58</v>
      </c>
      <c r="G70" s="114">
        <v>54</v>
      </c>
      <c r="H70" s="114">
        <v>64</v>
      </c>
      <c r="I70" s="140">
        <v>62</v>
      </c>
      <c r="J70" s="115">
        <v>-6</v>
      </c>
      <c r="K70" s="116">
        <v>-9.67741935483871</v>
      </c>
    </row>
    <row r="71" spans="1:11" ht="14.1" customHeight="1" x14ac:dyDescent="0.2">
      <c r="A71" s="306"/>
      <c r="B71" s="307" t="s">
        <v>307</v>
      </c>
      <c r="C71" s="308"/>
      <c r="D71" s="113">
        <v>0.42896139347458728</v>
      </c>
      <c r="E71" s="115">
        <v>33</v>
      </c>
      <c r="F71" s="114">
        <v>33</v>
      </c>
      <c r="G71" s="114">
        <v>29</v>
      </c>
      <c r="H71" s="114">
        <v>39</v>
      </c>
      <c r="I71" s="140">
        <v>36</v>
      </c>
      <c r="J71" s="115">
        <v>-3</v>
      </c>
      <c r="K71" s="116">
        <v>-8.3333333333333339</v>
      </c>
    </row>
    <row r="72" spans="1:11" ht="14.1" customHeight="1" x14ac:dyDescent="0.2">
      <c r="A72" s="306">
        <v>84</v>
      </c>
      <c r="B72" s="307" t="s">
        <v>308</v>
      </c>
      <c r="C72" s="308"/>
      <c r="D72" s="113">
        <v>0.71493565579097884</v>
      </c>
      <c r="E72" s="115">
        <v>55</v>
      </c>
      <c r="F72" s="114">
        <v>81</v>
      </c>
      <c r="G72" s="114">
        <v>70</v>
      </c>
      <c r="H72" s="114">
        <v>78</v>
      </c>
      <c r="I72" s="140">
        <v>58</v>
      </c>
      <c r="J72" s="115">
        <v>-3</v>
      </c>
      <c r="K72" s="116">
        <v>-5.1724137931034484</v>
      </c>
    </row>
    <row r="73" spans="1:11" ht="14.1" customHeight="1" x14ac:dyDescent="0.2">
      <c r="A73" s="306" t="s">
        <v>309</v>
      </c>
      <c r="B73" s="307" t="s">
        <v>310</v>
      </c>
      <c r="C73" s="308"/>
      <c r="D73" s="113">
        <v>3.8996490315871574E-2</v>
      </c>
      <c r="E73" s="115">
        <v>3</v>
      </c>
      <c r="F73" s="114">
        <v>4</v>
      </c>
      <c r="G73" s="114">
        <v>3</v>
      </c>
      <c r="H73" s="114">
        <v>6</v>
      </c>
      <c r="I73" s="140">
        <v>5</v>
      </c>
      <c r="J73" s="115">
        <v>-2</v>
      </c>
      <c r="K73" s="116">
        <v>-40</v>
      </c>
    </row>
    <row r="74" spans="1:11" ht="14.1" customHeight="1" x14ac:dyDescent="0.2">
      <c r="A74" s="306" t="s">
        <v>311</v>
      </c>
      <c r="B74" s="307" t="s">
        <v>312</v>
      </c>
      <c r="C74" s="308"/>
      <c r="D74" s="113" t="s">
        <v>513</v>
      </c>
      <c r="E74" s="115" t="s">
        <v>513</v>
      </c>
      <c r="F74" s="114">
        <v>7</v>
      </c>
      <c r="G74" s="114">
        <v>9</v>
      </c>
      <c r="H74" s="114">
        <v>6</v>
      </c>
      <c r="I74" s="140">
        <v>3</v>
      </c>
      <c r="J74" s="115" t="s">
        <v>513</v>
      </c>
      <c r="K74" s="116" t="s">
        <v>513</v>
      </c>
    </row>
    <row r="75" spans="1:11" ht="14.1" customHeight="1" x14ac:dyDescent="0.2">
      <c r="A75" s="306" t="s">
        <v>313</v>
      </c>
      <c r="B75" s="307" t="s">
        <v>314</v>
      </c>
      <c r="C75" s="308"/>
      <c r="D75" s="113">
        <v>0.27297543221110099</v>
      </c>
      <c r="E75" s="115">
        <v>21</v>
      </c>
      <c r="F75" s="114">
        <v>28</v>
      </c>
      <c r="G75" s="114">
        <v>17</v>
      </c>
      <c r="H75" s="114">
        <v>26</v>
      </c>
      <c r="I75" s="140">
        <v>13</v>
      </c>
      <c r="J75" s="115">
        <v>8</v>
      </c>
      <c r="K75" s="116">
        <v>61.53846153846154</v>
      </c>
    </row>
    <row r="76" spans="1:11" ht="14.1" customHeight="1" x14ac:dyDescent="0.2">
      <c r="A76" s="306">
        <v>91</v>
      </c>
      <c r="B76" s="307" t="s">
        <v>315</v>
      </c>
      <c r="C76" s="308"/>
      <c r="D76" s="113">
        <v>0</v>
      </c>
      <c r="E76" s="115">
        <v>0</v>
      </c>
      <c r="F76" s="114" t="s">
        <v>513</v>
      </c>
      <c r="G76" s="114" t="s">
        <v>513</v>
      </c>
      <c r="H76" s="114" t="s">
        <v>513</v>
      </c>
      <c r="I76" s="140">
        <v>0</v>
      </c>
      <c r="J76" s="115">
        <v>0</v>
      </c>
      <c r="K76" s="116">
        <v>0</v>
      </c>
    </row>
    <row r="77" spans="1:11" ht="14.1" customHeight="1" x14ac:dyDescent="0.2">
      <c r="A77" s="306">
        <v>92</v>
      </c>
      <c r="B77" s="307" t="s">
        <v>316</v>
      </c>
      <c r="C77" s="308"/>
      <c r="D77" s="113">
        <v>0.14298713115819575</v>
      </c>
      <c r="E77" s="115">
        <v>11</v>
      </c>
      <c r="F77" s="114">
        <v>11</v>
      </c>
      <c r="G77" s="114">
        <v>11</v>
      </c>
      <c r="H77" s="114">
        <v>12</v>
      </c>
      <c r="I77" s="140">
        <v>10</v>
      </c>
      <c r="J77" s="115">
        <v>1</v>
      </c>
      <c r="K77" s="116">
        <v>10</v>
      </c>
    </row>
    <row r="78" spans="1:11" ht="14.1" customHeight="1" x14ac:dyDescent="0.2">
      <c r="A78" s="306">
        <v>93</v>
      </c>
      <c r="B78" s="307" t="s">
        <v>317</v>
      </c>
      <c r="C78" s="308"/>
      <c r="D78" s="113">
        <v>0.12998830105290524</v>
      </c>
      <c r="E78" s="115">
        <v>10</v>
      </c>
      <c r="F78" s="114" t="s">
        <v>513</v>
      </c>
      <c r="G78" s="114" t="s">
        <v>513</v>
      </c>
      <c r="H78" s="114" t="s">
        <v>513</v>
      </c>
      <c r="I78" s="140">
        <v>8</v>
      </c>
      <c r="J78" s="115">
        <v>2</v>
      </c>
      <c r="K78" s="116">
        <v>25</v>
      </c>
    </row>
    <row r="79" spans="1:11" ht="14.1" customHeight="1" x14ac:dyDescent="0.2">
      <c r="A79" s="306">
        <v>94</v>
      </c>
      <c r="B79" s="307" t="s">
        <v>318</v>
      </c>
      <c r="C79" s="308"/>
      <c r="D79" s="113">
        <v>0.24697777200051996</v>
      </c>
      <c r="E79" s="115">
        <v>19</v>
      </c>
      <c r="F79" s="114">
        <v>23</v>
      </c>
      <c r="G79" s="114">
        <v>24</v>
      </c>
      <c r="H79" s="114">
        <v>26</v>
      </c>
      <c r="I79" s="140">
        <v>28</v>
      </c>
      <c r="J79" s="115">
        <v>-9</v>
      </c>
      <c r="K79" s="116">
        <v>-32.142857142857146</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1.858832705056545</v>
      </c>
      <c r="E81" s="143">
        <v>143</v>
      </c>
      <c r="F81" s="144">
        <v>135</v>
      </c>
      <c r="G81" s="144">
        <v>131</v>
      </c>
      <c r="H81" s="144">
        <v>135</v>
      </c>
      <c r="I81" s="145">
        <v>121</v>
      </c>
      <c r="J81" s="143">
        <v>22</v>
      </c>
      <c r="K81" s="146">
        <v>18.181818181818183</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3129</v>
      </c>
      <c r="G12" s="536">
        <v>2554</v>
      </c>
      <c r="H12" s="536">
        <v>4014</v>
      </c>
      <c r="I12" s="536">
        <v>2845</v>
      </c>
      <c r="J12" s="537">
        <v>3640</v>
      </c>
      <c r="K12" s="538">
        <v>-511</v>
      </c>
      <c r="L12" s="349">
        <v>-14.038461538461538</v>
      </c>
    </row>
    <row r="13" spans="1:17" s="110" customFormat="1" ht="15" customHeight="1" x14ac:dyDescent="0.2">
      <c r="A13" s="350" t="s">
        <v>344</v>
      </c>
      <c r="B13" s="351" t="s">
        <v>345</v>
      </c>
      <c r="C13" s="347"/>
      <c r="D13" s="347"/>
      <c r="E13" s="348"/>
      <c r="F13" s="536">
        <v>1816</v>
      </c>
      <c r="G13" s="536">
        <v>1273</v>
      </c>
      <c r="H13" s="536">
        <v>2037</v>
      </c>
      <c r="I13" s="536">
        <v>1583</v>
      </c>
      <c r="J13" s="537">
        <v>2088</v>
      </c>
      <c r="K13" s="538">
        <v>-272</v>
      </c>
      <c r="L13" s="349">
        <v>-13.026819923371647</v>
      </c>
    </row>
    <row r="14" spans="1:17" s="110" customFormat="1" ht="22.5" customHeight="1" x14ac:dyDescent="0.2">
      <c r="A14" s="350"/>
      <c r="B14" s="351" t="s">
        <v>346</v>
      </c>
      <c r="C14" s="347"/>
      <c r="D14" s="347"/>
      <c r="E14" s="348"/>
      <c r="F14" s="536">
        <v>1313</v>
      </c>
      <c r="G14" s="536">
        <v>1281</v>
      </c>
      <c r="H14" s="536">
        <v>1977</v>
      </c>
      <c r="I14" s="536">
        <v>1262</v>
      </c>
      <c r="J14" s="537">
        <v>1552</v>
      </c>
      <c r="K14" s="538">
        <v>-239</v>
      </c>
      <c r="L14" s="349">
        <v>-15.399484536082474</v>
      </c>
    </row>
    <row r="15" spans="1:17" s="110" customFormat="1" ht="15" customHeight="1" x14ac:dyDescent="0.2">
      <c r="A15" s="350" t="s">
        <v>347</v>
      </c>
      <c r="B15" s="351" t="s">
        <v>108</v>
      </c>
      <c r="C15" s="347"/>
      <c r="D15" s="347"/>
      <c r="E15" s="348"/>
      <c r="F15" s="536">
        <v>607</v>
      </c>
      <c r="G15" s="536">
        <v>654</v>
      </c>
      <c r="H15" s="536">
        <v>1523</v>
      </c>
      <c r="I15" s="536">
        <v>582</v>
      </c>
      <c r="J15" s="537">
        <v>705</v>
      </c>
      <c r="K15" s="538">
        <v>-98</v>
      </c>
      <c r="L15" s="349">
        <v>-13.900709219858156</v>
      </c>
    </row>
    <row r="16" spans="1:17" s="110" customFormat="1" ht="15" customHeight="1" x14ac:dyDescent="0.2">
      <c r="A16" s="350"/>
      <c r="B16" s="351" t="s">
        <v>109</v>
      </c>
      <c r="C16" s="347"/>
      <c r="D16" s="347"/>
      <c r="E16" s="348"/>
      <c r="F16" s="536">
        <v>2087</v>
      </c>
      <c r="G16" s="536">
        <v>1651</v>
      </c>
      <c r="H16" s="536">
        <v>2101</v>
      </c>
      <c r="I16" s="536">
        <v>1886</v>
      </c>
      <c r="J16" s="537">
        <v>2418</v>
      </c>
      <c r="K16" s="538">
        <v>-331</v>
      </c>
      <c r="L16" s="349">
        <v>-13.68899917287014</v>
      </c>
    </row>
    <row r="17" spans="1:12" s="110" customFormat="1" ht="15" customHeight="1" x14ac:dyDescent="0.2">
      <c r="A17" s="350"/>
      <c r="B17" s="351" t="s">
        <v>110</v>
      </c>
      <c r="C17" s="347"/>
      <c r="D17" s="347"/>
      <c r="E17" s="348"/>
      <c r="F17" s="536">
        <v>401</v>
      </c>
      <c r="G17" s="536">
        <v>217</v>
      </c>
      <c r="H17" s="536">
        <v>347</v>
      </c>
      <c r="I17" s="536">
        <v>343</v>
      </c>
      <c r="J17" s="537">
        <v>489</v>
      </c>
      <c r="K17" s="538">
        <v>-88</v>
      </c>
      <c r="L17" s="349">
        <v>-17.995910020449898</v>
      </c>
    </row>
    <row r="18" spans="1:12" s="110" customFormat="1" ht="15" customHeight="1" x14ac:dyDescent="0.2">
      <c r="A18" s="350"/>
      <c r="B18" s="351" t="s">
        <v>111</v>
      </c>
      <c r="C18" s="347"/>
      <c r="D18" s="347"/>
      <c r="E18" s="348"/>
      <c r="F18" s="536">
        <v>34</v>
      </c>
      <c r="G18" s="536">
        <v>32</v>
      </c>
      <c r="H18" s="536">
        <v>43</v>
      </c>
      <c r="I18" s="536">
        <v>34</v>
      </c>
      <c r="J18" s="537">
        <v>28</v>
      </c>
      <c r="K18" s="538">
        <v>6</v>
      </c>
      <c r="L18" s="349">
        <v>21.428571428571427</v>
      </c>
    </row>
    <row r="19" spans="1:12" s="110" customFormat="1" ht="15" customHeight="1" x14ac:dyDescent="0.2">
      <c r="A19" s="118" t="s">
        <v>113</v>
      </c>
      <c r="B19" s="119" t="s">
        <v>181</v>
      </c>
      <c r="C19" s="347"/>
      <c r="D19" s="347"/>
      <c r="E19" s="348"/>
      <c r="F19" s="536">
        <v>2277</v>
      </c>
      <c r="G19" s="536">
        <v>1829</v>
      </c>
      <c r="H19" s="536">
        <v>2913</v>
      </c>
      <c r="I19" s="536">
        <v>2027</v>
      </c>
      <c r="J19" s="537">
        <v>2601</v>
      </c>
      <c r="K19" s="538">
        <v>-324</v>
      </c>
      <c r="L19" s="349">
        <v>-12.456747404844291</v>
      </c>
    </row>
    <row r="20" spans="1:12" s="110" customFormat="1" ht="15" customHeight="1" x14ac:dyDescent="0.2">
      <c r="A20" s="118"/>
      <c r="B20" s="119" t="s">
        <v>182</v>
      </c>
      <c r="C20" s="347"/>
      <c r="D20" s="347"/>
      <c r="E20" s="348"/>
      <c r="F20" s="536">
        <v>852</v>
      </c>
      <c r="G20" s="536">
        <v>725</v>
      </c>
      <c r="H20" s="536">
        <v>1101</v>
      </c>
      <c r="I20" s="536">
        <v>818</v>
      </c>
      <c r="J20" s="537">
        <v>1039</v>
      </c>
      <c r="K20" s="538">
        <v>-187</v>
      </c>
      <c r="L20" s="349">
        <v>-17.998075072184793</v>
      </c>
    </row>
    <row r="21" spans="1:12" s="110" customFormat="1" ht="15" customHeight="1" x14ac:dyDescent="0.2">
      <c r="A21" s="118" t="s">
        <v>113</v>
      </c>
      <c r="B21" s="119" t="s">
        <v>116</v>
      </c>
      <c r="C21" s="347"/>
      <c r="D21" s="347"/>
      <c r="E21" s="348"/>
      <c r="F21" s="536">
        <v>2536</v>
      </c>
      <c r="G21" s="536">
        <v>1669</v>
      </c>
      <c r="H21" s="536">
        <v>3107</v>
      </c>
      <c r="I21" s="536">
        <v>2080</v>
      </c>
      <c r="J21" s="537">
        <v>2896</v>
      </c>
      <c r="K21" s="538">
        <v>-360</v>
      </c>
      <c r="L21" s="349">
        <v>-12.430939226519337</v>
      </c>
    </row>
    <row r="22" spans="1:12" s="110" customFormat="1" ht="15" customHeight="1" x14ac:dyDescent="0.2">
      <c r="A22" s="118"/>
      <c r="B22" s="119" t="s">
        <v>117</v>
      </c>
      <c r="C22" s="347"/>
      <c r="D22" s="347"/>
      <c r="E22" s="348"/>
      <c r="F22" s="536">
        <v>593</v>
      </c>
      <c r="G22" s="536">
        <v>884</v>
      </c>
      <c r="H22" s="536">
        <v>906</v>
      </c>
      <c r="I22" s="536">
        <v>765</v>
      </c>
      <c r="J22" s="537">
        <v>739</v>
      </c>
      <c r="K22" s="538">
        <v>-146</v>
      </c>
      <c r="L22" s="349">
        <v>-19.756427604871448</v>
      </c>
    </row>
    <row r="23" spans="1:12" s="110" customFormat="1" ht="15" customHeight="1" x14ac:dyDescent="0.2">
      <c r="A23" s="352" t="s">
        <v>347</v>
      </c>
      <c r="B23" s="353" t="s">
        <v>193</v>
      </c>
      <c r="C23" s="354"/>
      <c r="D23" s="354"/>
      <c r="E23" s="355"/>
      <c r="F23" s="539">
        <v>47</v>
      </c>
      <c r="G23" s="539">
        <v>77</v>
      </c>
      <c r="H23" s="539">
        <v>676</v>
      </c>
      <c r="I23" s="539">
        <v>31</v>
      </c>
      <c r="J23" s="540">
        <v>62</v>
      </c>
      <c r="K23" s="541">
        <v>-15</v>
      </c>
      <c r="L23" s="356">
        <v>-24.193548387096776</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31.7</v>
      </c>
      <c r="G25" s="542">
        <v>48.6</v>
      </c>
      <c r="H25" s="542">
        <v>44</v>
      </c>
      <c r="I25" s="542">
        <v>40.1</v>
      </c>
      <c r="J25" s="542">
        <v>31.9</v>
      </c>
      <c r="K25" s="543" t="s">
        <v>349</v>
      </c>
      <c r="L25" s="364">
        <v>-0.19999999999999929</v>
      </c>
    </row>
    <row r="26" spans="1:12" s="110" customFormat="1" ht="15" customHeight="1" x14ac:dyDescent="0.2">
      <c r="A26" s="365" t="s">
        <v>105</v>
      </c>
      <c r="B26" s="366" t="s">
        <v>345</v>
      </c>
      <c r="C26" s="362"/>
      <c r="D26" s="362"/>
      <c r="E26" s="363"/>
      <c r="F26" s="542">
        <v>28.5</v>
      </c>
      <c r="G26" s="542">
        <v>45</v>
      </c>
      <c r="H26" s="542">
        <v>39.700000000000003</v>
      </c>
      <c r="I26" s="542">
        <v>37.1</v>
      </c>
      <c r="J26" s="544">
        <v>27.1</v>
      </c>
      <c r="K26" s="543" t="s">
        <v>349</v>
      </c>
      <c r="L26" s="364">
        <v>1.3999999999999986</v>
      </c>
    </row>
    <row r="27" spans="1:12" s="110" customFormat="1" ht="15" customHeight="1" x14ac:dyDescent="0.2">
      <c r="A27" s="365"/>
      <c r="B27" s="366" t="s">
        <v>346</v>
      </c>
      <c r="C27" s="362"/>
      <c r="D27" s="362"/>
      <c r="E27" s="363"/>
      <c r="F27" s="542">
        <v>36.200000000000003</v>
      </c>
      <c r="G27" s="542">
        <v>52.1</v>
      </c>
      <c r="H27" s="542">
        <v>48.1</v>
      </c>
      <c r="I27" s="542">
        <v>43.8</v>
      </c>
      <c r="J27" s="542">
        <v>38.5</v>
      </c>
      <c r="K27" s="543" t="s">
        <v>349</v>
      </c>
      <c r="L27" s="364">
        <v>-2.2999999999999972</v>
      </c>
    </row>
    <row r="28" spans="1:12" s="110" customFormat="1" ht="15" customHeight="1" x14ac:dyDescent="0.2">
      <c r="A28" s="365" t="s">
        <v>113</v>
      </c>
      <c r="B28" s="366" t="s">
        <v>108</v>
      </c>
      <c r="C28" s="362"/>
      <c r="D28" s="362"/>
      <c r="E28" s="363"/>
      <c r="F28" s="542">
        <v>51.3</v>
      </c>
      <c r="G28" s="542">
        <v>67.599999999999994</v>
      </c>
      <c r="H28" s="542">
        <v>56.9</v>
      </c>
      <c r="I28" s="542">
        <v>55.8</v>
      </c>
      <c r="J28" s="542">
        <v>45.6</v>
      </c>
      <c r="K28" s="543" t="s">
        <v>349</v>
      </c>
      <c r="L28" s="364">
        <v>5.6999999999999957</v>
      </c>
    </row>
    <row r="29" spans="1:12" s="110" customFormat="1" ht="11.25" x14ac:dyDescent="0.2">
      <c r="A29" s="365"/>
      <c r="B29" s="366" t="s">
        <v>109</v>
      </c>
      <c r="C29" s="362"/>
      <c r="D29" s="362"/>
      <c r="E29" s="363"/>
      <c r="F29" s="542">
        <v>28.2</v>
      </c>
      <c r="G29" s="542">
        <v>44.4</v>
      </c>
      <c r="H29" s="542">
        <v>40.299999999999997</v>
      </c>
      <c r="I29" s="542">
        <v>36</v>
      </c>
      <c r="J29" s="544">
        <v>30.4</v>
      </c>
      <c r="K29" s="543" t="s">
        <v>349</v>
      </c>
      <c r="L29" s="364">
        <v>-2.1999999999999993</v>
      </c>
    </row>
    <row r="30" spans="1:12" s="110" customFormat="1" ht="15" customHeight="1" x14ac:dyDescent="0.2">
      <c r="A30" s="365"/>
      <c r="B30" s="366" t="s">
        <v>110</v>
      </c>
      <c r="C30" s="362"/>
      <c r="D30" s="362"/>
      <c r="E30" s="363"/>
      <c r="F30" s="542">
        <v>23.2</v>
      </c>
      <c r="G30" s="542">
        <v>30.9</v>
      </c>
      <c r="H30" s="542">
        <v>36.1</v>
      </c>
      <c r="I30" s="542">
        <v>37.299999999999997</v>
      </c>
      <c r="J30" s="542">
        <v>22.5</v>
      </c>
      <c r="K30" s="543" t="s">
        <v>349</v>
      </c>
      <c r="L30" s="364">
        <v>0.69999999999999929</v>
      </c>
    </row>
    <row r="31" spans="1:12" s="110" customFormat="1" ht="15" customHeight="1" x14ac:dyDescent="0.2">
      <c r="A31" s="365"/>
      <c r="B31" s="366" t="s">
        <v>111</v>
      </c>
      <c r="C31" s="362"/>
      <c r="D31" s="362"/>
      <c r="E31" s="363"/>
      <c r="F31" s="542">
        <v>38.200000000000003</v>
      </c>
      <c r="G31" s="542">
        <v>43.8</v>
      </c>
      <c r="H31" s="542">
        <v>32.6</v>
      </c>
      <c r="I31" s="542">
        <v>38.200000000000003</v>
      </c>
      <c r="J31" s="542">
        <v>25</v>
      </c>
      <c r="K31" s="543" t="s">
        <v>349</v>
      </c>
      <c r="L31" s="364">
        <v>13.200000000000003</v>
      </c>
    </row>
    <row r="32" spans="1:12" s="110" customFormat="1" ht="15" customHeight="1" x14ac:dyDescent="0.2">
      <c r="A32" s="367" t="s">
        <v>113</v>
      </c>
      <c r="B32" s="368" t="s">
        <v>181</v>
      </c>
      <c r="C32" s="362"/>
      <c r="D32" s="362"/>
      <c r="E32" s="363"/>
      <c r="F32" s="542">
        <v>29.2</v>
      </c>
      <c r="G32" s="542">
        <v>50.5</v>
      </c>
      <c r="H32" s="542">
        <v>42.6</v>
      </c>
      <c r="I32" s="542">
        <v>39.700000000000003</v>
      </c>
      <c r="J32" s="544">
        <v>29.4</v>
      </c>
      <c r="K32" s="543" t="s">
        <v>349</v>
      </c>
      <c r="L32" s="364">
        <v>-0.19999999999999929</v>
      </c>
    </row>
    <row r="33" spans="1:12" s="110" customFormat="1" ht="15" customHeight="1" x14ac:dyDescent="0.2">
      <c r="A33" s="367"/>
      <c r="B33" s="368" t="s">
        <v>182</v>
      </c>
      <c r="C33" s="362"/>
      <c r="D33" s="362"/>
      <c r="E33" s="363"/>
      <c r="F33" s="542">
        <v>38.4</v>
      </c>
      <c r="G33" s="542">
        <v>44</v>
      </c>
      <c r="H33" s="542">
        <v>46.6</v>
      </c>
      <c r="I33" s="542">
        <v>41</v>
      </c>
      <c r="J33" s="542">
        <v>38</v>
      </c>
      <c r="K33" s="543" t="s">
        <v>349</v>
      </c>
      <c r="L33" s="364">
        <v>0.39999999999999858</v>
      </c>
    </row>
    <row r="34" spans="1:12" s="369" customFormat="1" ht="15" customHeight="1" x14ac:dyDescent="0.2">
      <c r="A34" s="367" t="s">
        <v>113</v>
      </c>
      <c r="B34" s="368" t="s">
        <v>116</v>
      </c>
      <c r="C34" s="362"/>
      <c r="D34" s="362"/>
      <c r="E34" s="363"/>
      <c r="F34" s="542">
        <v>26</v>
      </c>
      <c r="G34" s="542">
        <v>31.8</v>
      </c>
      <c r="H34" s="542">
        <v>33.9</v>
      </c>
      <c r="I34" s="542">
        <v>30.8</v>
      </c>
      <c r="J34" s="542">
        <v>24.8</v>
      </c>
      <c r="K34" s="543" t="s">
        <v>349</v>
      </c>
      <c r="L34" s="364">
        <v>1.1999999999999993</v>
      </c>
    </row>
    <row r="35" spans="1:12" s="369" customFormat="1" ht="11.25" x14ac:dyDescent="0.2">
      <c r="A35" s="370"/>
      <c r="B35" s="371" t="s">
        <v>117</v>
      </c>
      <c r="C35" s="372"/>
      <c r="D35" s="372"/>
      <c r="E35" s="373"/>
      <c r="F35" s="545">
        <v>55.8</v>
      </c>
      <c r="G35" s="545">
        <v>79.2</v>
      </c>
      <c r="H35" s="545">
        <v>72.5</v>
      </c>
      <c r="I35" s="545">
        <v>65.2</v>
      </c>
      <c r="J35" s="546">
        <v>59.1</v>
      </c>
      <c r="K35" s="547" t="s">
        <v>349</v>
      </c>
      <c r="L35" s="374">
        <v>-3.3000000000000043</v>
      </c>
    </row>
    <row r="36" spans="1:12" s="369" customFormat="1" ht="15.95" customHeight="1" x14ac:dyDescent="0.2">
      <c r="A36" s="375" t="s">
        <v>350</v>
      </c>
      <c r="B36" s="376"/>
      <c r="C36" s="377"/>
      <c r="D36" s="376"/>
      <c r="E36" s="378"/>
      <c r="F36" s="548">
        <v>3053</v>
      </c>
      <c r="G36" s="548">
        <v>2456</v>
      </c>
      <c r="H36" s="548">
        <v>3233</v>
      </c>
      <c r="I36" s="548">
        <v>2806</v>
      </c>
      <c r="J36" s="548">
        <v>3528</v>
      </c>
      <c r="K36" s="549">
        <v>-475</v>
      </c>
      <c r="L36" s="380">
        <v>-13.463718820861677</v>
      </c>
    </row>
    <row r="37" spans="1:12" s="369" customFormat="1" ht="15.95" customHeight="1" x14ac:dyDescent="0.2">
      <c r="A37" s="381"/>
      <c r="B37" s="382" t="s">
        <v>113</v>
      </c>
      <c r="C37" s="382" t="s">
        <v>351</v>
      </c>
      <c r="D37" s="382"/>
      <c r="E37" s="383"/>
      <c r="F37" s="548">
        <v>969</v>
      </c>
      <c r="G37" s="548">
        <v>1193</v>
      </c>
      <c r="H37" s="548">
        <v>1421</v>
      </c>
      <c r="I37" s="548">
        <v>1125</v>
      </c>
      <c r="J37" s="548">
        <v>1126</v>
      </c>
      <c r="K37" s="549">
        <v>-157</v>
      </c>
      <c r="L37" s="380">
        <v>-13.943161634103019</v>
      </c>
    </row>
    <row r="38" spans="1:12" s="369" customFormat="1" ht="15.95" customHeight="1" x14ac:dyDescent="0.2">
      <c r="A38" s="381"/>
      <c r="B38" s="384" t="s">
        <v>105</v>
      </c>
      <c r="C38" s="384" t="s">
        <v>106</v>
      </c>
      <c r="D38" s="385"/>
      <c r="E38" s="383"/>
      <c r="F38" s="548">
        <v>1778</v>
      </c>
      <c r="G38" s="548">
        <v>1230</v>
      </c>
      <c r="H38" s="548">
        <v>1597</v>
      </c>
      <c r="I38" s="548">
        <v>1560</v>
      </c>
      <c r="J38" s="550">
        <v>2045</v>
      </c>
      <c r="K38" s="549">
        <v>-267</v>
      </c>
      <c r="L38" s="380">
        <v>-13.056234718826406</v>
      </c>
    </row>
    <row r="39" spans="1:12" s="369" customFormat="1" ht="15.95" customHeight="1" x14ac:dyDescent="0.2">
      <c r="A39" s="381"/>
      <c r="B39" s="385"/>
      <c r="C39" s="382" t="s">
        <v>352</v>
      </c>
      <c r="D39" s="385"/>
      <c r="E39" s="383"/>
      <c r="F39" s="548">
        <v>507</v>
      </c>
      <c r="G39" s="548">
        <v>554</v>
      </c>
      <c r="H39" s="548">
        <v>634</v>
      </c>
      <c r="I39" s="548">
        <v>579</v>
      </c>
      <c r="J39" s="548">
        <v>555</v>
      </c>
      <c r="K39" s="549">
        <v>-48</v>
      </c>
      <c r="L39" s="380">
        <v>-8.6486486486486491</v>
      </c>
    </row>
    <row r="40" spans="1:12" s="369" customFormat="1" ht="15.95" customHeight="1" x14ac:dyDescent="0.2">
      <c r="A40" s="381"/>
      <c r="B40" s="384"/>
      <c r="C40" s="384" t="s">
        <v>107</v>
      </c>
      <c r="D40" s="385"/>
      <c r="E40" s="383"/>
      <c r="F40" s="548">
        <v>1275</v>
      </c>
      <c r="G40" s="548">
        <v>1226</v>
      </c>
      <c r="H40" s="548">
        <v>1636</v>
      </c>
      <c r="I40" s="548">
        <v>1246</v>
      </c>
      <c r="J40" s="548">
        <v>1483</v>
      </c>
      <c r="K40" s="549">
        <v>-208</v>
      </c>
      <c r="L40" s="380">
        <v>-14.025623735670937</v>
      </c>
    </row>
    <row r="41" spans="1:12" s="369" customFormat="1" ht="24" customHeight="1" x14ac:dyDescent="0.2">
      <c r="A41" s="381"/>
      <c r="B41" s="385"/>
      <c r="C41" s="382" t="s">
        <v>352</v>
      </c>
      <c r="D41" s="385"/>
      <c r="E41" s="383"/>
      <c r="F41" s="548">
        <v>462</v>
      </c>
      <c r="G41" s="548">
        <v>639</v>
      </c>
      <c r="H41" s="548">
        <v>787</v>
      </c>
      <c r="I41" s="548">
        <v>546</v>
      </c>
      <c r="J41" s="550">
        <v>571</v>
      </c>
      <c r="K41" s="549">
        <v>-109</v>
      </c>
      <c r="L41" s="380">
        <v>-19.089316987740805</v>
      </c>
    </row>
    <row r="42" spans="1:12" s="110" customFormat="1" ht="15" customHeight="1" x14ac:dyDescent="0.2">
      <c r="A42" s="381"/>
      <c r="B42" s="384" t="s">
        <v>113</v>
      </c>
      <c r="C42" s="384" t="s">
        <v>353</v>
      </c>
      <c r="D42" s="385"/>
      <c r="E42" s="383"/>
      <c r="F42" s="548">
        <v>538</v>
      </c>
      <c r="G42" s="548">
        <v>568</v>
      </c>
      <c r="H42" s="548">
        <v>814</v>
      </c>
      <c r="I42" s="548">
        <v>556</v>
      </c>
      <c r="J42" s="548">
        <v>610</v>
      </c>
      <c r="K42" s="549">
        <v>-72</v>
      </c>
      <c r="L42" s="380">
        <v>-11.803278688524591</v>
      </c>
    </row>
    <row r="43" spans="1:12" s="110" customFormat="1" ht="15" customHeight="1" x14ac:dyDescent="0.2">
      <c r="A43" s="381"/>
      <c r="B43" s="385"/>
      <c r="C43" s="382" t="s">
        <v>352</v>
      </c>
      <c r="D43" s="385"/>
      <c r="E43" s="383"/>
      <c r="F43" s="548">
        <v>276</v>
      </c>
      <c r="G43" s="548">
        <v>384</v>
      </c>
      <c r="H43" s="548">
        <v>463</v>
      </c>
      <c r="I43" s="548">
        <v>310</v>
      </c>
      <c r="J43" s="548">
        <v>278</v>
      </c>
      <c r="K43" s="549">
        <v>-2</v>
      </c>
      <c r="L43" s="380">
        <v>-0.71942446043165464</v>
      </c>
    </row>
    <row r="44" spans="1:12" s="110" customFormat="1" ht="15" customHeight="1" x14ac:dyDescent="0.2">
      <c r="A44" s="381"/>
      <c r="B44" s="384"/>
      <c r="C44" s="366" t="s">
        <v>109</v>
      </c>
      <c r="D44" s="385"/>
      <c r="E44" s="383"/>
      <c r="F44" s="548">
        <v>2080</v>
      </c>
      <c r="G44" s="548">
        <v>1639</v>
      </c>
      <c r="H44" s="548">
        <v>2030</v>
      </c>
      <c r="I44" s="548">
        <v>1873</v>
      </c>
      <c r="J44" s="550">
        <v>2401</v>
      </c>
      <c r="K44" s="549">
        <v>-321</v>
      </c>
      <c r="L44" s="380">
        <v>-13.369429404414827</v>
      </c>
    </row>
    <row r="45" spans="1:12" s="110" customFormat="1" ht="15" customHeight="1" x14ac:dyDescent="0.2">
      <c r="A45" s="381"/>
      <c r="B45" s="385"/>
      <c r="C45" s="382" t="s">
        <v>352</v>
      </c>
      <c r="D45" s="385"/>
      <c r="E45" s="383"/>
      <c r="F45" s="548">
        <v>587</v>
      </c>
      <c r="G45" s="548">
        <v>728</v>
      </c>
      <c r="H45" s="548">
        <v>819</v>
      </c>
      <c r="I45" s="548">
        <v>674</v>
      </c>
      <c r="J45" s="548">
        <v>731</v>
      </c>
      <c r="K45" s="549">
        <v>-144</v>
      </c>
      <c r="L45" s="380">
        <v>-19.699042407660738</v>
      </c>
    </row>
    <row r="46" spans="1:12" s="110" customFormat="1" ht="15" customHeight="1" x14ac:dyDescent="0.2">
      <c r="A46" s="381"/>
      <c r="B46" s="384"/>
      <c r="C46" s="366" t="s">
        <v>110</v>
      </c>
      <c r="D46" s="385"/>
      <c r="E46" s="383"/>
      <c r="F46" s="548">
        <v>401</v>
      </c>
      <c r="G46" s="548">
        <v>217</v>
      </c>
      <c r="H46" s="548">
        <v>346</v>
      </c>
      <c r="I46" s="548">
        <v>343</v>
      </c>
      <c r="J46" s="548">
        <v>489</v>
      </c>
      <c r="K46" s="549">
        <v>-88</v>
      </c>
      <c r="L46" s="380">
        <v>-17.995910020449898</v>
      </c>
    </row>
    <row r="47" spans="1:12" s="110" customFormat="1" ht="15" customHeight="1" x14ac:dyDescent="0.2">
      <c r="A47" s="381"/>
      <c r="B47" s="385"/>
      <c r="C47" s="382" t="s">
        <v>352</v>
      </c>
      <c r="D47" s="385"/>
      <c r="E47" s="383"/>
      <c r="F47" s="548">
        <v>93</v>
      </c>
      <c r="G47" s="548">
        <v>67</v>
      </c>
      <c r="H47" s="548">
        <v>125</v>
      </c>
      <c r="I47" s="548">
        <v>128</v>
      </c>
      <c r="J47" s="550">
        <v>110</v>
      </c>
      <c r="K47" s="549">
        <v>-17</v>
      </c>
      <c r="L47" s="380">
        <v>-15.454545454545455</v>
      </c>
    </row>
    <row r="48" spans="1:12" s="110" customFormat="1" ht="15" customHeight="1" x14ac:dyDescent="0.2">
      <c r="A48" s="381"/>
      <c r="B48" s="385"/>
      <c r="C48" s="366" t="s">
        <v>111</v>
      </c>
      <c r="D48" s="386"/>
      <c r="E48" s="387"/>
      <c r="F48" s="548">
        <v>34</v>
      </c>
      <c r="G48" s="548">
        <v>32</v>
      </c>
      <c r="H48" s="548">
        <v>43</v>
      </c>
      <c r="I48" s="548">
        <v>34</v>
      </c>
      <c r="J48" s="548">
        <v>28</v>
      </c>
      <c r="K48" s="549">
        <v>6</v>
      </c>
      <c r="L48" s="380">
        <v>21.428571428571427</v>
      </c>
    </row>
    <row r="49" spans="1:12" s="110" customFormat="1" ht="15" customHeight="1" x14ac:dyDescent="0.2">
      <c r="A49" s="381"/>
      <c r="B49" s="385"/>
      <c r="C49" s="382" t="s">
        <v>352</v>
      </c>
      <c r="D49" s="385"/>
      <c r="E49" s="383"/>
      <c r="F49" s="548">
        <v>13</v>
      </c>
      <c r="G49" s="548">
        <v>14</v>
      </c>
      <c r="H49" s="548">
        <v>14</v>
      </c>
      <c r="I49" s="548">
        <v>13</v>
      </c>
      <c r="J49" s="548">
        <v>7</v>
      </c>
      <c r="K49" s="549">
        <v>6</v>
      </c>
      <c r="L49" s="380">
        <v>85.714285714285708</v>
      </c>
    </row>
    <row r="50" spans="1:12" s="110" customFormat="1" ht="15" customHeight="1" x14ac:dyDescent="0.2">
      <c r="A50" s="381"/>
      <c r="B50" s="384" t="s">
        <v>113</v>
      </c>
      <c r="C50" s="382" t="s">
        <v>181</v>
      </c>
      <c r="D50" s="385"/>
      <c r="E50" s="383"/>
      <c r="F50" s="548">
        <v>2202</v>
      </c>
      <c r="G50" s="548">
        <v>1740</v>
      </c>
      <c r="H50" s="548">
        <v>2160</v>
      </c>
      <c r="I50" s="548">
        <v>1993</v>
      </c>
      <c r="J50" s="550">
        <v>2493</v>
      </c>
      <c r="K50" s="549">
        <v>-291</v>
      </c>
      <c r="L50" s="380">
        <v>-11.672683513838749</v>
      </c>
    </row>
    <row r="51" spans="1:12" s="110" customFormat="1" ht="15" customHeight="1" x14ac:dyDescent="0.2">
      <c r="A51" s="381"/>
      <c r="B51" s="385"/>
      <c r="C51" s="382" t="s">
        <v>352</v>
      </c>
      <c r="D51" s="385"/>
      <c r="E51" s="383"/>
      <c r="F51" s="548">
        <v>642</v>
      </c>
      <c r="G51" s="548">
        <v>878</v>
      </c>
      <c r="H51" s="548">
        <v>921</v>
      </c>
      <c r="I51" s="548">
        <v>792</v>
      </c>
      <c r="J51" s="548">
        <v>733</v>
      </c>
      <c r="K51" s="549">
        <v>-91</v>
      </c>
      <c r="L51" s="380">
        <v>-12.414733969986358</v>
      </c>
    </row>
    <row r="52" spans="1:12" s="110" customFormat="1" ht="15" customHeight="1" x14ac:dyDescent="0.2">
      <c r="A52" s="381"/>
      <c r="B52" s="384"/>
      <c r="C52" s="382" t="s">
        <v>182</v>
      </c>
      <c r="D52" s="385"/>
      <c r="E52" s="383"/>
      <c r="F52" s="548">
        <v>851</v>
      </c>
      <c r="G52" s="548">
        <v>716</v>
      </c>
      <c r="H52" s="548">
        <v>1073</v>
      </c>
      <c r="I52" s="548">
        <v>813</v>
      </c>
      <c r="J52" s="548">
        <v>1035</v>
      </c>
      <c r="K52" s="549">
        <v>-184</v>
      </c>
      <c r="L52" s="380">
        <v>-17.777777777777779</v>
      </c>
    </row>
    <row r="53" spans="1:12" s="269" customFormat="1" ht="11.25" customHeight="1" x14ac:dyDescent="0.2">
      <c r="A53" s="381"/>
      <c r="B53" s="385"/>
      <c r="C53" s="382" t="s">
        <v>352</v>
      </c>
      <c r="D53" s="385"/>
      <c r="E53" s="383"/>
      <c r="F53" s="548">
        <v>327</v>
      </c>
      <c r="G53" s="548">
        <v>315</v>
      </c>
      <c r="H53" s="548">
        <v>500</v>
      </c>
      <c r="I53" s="548">
        <v>333</v>
      </c>
      <c r="J53" s="550">
        <v>393</v>
      </c>
      <c r="K53" s="549">
        <v>-66</v>
      </c>
      <c r="L53" s="380">
        <v>-16.793893129770993</v>
      </c>
    </row>
    <row r="54" spans="1:12" s="151" customFormat="1" ht="12.75" customHeight="1" x14ac:dyDescent="0.2">
      <c r="A54" s="381"/>
      <c r="B54" s="384" t="s">
        <v>113</v>
      </c>
      <c r="C54" s="384" t="s">
        <v>116</v>
      </c>
      <c r="D54" s="385"/>
      <c r="E54" s="383"/>
      <c r="F54" s="548">
        <v>2467</v>
      </c>
      <c r="G54" s="548">
        <v>1586</v>
      </c>
      <c r="H54" s="548">
        <v>2392</v>
      </c>
      <c r="I54" s="548">
        <v>2050</v>
      </c>
      <c r="J54" s="548">
        <v>2794</v>
      </c>
      <c r="K54" s="549">
        <v>-327</v>
      </c>
      <c r="L54" s="380">
        <v>-11.703650680028632</v>
      </c>
    </row>
    <row r="55" spans="1:12" ht="11.25" x14ac:dyDescent="0.2">
      <c r="A55" s="381"/>
      <c r="B55" s="385"/>
      <c r="C55" s="382" t="s">
        <v>352</v>
      </c>
      <c r="D55" s="385"/>
      <c r="E55" s="383"/>
      <c r="F55" s="548">
        <v>642</v>
      </c>
      <c r="G55" s="548">
        <v>504</v>
      </c>
      <c r="H55" s="548">
        <v>812</v>
      </c>
      <c r="I55" s="548">
        <v>632</v>
      </c>
      <c r="J55" s="548">
        <v>694</v>
      </c>
      <c r="K55" s="549">
        <v>-52</v>
      </c>
      <c r="L55" s="380">
        <v>-7.4927953890489913</v>
      </c>
    </row>
    <row r="56" spans="1:12" ht="14.25" customHeight="1" x14ac:dyDescent="0.2">
      <c r="A56" s="381"/>
      <c r="B56" s="385"/>
      <c r="C56" s="384" t="s">
        <v>117</v>
      </c>
      <c r="D56" s="385"/>
      <c r="E56" s="383"/>
      <c r="F56" s="548">
        <v>586</v>
      </c>
      <c r="G56" s="548">
        <v>869</v>
      </c>
      <c r="H56" s="548">
        <v>840</v>
      </c>
      <c r="I56" s="548">
        <v>756</v>
      </c>
      <c r="J56" s="548">
        <v>729</v>
      </c>
      <c r="K56" s="549">
        <v>-143</v>
      </c>
      <c r="L56" s="380">
        <v>-19.615912208504803</v>
      </c>
    </row>
    <row r="57" spans="1:12" ht="18.75" customHeight="1" x14ac:dyDescent="0.2">
      <c r="A57" s="388"/>
      <c r="B57" s="389"/>
      <c r="C57" s="390" t="s">
        <v>352</v>
      </c>
      <c r="D57" s="389"/>
      <c r="E57" s="391"/>
      <c r="F57" s="551">
        <v>327</v>
      </c>
      <c r="G57" s="552">
        <v>688</v>
      </c>
      <c r="H57" s="552">
        <v>609</v>
      </c>
      <c r="I57" s="552">
        <v>493</v>
      </c>
      <c r="J57" s="552">
        <v>431</v>
      </c>
      <c r="K57" s="553">
        <f t="shared" ref="K57" si="0">IF(OR(F57=".",J57=".")=TRUE,".",IF(OR(F57="*",J57="*")=TRUE,"*",IF(AND(F57="-",J57="-")=TRUE,"-",IF(AND(ISNUMBER(J57),ISNUMBER(F57))=TRUE,IF(F57-J57=0,0,F57-J57),IF(ISNUMBER(F57)=TRUE,F57,-J57)))))</f>
        <v>-104</v>
      </c>
      <c r="L57" s="392">
        <f t="shared" ref="L57" si="1">IF(K57 =".",".",IF(K57 ="*","*",IF(K57="-","-",IF(K57=0,0,IF(OR(J57="-",J57=".",F57="-",F57=".")=TRUE,"X",IF(J57=0,"0,0",IF(ABS(K57*100/J57)&gt;250,".X",(K57*100/J57))))))))</f>
        <v>-24.129930394431554</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3129</v>
      </c>
      <c r="E11" s="114">
        <v>2554</v>
      </c>
      <c r="F11" s="114">
        <v>4014</v>
      </c>
      <c r="G11" s="114">
        <v>2845</v>
      </c>
      <c r="H11" s="140">
        <v>3640</v>
      </c>
      <c r="I11" s="115">
        <v>-511</v>
      </c>
      <c r="J11" s="116">
        <v>-14.038461538461538</v>
      </c>
    </row>
    <row r="12" spans="1:15" s="110" customFormat="1" ht="24.95" customHeight="1" x14ac:dyDescent="0.2">
      <c r="A12" s="193" t="s">
        <v>132</v>
      </c>
      <c r="B12" s="194" t="s">
        <v>133</v>
      </c>
      <c r="C12" s="113">
        <v>1.5979546180888462</v>
      </c>
      <c r="D12" s="115">
        <v>50</v>
      </c>
      <c r="E12" s="114">
        <v>33</v>
      </c>
      <c r="F12" s="114">
        <v>68</v>
      </c>
      <c r="G12" s="114">
        <v>32</v>
      </c>
      <c r="H12" s="140">
        <v>49</v>
      </c>
      <c r="I12" s="115">
        <v>1</v>
      </c>
      <c r="J12" s="116">
        <v>2.0408163265306123</v>
      </c>
    </row>
    <row r="13" spans="1:15" s="110" customFormat="1" ht="24.95" customHeight="1" x14ac:dyDescent="0.2">
      <c r="A13" s="193" t="s">
        <v>134</v>
      </c>
      <c r="B13" s="199" t="s">
        <v>214</v>
      </c>
      <c r="C13" s="113">
        <v>1.3422818791946309</v>
      </c>
      <c r="D13" s="115">
        <v>42</v>
      </c>
      <c r="E13" s="114">
        <v>20</v>
      </c>
      <c r="F13" s="114">
        <v>47</v>
      </c>
      <c r="G13" s="114">
        <v>28</v>
      </c>
      <c r="H13" s="140">
        <v>53</v>
      </c>
      <c r="I13" s="115">
        <v>-11</v>
      </c>
      <c r="J13" s="116">
        <v>-20.754716981132077</v>
      </c>
    </row>
    <row r="14" spans="1:15" s="287" customFormat="1" ht="24.95" customHeight="1" x14ac:dyDescent="0.2">
      <c r="A14" s="193" t="s">
        <v>215</v>
      </c>
      <c r="B14" s="199" t="s">
        <v>137</v>
      </c>
      <c r="C14" s="113">
        <v>25.119846596356663</v>
      </c>
      <c r="D14" s="115">
        <v>786</v>
      </c>
      <c r="E14" s="114">
        <v>296</v>
      </c>
      <c r="F14" s="114">
        <v>705</v>
      </c>
      <c r="G14" s="114">
        <v>461</v>
      </c>
      <c r="H14" s="140">
        <v>776</v>
      </c>
      <c r="I14" s="115">
        <v>10</v>
      </c>
      <c r="J14" s="116">
        <v>1.2886597938144331</v>
      </c>
      <c r="K14" s="110"/>
      <c r="L14" s="110"/>
      <c r="M14" s="110"/>
      <c r="N14" s="110"/>
      <c r="O14" s="110"/>
    </row>
    <row r="15" spans="1:15" s="110" customFormat="1" ht="24.95" customHeight="1" x14ac:dyDescent="0.2">
      <c r="A15" s="193" t="s">
        <v>216</v>
      </c>
      <c r="B15" s="199" t="s">
        <v>217</v>
      </c>
      <c r="C15" s="113">
        <v>3.9629274528603387</v>
      </c>
      <c r="D15" s="115">
        <v>124</v>
      </c>
      <c r="E15" s="114">
        <v>68</v>
      </c>
      <c r="F15" s="114">
        <v>188</v>
      </c>
      <c r="G15" s="114">
        <v>94</v>
      </c>
      <c r="H15" s="140">
        <v>206</v>
      </c>
      <c r="I15" s="115">
        <v>-82</v>
      </c>
      <c r="J15" s="116">
        <v>-39.805825242718448</v>
      </c>
    </row>
    <row r="16" spans="1:15" s="287" customFormat="1" ht="24.95" customHeight="1" x14ac:dyDescent="0.2">
      <c r="A16" s="193" t="s">
        <v>218</v>
      </c>
      <c r="B16" s="199" t="s">
        <v>141</v>
      </c>
      <c r="C16" s="113">
        <v>17.321828060083092</v>
      </c>
      <c r="D16" s="115">
        <v>542</v>
      </c>
      <c r="E16" s="114">
        <v>185</v>
      </c>
      <c r="F16" s="114">
        <v>420</v>
      </c>
      <c r="G16" s="114">
        <v>287</v>
      </c>
      <c r="H16" s="140">
        <v>471</v>
      </c>
      <c r="I16" s="115">
        <v>71</v>
      </c>
      <c r="J16" s="116">
        <v>15.074309978768577</v>
      </c>
      <c r="K16" s="110"/>
      <c r="L16" s="110"/>
      <c r="M16" s="110"/>
      <c r="N16" s="110"/>
      <c r="O16" s="110"/>
    </row>
    <row r="17" spans="1:15" s="110" customFormat="1" ht="24.95" customHeight="1" x14ac:dyDescent="0.2">
      <c r="A17" s="193" t="s">
        <v>142</v>
      </c>
      <c r="B17" s="199" t="s">
        <v>220</v>
      </c>
      <c r="C17" s="113">
        <v>3.8350910834132312</v>
      </c>
      <c r="D17" s="115">
        <v>120</v>
      </c>
      <c r="E17" s="114">
        <v>43</v>
      </c>
      <c r="F17" s="114">
        <v>97</v>
      </c>
      <c r="G17" s="114">
        <v>80</v>
      </c>
      <c r="H17" s="140">
        <v>99</v>
      </c>
      <c r="I17" s="115">
        <v>21</v>
      </c>
      <c r="J17" s="116">
        <v>21.212121212121211</v>
      </c>
    </row>
    <row r="18" spans="1:15" s="287" customFormat="1" ht="24.95" customHeight="1" x14ac:dyDescent="0.2">
      <c r="A18" s="201" t="s">
        <v>144</v>
      </c>
      <c r="B18" s="202" t="s">
        <v>145</v>
      </c>
      <c r="C18" s="113">
        <v>7.1907957813998085</v>
      </c>
      <c r="D18" s="115">
        <v>225</v>
      </c>
      <c r="E18" s="114">
        <v>114</v>
      </c>
      <c r="F18" s="114">
        <v>237</v>
      </c>
      <c r="G18" s="114">
        <v>227</v>
      </c>
      <c r="H18" s="140">
        <v>309</v>
      </c>
      <c r="I18" s="115">
        <v>-84</v>
      </c>
      <c r="J18" s="116">
        <v>-27.184466019417474</v>
      </c>
      <c r="K18" s="110"/>
      <c r="L18" s="110"/>
      <c r="M18" s="110"/>
      <c r="N18" s="110"/>
      <c r="O18" s="110"/>
    </row>
    <row r="19" spans="1:15" s="110" customFormat="1" ht="24.95" customHeight="1" x14ac:dyDescent="0.2">
      <c r="A19" s="193" t="s">
        <v>146</v>
      </c>
      <c r="B19" s="199" t="s">
        <v>147</v>
      </c>
      <c r="C19" s="113">
        <v>11.025886864813039</v>
      </c>
      <c r="D19" s="115">
        <v>345</v>
      </c>
      <c r="E19" s="114">
        <v>270</v>
      </c>
      <c r="F19" s="114">
        <v>523</v>
      </c>
      <c r="G19" s="114">
        <v>451</v>
      </c>
      <c r="H19" s="140">
        <v>446</v>
      </c>
      <c r="I19" s="115">
        <v>-101</v>
      </c>
      <c r="J19" s="116">
        <v>-22.6457399103139</v>
      </c>
    </row>
    <row r="20" spans="1:15" s="287" customFormat="1" ht="24.95" customHeight="1" x14ac:dyDescent="0.2">
      <c r="A20" s="193" t="s">
        <v>148</v>
      </c>
      <c r="B20" s="199" t="s">
        <v>149</v>
      </c>
      <c r="C20" s="113">
        <v>3.3237456056248003</v>
      </c>
      <c r="D20" s="115">
        <v>104</v>
      </c>
      <c r="E20" s="114">
        <v>69</v>
      </c>
      <c r="F20" s="114">
        <v>118</v>
      </c>
      <c r="G20" s="114">
        <v>81</v>
      </c>
      <c r="H20" s="140">
        <v>137</v>
      </c>
      <c r="I20" s="115">
        <v>-33</v>
      </c>
      <c r="J20" s="116">
        <v>-24.087591240875913</v>
      </c>
      <c r="K20" s="110"/>
      <c r="L20" s="110"/>
      <c r="M20" s="110"/>
      <c r="N20" s="110"/>
      <c r="O20" s="110"/>
    </row>
    <row r="21" spans="1:15" s="110" customFormat="1" ht="24.95" customHeight="1" x14ac:dyDescent="0.2">
      <c r="A21" s="201" t="s">
        <v>150</v>
      </c>
      <c r="B21" s="202" t="s">
        <v>151</v>
      </c>
      <c r="C21" s="113">
        <v>3.7072547139661234</v>
      </c>
      <c r="D21" s="115">
        <v>116</v>
      </c>
      <c r="E21" s="114">
        <v>164</v>
      </c>
      <c r="F21" s="114">
        <v>170</v>
      </c>
      <c r="G21" s="114">
        <v>158</v>
      </c>
      <c r="H21" s="140">
        <v>155</v>
      </c>
      <c r="I21" s="115">
        <v>-39</v>
      </c>
      <c r="J21" s="116">
        <v>-25.161290322580644</v>
      </c>
    </row>
    <row r="22" spans="1:15" s="110" customFormat="1" ht="24.95" customHeight="1" x14ac:dyDescent="0.2">
      <c r="A22" s="201" t="s">
        <v>152</v>
      </c>
      <c r="B22" s="199" t="s">
        <v>153</v>
      </c>
      <c r="C22" s="113">
        <v>0.54330457015020772</v>
      </c>
      <c r="D22" s="115">
        <v>17</v>
      </c>
      <c r="E22" s="114">
        <v>23</v>
      </c>
      <c r="F22" s="114">
        <v>41</v>
      </c>
      <c r="G22" s="114">
        <v>26</v>
      </c>
      <c r="H22" s="140">
        <v>22</v>
      </c>
      <c r="I22" s="115">
        <v>-5</v>
      </c>
      <c r="J22" s="116">
        <v>-22.727272727272727</v>
      </c>
    </row>
    <row r="23" spans="1:15" s="110" customFormat="1" ht="24.95" customHeight="1" x14ac:dyDescent="0.2">
      <c r="A23" s="193" t="s">
        <v>154</v>
      </c>
      <c r="B23" s="199" t="s">
        <v>155</v>
      </c>
      <c r="C23" s="113">
        <v>0.35155001597954616</v>
      </c>
      <c r="D23" s="115">
        <v>11</v>
      </c>
      <c r="E23" s="114">
        <v>8</v>
      </c>
      <c r="F23" s="114">
        <v>23</v>
      </c>
      <c r="G23" s="114">
        <v>8</v>
      </c>
      <c r="H23" s="140">
        <v>7</v>
      </c>
      <c r="I23" s="115">
        <v>4</v>
      </c>
      <c r="J23" s="116">
        <v>57.142857142857146</v>
      </c>
    </row>
    <row r="24" spans="1:15" s="110" customFormat="1" ht="24.95" customHeight="1" x14ac:dyDescent="0.2">
      <c r="A24" s="193" t="s">
        <v>156</v>
      </c>
      <c r="B24" s="199" t="s">
        <v>221</v>
      </c>
      <c r="C24" s="113">
        <v>2.6206455736657079</v>
      </c>
      <c r="D24" s="115">
        <v>82</v>
      </c>
      <c r="E24" s="114">
        <v>59</v>
      </c>
      <c r="F24" s="114">
        <v>86</v>
      </c>
      <c r="G24" s="114">
        <v>49</v>
      </c>
      <c r="H24" s="140">
        <v>64</v>
      </c>
      <c r="I24" s="115">
        <v>18</v>
      </c>
      <c r="J24" s="116">
        <v>28.125</v>
      </c>
    </row>
    <row r="25" spans="1:15" s="110" customFormat="1" ht="24.95" customHeight="1" x14ac:dyDescent="0.2">
      <c r="A25" s="193" t="s">
        <v>222</v>
      </c>
      <c r="B25" s="204" t="s">
        <v>159</v>
      </c>
      <c r="C25" s="113">
        <v>7.0310003195909232</v>
      </c>
      <c r="D25" s="115">
        <v>220</v>
      </c>
      <c r="E25" s="114">
        <v>137</v>
      </c>
      <c r="F25" s="114">
        <v>289</v>
      </c>
      <c r="G25" s="114">
        <v>156</v>
      </c>
      <c r="H25" s="140">
        <v>202</v>
      </c>
      <c r="I25" s="115">
        <v>18</v>
      </c>
      <c r="J25" s="116">
        <v>8.9108910891089117</v>
      </c>
    </row>
    <row r="26" spans="1:15" s="110" customFormat="1" ht="24.95" customHeight="1" x14ac:dyDescent="0.2">
      <c r="A26" s="201">
        <v>782.78300000000002</v>
      </c>
      <c r="B26" s="203" t="s">
        <v>160</v>
      </c>
      <c r="C26" s="113">
        <v>14.573346116970278</v>
      </c>
      <c r="D26" s="115">
        <v>456</v>
      </c>
      <c r="E26" s="114">
        <v>818</v>
      </c>
      <c r="F26" s="114">
        <v>697</v>
      </c>
      <c r="G26" s="114">
        <v>603</v>
      </c>
      <c r="H26" s="140">
        <v>577</v>
      </c>
      <c r="I26" s="115">
        <v>-121</v>
      </c>
      <c r="J26" s="116">
        <v>-20.970537261698439</v>
      </c>
    </row>
    <row r="27" spans="1:15" s="110" customFormat="1" ht="24.95" customHeight="1" x14ac:dyDescent="0.2">
      <c r="A27" s="193" t="s">
        <v>161</v>
      </c>
      <c r="B27" s="199" t="s">
        <v>162</v>
      </c>
      <c r="C27" s="113">
        <v>2.4288910194950462</v>
      </c>
      <c r="D27" s="115">
        <v>76</v>
      </c>
      <c r="E27" s="114">
        <v>66</v>
      </c>
      <c r="F27" s="114">
        <v>111</v>
      </c>
      <c r="G27" s="114">
        <v>68</v>
      </c>
      <c r="H27" s="140">
        <v>262</v>
      </c>
      <c r="I27" s="115">
        <v>-186</v>
      </c>
      <c r="J27" s="116">
        <v>-70.992366412213741</v>
      </c>
    </row>
    <row r="28" spans="1:15" s="110" customFormat="1" ht="24.95" customHeight="1" x14ac:dyDescent="0.2">
      <c r="A28" s="193" t="s">
        <v>163</v>
      </c>
      <c r="B28" s="199" t="s">
        <v>164</v>
      </c>
      <c r="C28" s="113">
        <v>1.9495046340683924</v>
      </c>
      <c r="D28" s="115">
        <v>61</v>
      </c>
      <c r="E28" s="114">
        <v>64</v>
      </c>
      <c r="F28" s="114">
        <v>135</v>
      </c>
      <c r="G28" s="114">
        <v>57</v>
      </c>
      <c r="H28" s="140">
        <v>69</v>
      </c>
      <c r="I28" s="115">
        <v>-8</v>
      </c>
      <c r="J28" s="116">
        <v>-11.594202898550725</v>
      </c>
    </row>
    <row r="29" spans="1:15" s="110" customFormat="1" ht="24.95" customHeight="1" x14ac:dyDescent="0.2">
      <c r="A29" s="193">
        <v>86</v>
      </c>
      <c r="B29" s="199" t="s">
        <v>165</v>
      </c>
      <c r="C29" s="113">
        <v>5.4010866091403003</v>
      </c>
      <c r="D29" s="115">
        <v>169</v>
      </c>
      <c r="E29" s="114">
        <v>106</v>
      </c>
      <c r="F29" s="114">
        <v>210</v>
      </c>
      <c r="G29" s="114">
        <v>121</v>
      </c>
      <c r="H29" s="140">
        <v>143</v>
      </c>
      <c r="I29" s="115">
        <v>26</v>
      </c>
      <c r="J29" s="116">
        <v>18.181818181818183</v>
      </c>
    </row>
    <row r="30" spans="1:15" s="110" customFormat="1" ht="24.95" customHeight="1" x14ac:dyDescent="0.2">
      <c r="A30" s="193">
        <v>87.88</v>
      </c>
      <c r="B30" s="204" t="s">
        <v>166</v>
      </c>
      <c r="C30" s="113">
        <v>8.4372003835091078</v>
      </c>
      <c r="D30" s="115">
        <v>264</v>
      </c>
      <c r="E30" s="114">
        <v>190</v>
      </c>
      <c r="F30" s="114">
        <v>383</v>
      </c>
      <c r="G30" s="114">
        <v>176</v>
      </c>
      <c r="H30" s="140">
        <v>211</v>
      </c>
      <c r="I30" s="115">
        <v>53</v>
      </c>
      <c r="J30" s="116">
        <v>25.118483412322274</v>
      </c>
    </row>
    <row r="31" spans="1:15" s="110" customFormat="1" ht="24.95" customHeight="1" x14ac:dyDescent="0.2">
      <c r="A31" s="193" t="s">
        <v>167</v>
      </c>
      <c r="B31" s="199" t="s">
        <v>168</v>
      </c>
      <c r="C31" s="113">
        <v>3.3557046979865772</v>
      </c>
      <c r="D31" s="115">
        <v>105</v>
      </c>
      <c r="E31" s="114">
        <v>117</v>
      </c>
      <c r="F31" s="114">
        <v>171</v>
      </c>
      <c r="G31" s="114">
        <v>143</v>
      </c>
      <c r="H31" s="140">
        <v>158</v>
      </c>
      <c r="I31" s="115">
        <v>-53</v>
      </c>
      <c r="J31" s="116">
        <v>-33.544303797468352</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1.5979546180888462</v>
      </c>
      <c r="D34" s="115">
        <v>50</v>
      </c>
      <c r="E34" s="114">
        <v>33</v>
      </c>
      <c r="F34" s="114">
        <v>68</v>
      </c>
      <c r="G34" s="114">
        <v>32</v>
      </c>
      <c r="H34" s="140">
        <v>49</v>
      </c>
      <c r="I34" s="115">
        <v>1</v>
      </c>
      <c r="J34" s="116">
        <v>2.0408163265306123</v>
      </c>
    </row>
    <row r="35" spans="1:10" s="110" customFormat="1" ht="24.95" customHeight="1" x14ac:dyDescent="0.2">
      <c r="A35" s="292" t="s">
        <v>171</v>
      </c>
      <c r="B35" s="293" t="s">
        <v>172</v>
      </c>
      <c r="C35" s="113">
        <v>33.652924256951103</v>
      </c>
      <c r="D35" s="115">
        <v>1053</v>
      </c>
      <c r="E35" s="114">
        <v>430</v>
      </c>
      <c r="F35" s="114">
        <v>989</v>
      </c>
      <c r="G35" s="114">
        <v>716</v>
      </c>
      <c r="H35" s="140">
        <v>1138</v>
      </c>
      <c r="I35" s="115">
        <v>-85</v>
      </c>
      <c r="J35" s="116">
        <v>-7.4692442882249557</v>
      </c>
    </row>
    <row r="36" spans="1:10" s="110" customFormat="1" ht="24.95" customHeight="1" x14ac:dyDescent="0.2">
      <c r="A36" s="294" t="s">
        <v>173</v>
      </c>
      <c r="B36" s="295" t="s">
        <v>174</v>
      </c>
      <c r="C36" s="125">
        <v>64.749121124960055</v>
      </c>
      <c r="D36" s="143">
        <v>2026</v>
      </c>
      <c r="E36" s="144">
        <v>2091</v>
      </c>
      <c r="F36" s="144">
        <v>2957</v>
      </c>
      <c r="G36" s="144">
        <v>2097</v>
      </c>
      <c r="H36" s="145">
        <v>2453</v>
      </c>
      <c r="I36" s="143">
        <v>-427</v>
      </c>
      <c r="J36" s="146">
        <v>-17.407256420709334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3129</v>
      </c>
      <c r="F11" s="264">
        <v>2554</v>
      </c>
      <c r="G11" s="264">
        <v>4014</v>
      </c>
      <c r="H11" s="264">
        <v>2845</v>
      </c>
      <c r="I11" s="265">
        <v>3640</v>
      </c>
      <c r="J11" s="263">
        <v>-511</v>
      </c>
      <c r="K11" s="266">
        <v>-14.038461538461538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32.406519654841802</v>
      </c>
      <c r="E13" s="115">
        <v>1014</v>
      </c>
      <c r="F13" s="114">
        <v>1246</v>
      </c>
      <c r="G13" s="114">
        <v>1432</v>
      </c>
      <c r="H13" s="114">
        <v>1106</v>
      </c>
      <c r="I13" s="140">
        <v>1213</v>
      </c>
      <c r="J13" s="115">
        <v>-199</v>
      </c>
      <c r="K13" s="116">
        <v>-16.40560593569662</v>
      </c>
    </row>
    <row r="14" spans="1:15" ht="15.95" customHeight="1" x14ac:dyDescent="0.2">
      <c r="A14" s="306" t="s">
        <v>230</v>
      </c>
      <c r="B14" s="307"/>
      <c r="C14" s="308"/>
      <c r="D14" s="113">
        <v>54.170661553211886</v>
      </c>
      <c r="E14" s="115">
        <v>1695</v>
      </c>
      <c r="F14" s="114">
        <v>985</v>
      </c>
      <c r="G14" s="114">
        <v>2151</v>
      </c>
      <c r="H14" s="114">
        <v>1433</v>
      </c>
      <c r="I14" s="140">
        <v>1964</v>
      </c>
      <c r="J14" s="115">
        <v>-269</v>
      </c>
      <c r="K14" s="116">
        <v>-13.69653767820774</v>
      </c>
    </row>
    <row r="15" spans="1:15" ht="15.95" customHeight="1" x14ac:dyDescent="0.2">
      <c r="A15" s="306" t="s">
        <v>231</v>
      </c>
      <c r="B15" s="307"/>
      <c r="C15" s="308"/>
      <c r="D15" s="113">
        <v>7.0629594119527006</v>
      </c>
      <c r="E15" s="115">
        <v>221</v>
      </c>
      <c r="F15" s="114">
        <v>164</v>
      </c>
      <c r="G15" s="114">
        <v>200</v>
      </c>
      <c r="H15" s="114">
        <v>153</v>
      </c>
      <c r="I15" s="140">
        <v>242</v>
      </c>
      <c r="J15" s="115">
        <v>-21</v>
      </c>
      <c r="K15" s="116">
        <v>-8.677685950413224</v>
      </c>
    </row>
    <row r="16" spans="1:15" ht="15.95" customHeight="1" x14ac:dyDescent="0.2">
      <c r="A16" s="306" t="s">
        <v>232</v>
      </c>
      <c r="B16" s="307"/>
      <c r="C16" s="308"/>
      <c r="D16" s="113">
        <v>5.6887184403962925</v>
      </c>
      <c r="E16" s="115">
        <v>178</v>
      </c>
      <c r="F16" s="114">
        <v>137</v>
      </c>
      <c r="G16" s="114">
        <v>192</v>
      </c>
      <c r="H16" s="114">
        <v>136</v>
      </c>
      <c r="I16" s="140">
        <v>210</v>
      </c>
      <c r="J16" s="115">
        <v>-32</v>
      </c>
      <c r="K16" s="116">
        <v>-15.238095238095237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0.95877277085330781</v>
      </c>
      <c r="E18" s="115">
        <v>30</v>
      </c>
      <c r="F18" s="114">
        <v>41</v>
      </c>
      <c r="G18" s="114">
        <v>59</v>
      </c>
      <c r="H18" s="114">
        <v>20</v>
      </c>
      <c r="I18" s="140">
        <v>31</v>
      </c>
      <c r="J18" s="115">
        <v>-1</v>
      </c>
      <c r="K18" s="116">
        <v>-3.225806451612903</v>
      </c>
    </row>
    <row r="19" spans="1:11" ht="14.1" customHeight="1" x14ac:dyDescent="0.2">
      <c r="A19" s="306" t="s">
        <v>235</v>
      </c>
      <c r="B19" s="307" t="s">
        <v>236</v>
      </c>
      <c r="C19" s="308"/>
      <c r="D19" s="113">
        <v>0.44742729306487694</v>
      </c>
      <c r="E19" s="115">
        <v>14</v>
      </c>
      <c r="F19" s="114">
        <v>19</v>
      </c>
      <c r="G19" s="114">
        <v>29</v>
      </c>
      <c r="H19" s="114">
        <v>11</v>
      </c>
      <c r="I19" s="140">
        <v>10</v>
      </c>
      <c r="J19" s="115">
        <v>4</v>
      </c>
      <c r="K19" s="116">
        <v>40</v>
      </c>
    </row>
    <row r="20" spans="1:11" ht="14.1" customHeight="1" x14ac:dyDescent="0.2">
      <c r="A20" s="306">
        <v>12</v>
      </c>
      <c r="B20" s="307" t="s">
        <v>237</v>
      </c>
      <c r="C20" s="308"/>
      <c r="D20" s="113">
        <v>0.70310003195909232</v>
      </c>
      <c r="E20" s="115">
        <v>22</v>
      </c>
      <c r="F20" s="114">
        <v>6</v>
      </c>
      <c r="G20" s="114">
        <v>17</v>
      </c>
      <c r="H20" s="114">
        <v>29</v>
      </c>
      <c r="I20" s="140">
        <v>17</v>
      </c>
      <c r="J20" s="115">
        <v>5</v>
      </c>
      <c r="K20" s="116">
        <v>29.411764705882351</v>
      </c>
    </row>
    <row r="21" spans="1:11" ht="14.1" customHeight="1" x14ac:dyDescent="0.2">
      <c r="A21" s="306">
        <v>21</v>
      </c>
      <c r="B21" s="307" t="s">
        <v>238</v>
      </c>
      <c r="C21" s="308"/>
      <c r="D21" s="113">
        <v>0.67114093959731547</v>
      </c>
      <c r="E21" s="115">
        <v>21</v>
      </c>
      <c r="F21" s="114">
        <v>9</v>
      </c>
      <c r="G21" s="114">
        <v>16</v>
      </c>
      <c r="H21" s="114">
        <v>11</v>
      </c>
      <c r="I21" s="140">
        <v>15</v>
      </c>
      <c r="J21" s="115">
        <v>6</v>
      </c>
      <c r="K21" s="116">
        <v>40</v>
      </c>
    </row>
    <row r="22" spans="1:11" ht="14.1" customHeight="1" x14ac:dyDescent="0.2">
      <c r="A22" s="306">
        <v>22</v>
      </c>
      <c r="B22" s="307" t="s">
        <v>239</v>
      </c>
      <c r="C22" s="308"/>
      <c r="D22" s="113">
        <v>3.5474592521572386</v>
      </c>
      <c r="E22" s="115">
        <v>111</v>
      </c>
      <c r="F22" s="114">
        <v>40</v>
      </c>
      <c r="G22" s="114">
        <v>92</v>
      </c>
      <c r="H22" s="114">
        <v>78</v>
      </c>
      <c r="I22" s="140">
        <v>84</v>
      </c>
      <c r="J22" s="115">
        <v>27</v>
      </c>
      <c r="K22" s="116">
        <v>32.142857142857146</v>
      </c>
    </row>
    <row r="23" spans="1:11" ht="14.1" customHeight="1" x14ac:dyDescent="0.2">
      <c r="A23" s="306">
        <v>23</v>
      </c>
      <c r="B23" s="307" t="s">
        <v>240</v>
      </c>
      <c r="C23" s="308"/>
      <c r="D23" s="113">
        <v>1.1824864173857463</v>
      </c>
      <c r="E23" s="115">
        <v>37</v>
      </c>
      <c r="F23" s="114">
        <v>30</v>
      </c>
      <c r="G23" s="114">
        <v>35</v>
      </c>
      <c r="H23" s="114">
        <v>14</v>
      </c>
      <c r="I23" s="140">
        <v>137</v>
      </c>
      <c r="J23" s="115">
        <v>-100</v>
      </c>
      <c r="K23" s="116">
        <v>-72.992700729927009</v>
      </c>
    </row>
    <row r="24" spans="1:11" ht="14.1" customHeight="1" x14ac:dyDescent="0.2">
      <c r="A24" s="306">
        <v>24</v>
      </c>
      <c r="B24" s="307" t="s">
        <v>241</v>
      </c>
      <c r="C24" s="308"/>
      <c r="D24" s="113">
        <v>11.249600511345477</v>
      </c>
      <c r="E24" s="115">
        <v>352</v>
      </c>
      <c r="F24" s="114">
        <v>88</v>
      </c>
      <c r="G24" s="114">
        <v>280</v>
      </c>
      <c r="H24" s="114">
        <v>172</v>
      </c>
      <c r="I24" s="140">
        <v>276</v>
      </c>
      <c r="J24" s="115">
        <v>76</v>
      </c>
      <c r="K24" s="116">
        <v>27.536231884057973</v>
      </c>
    </row>
    <row r="25" spans="1:11" ht="14.1" customHeight="1" x14ac:dyDescent="0.2">
      <c r="A25" s="306">
        <v>25</v>
      </c>
      <c r="B25" s="307" t="s">
        <v>242</v>
      </c>
      <c r="C25" s="308"/>
      <c r="D25" s="113">
        <v>5.4650047938638542</v>
      </c>
      <c r="E25" s="115">
        <v>171</v>
      </c>
      <c r="F25" s="114">
        <v>70</v>
      </c>
      <c r="G25" s="114">
        <v>169</v>
      </c>
      <c r="H25" s="114">
        <v>114</v>
      </c>
      <c r="I25" s="140">
        <v>214</v>
      </c>
      <c r="J25" s="115">
        <v>-43</v>
      </c>
      <c r="K25" s="116">
        <v>-20.093457943925234</v>
      </c>
    </row>
    <row r="26" spans="1:11" ht="14.1" customHeight="1" x14ac:dyDescent="0.2">
      <c r="A26" s="306">
        <v>26</v>
      </c>
      <c r="B26" s="307" t="s">
        <v>243</v>
      </c>
      <c r="C26" s="308"/>
      <c r="D26" s="113">
        <v>1.9495046340683924</v>
      </c>
      <c r="E26" s="115">
        <v>61</v>
      </c>
      <c r="F26" s="114">
        <v>55</v>
      </c>
      <c r="G26" s="114">
        <v>89</v>
      </c>
      <c r="H26" s="114">
        <v>52</v>
      </c>
      <c r="I26" s="140">
        <v>70</v>
      </c>
      <c r="J26" s="115">
        <v>-9</v>
      </c>
      <c r="K26" s="116">
        <v>-12.857142857142858</v>
      </c>
    </row>
    <row r="27" spans="1:11" ht="14.1" customHeight="1" x14ac:dyDescent="0.2">
      <c r="A27" s="306">
        <v>27</v>
      </c>
      <c r="B27" s="307" t="s">
        <v>244</v>
      </c>
      <c r="C27" s="308"/>
      <c r="D27" s="113">
        <v>2.3010546500479387</v>
      </c>
      <c r="E27" s="115">
        <v>72</v>
      </c>
      <c r="F27" s="114">
        <v>39</v>
      </c>
      <c r="G27" s="114">
        <v>54</v>
      </c>
      <c r="H27" s="114">
        <v>31</v>
      </c>
      <c r="I27" s="140">
        <v>61</v>
      </c>
      <c r="J27" s="115">
        <v>11</v>
      </c>
      <c r="K27" s="116">
        <v>18.032786885245901</v>
      </c>
    </row>
    <row r="28" spans="1:11" ht="14.1" customHeight="1" x14ac:dyDescent="0.2">
      <c r="A28" s="306">
        <v>28</v>
      </c>
      <c r="B28" s="307" t="s">
        <v>245</v>
      </c>
      <c r="C28" s="308"/>
      <c r="D28" s="113">
        <v>0.22371364653243847</v>
      </c>
      <c r="E28" s="115">
        <v>7</v>
      </c>
      <c r="F28" s="114">
        <v>8</v>
      </c>
      <c r="G28" s="114">
        <v>54</v>
      </c>
      <c r="H28" s="114">
        <v>9</v>
      </c>
      <c r="I28" s="140">
        <v>10</v>
      </c>
      <c r="J28" s="115">
        <v>-3</v>
      </c>
      <c r="K28" s="116">
        <v>-30</v>
      </c>
    </row>
    <row r="29" spans="1:11" ht="14.1" customHeight="1" x14ac:dyDescent="0.2">
      <c r="A29" s="306">
        <v>29</v>
      </c>
      <c r="B29" s="307" t="s">
        <v>246</v>
      </c>
      <c r="C29" s="308"/>
      <c r="D29" s="113">
        <v>6.2639821029082778</v>
      </c>
      <c r="E29" s="115">
        <v>196</v>
      </c>
      <c r="F29" s="114">
        <v>434</v>
      </c>
      <c r="G29" s="114">
        <v>420</v>
      </c>
      <c r="H29" s="114">
        <v>331</v>
      </c>
      <c r="I29" s="140">
        <v>237</v>
      </c>
      <c r="J29" s="115">
        <v>-41</v>
      </c>
      <c r="K29" s="116">
        <v>-17.299578059071731</v>
      </c>
    </row>
    <row r="30" spans="1:11" ht="14.1" customHeight="1" x14ac:dyDescent="0.2">
      <c r="A30" s="306" t="s">
        <v>247</v>
      </c>
      <c r="B30" s="307" t="s">
        <v>248</v>
      </c>
      <c r="C30" s="308"/>
      <c r="D30" s="113">
        <v>4.3783956535634392</v>
      </c>
      <c r="E30" s="115">
        <v>137</v>
      </c>
      <c r="F30" s="114">
        <v>353</v>
      </c>
      <c r="G30" s="114">
        <v>338</v>
      </c>
      <c r="H30" s="114">
        <v>250</v>
      </c>
      <c r="I30" s="140">
        <v>158</v>
      </c>
      <c r="J30" s="115">
        <v>-21</v>
      </c>
      <c r="K30" s="116">
        <v>-13.291139240506329</v>
      </c>
    </row>
    <row r="31" spans="1:11" ht="14.1" customHeight="1" x14ac:dyDescent="0.2">
      <c r="A31" s="306" t="s">
        <v>249</v>
      </c>
      <c r="B31" s="307" t="s">
        <v>250</v>
      </c>
      <c r="C31" s="308"/>
      <c r="D31" s="113">
        <v>1.8855864493448387</v>
      </c>
      <c r="E31" s="115">
        <v>59</v>
      </c>
      <c r="F31" s="114">
        <v>81</v>
      </c>
      <c r="G31" s="114" t="s">
        <v>513</v>
      </c>
      <c r="H31" s="114">
        <v>77</v>
      </c>
      <c r="I31" s="140">
        <v>79</v>
      </c>
      <c r="J31" s="115">
        <v>-20</v>
      </c>
      <c r="K31" s="116">
        <v>-25.316455696202532</v>
      </c>
    </row>
    <row r="32" spans="1:11" ht="14.1" customHeight="1" x14ac:dyDescent="0.2">
      <c r="A32" s="306">
        <v>31</v>
      </c>
      <c r="B32" s="307" t="s">
        <v>251</v>
      </c>
      <c r="C32" s="308"/>
      <c r="D32" s="113">
        <v>0.35155001597954616</v>
      </c>
      <c r="E32" s="115">
        <v>11</v>
      </c>
      <c r="F32" s="114">
        <v>6</v>
      </c>
      <c r="G32" s="114" t="s">
        <v>513</v>
      </c>
      <c r="H32" s="114">
        <v>9</v>
      </c>
      <c r="I32" s="140">
        <v>5</v>
      </c>
      <c r="J32" s="115">
        <v>6</v>
      </c>
      <c r="K32" s="116">
        <v>120</v>
      </c>
    </row>
    <row r="33" spans="1:11" ht="14.1" customHeight="1" x14ac:dyDescent="0.2">
      <c r="A33" s="306">
        <v>32</v>
      </c>
      <c r="B33" s="307" t="s">
        <v>252</v>
      </c>
      <c r="C33" s="308"/>
      <c r="D33" s="113">
        <v>2.8443592201981462</v>
      </c>
      <c r="E33" s="115">
        <v>89</v>
      </c>
      <c r="F33" s="114">
        <v>39</v>
      </c>
      <c r="G33" s="114">
        <v>86</v>
      </c>
      <c r="H33" s="114">
        <v>112</v>
      </c>
      <c r="I33" s="140">
        <v>91</v>
      </c>
      <c r="J33" s="115">
        <v>-2</v>
      </c>
      <c r="K33" s="116">
        <v>-2.197802197802198</v>
      </c>
    </row>
    <row r="34" spans="1:11" ht="14.1" customHeight="1" x14ac:dyDescent="0.2">
      <c r="A34" s="306">
        <v>33</v>
      </c>
      <c r="B34" s="307" t="s">
        <v>253</v>
      </c>
      <c r="C34" s="308"/>
      <c r="D34" s="113">
        <v>1.6938318951741771</v>
      </c>
      <c r="E34" s="115">
        <v>53</v>
      </c>
      <c r="F34" s="114">
        <v>15</v>
      </c>
      <c r="G34" s="114">
        <v>52</v>
      </c>
      <c r="H34" s="114">
        <v>62</v>
      </c>
      <c r="I34" s="140">
        <v>73</v>
      </c>
      <c r="J34" s="115">
        <v>-20</v>
      </c>
      <c r="K34" s="116">
        <v>-27.397260273972602</v>
      </c>
    </row>
    <row r="35" spans="1:11" ht="14.1" customHeight="1" x14ac:dyDescent="0.2">
      <c r="A35" s="306">
        <v>34</v>
      </c>
      <c r="B35" s="307" t="s">
        <v>254</v>
      </c>
      <c r="C35" s="308"/>
      <c r="D35" s="113">
        <v>2.0134228187919465</v>
      </c>
      <c r="E35" s="115">
        <v>63</v>
      </c>
      <c r="F35" s="114">
        <v>58</v>
      </c>
      <c r="G35" s="114">
        <v>94</v>
      </c>
      <c r="H35" s="114">
        <v>81</v>
      </c>
      <c r="I35" s="140">
        <v>147</v>
      </c>
      <c r="J35" s="115">
        <v>-84</v>
      </c>
      <c r="K35" s="116">
        <v>-57.142857142857146</v>
      </c>
    </row>
    <row r="36" spans="1:11" ht="14.1" customHeight="1" x14ac:dyDescent="0.2">
      <c r="A36" s="306">
        <v>41</v>
      </c>
      <c r="B36" s="307" t="s">
        <v>255</v>
      </c>
      <c r="C36" s="308"/>
      <c r="D36" s="113">
        <v>0.41546820070310003</v>
      </c>
      <c r="E36" s="115">
        <v>13</v>
      </c>
      <c r="F36" s="114">
        <v>11</v>
      </c>
      <c r="G36" s="114">
        <v>16</v>
      </c>
      <c r="H36" s="114">
        <v>8</v>
      </c>
      <c r="I36" s="140">
        <v>17</v>
      </c>
      <c r="J36" s="115">
        <v>-4</v>
      </c>
      <c r="K36" s="116">
        <v>-23.529411764705884</v>
      </c>
    </row>
    <row r="37" spans="1:11" ht="14.1" customHeight="1" x14ac:dyDescent="0.2">
      <c r="A37" s="306">
        <v>42</v>
      </c>
      <c r="B37" s="307" t="s">
        <v>256</v>
      </c>
      <c r="C37" s="308"/>
      <c r="D37" s="113">
        <v>0.12783636944710769</v>
      </c>
      <c r="E37" s="115">
        <v>4</v>
      </c>
      <c r="F37" s="114" t="s">
        <v>513</v>
      </c>
      <c r="G37" s="114">
        <v>4</v>
      </c>
      <c r="H37" s="114" t="s">
        <v>513</v>
      </c>
      <c r="I37" s="140" t="s">
        <v>513</v>
      </c>
      <c r="J37" s="115" t="s">
        <v>513</v>
      </c>
      <c r="K37" s="116" t="s">
        <v>513</v>
      </c>
    </row>
    <row r="38" spans="1:11" ht="14.1" customHeight="1" x14ac:dyDescent="0.2">
      <c r="A38" s="306">
        <v>43</v>
      </c>
      <c r="B38" s="307" t="s">
        <v>257</v>
      </c>
      <c r="C38" s="308"/>
      <c r="D38" s="113">
        <v>0.70310003195909232</v>
      </c>
      <c r="E38" s="115">
        <v>22</v>
      </c>
      <c r="F38" s="114">
        <v>16</v>
      </c>
      <c r="G38" s="114">
        <v>18</v>
      </c>
      <c r="H38" s="114">
        <v>14</v>
      </c>
      <c r="I38" s="140">
        <v>10</v>
      </c>
      <c r="J38" s="115">
        <v>12</v>
      </c>
      <c r="K38" s="116">
        <v>120</v>
      </c>
    </row>
    <row r="39" spans="1:11" ht="14.1" customHeight="1" x14ac:dyDescent="0.2">
      <c r="A39" s="306">
        <v>51</v>
      </c>
      <c r="B39" s="307" t="s">
        <v>258</v>
      </c>
      <c r="C39" s="308"/>
      <c r="D39" s="113">
        <v>10.099073186321508</v>
      </c>
      <c r="E39" s="115">
        <v>316</v>
      </c>
      <c r="F39" s="114">
        <v>432</v>
      </c>
      <c r="G39" s="114">
        <v>435</v>
      </c>
      <c r="H39" s="114">
        <v>365</v>
      </c>
      <c r="I39" s="140">
        <v>429</v>
      </c>
      <c r="J39" s="115">
        <v>-113</v>
      </c>
      <c r="K39" s="116">
        <v>-26.340326340326339</v>
      </c>
    </row>
    <row r="40" spans="1:11" ht="14.1" customHeight="1" x14ac:dyDescent="0.2">
      <c r="A40" s="306" t="s">
        <v>259</v>
      </c>
      <c r="B40" s="307" t="s">
        <v>260</v>
      </c>
      <c r="C40" s="308"/>
      <c r="D40" s="113">
        <v>9.683604985618409</v>
      </c>
      <c r="E40" s="115">
        <v>303</v>
      </c>
      <c r="F40" s="114">
        <v>422</v>
      </c>
      <c r="G40" s="114">
        <v>413</v>
      </c>
      <c r="H40" s="114">
        <v>354</v>
      </c>
      <c r="I40" s="140">
        <v>401</v>
      </c>
      <c r="J40" s="115">
        <v>-98</v>
      </c>
      <c r="K40" s="116">
        <v>-24.438902743142144</v>
      </c>
    </row>
    <row r="41" spans="1:11" ht="14.1" customHeight="1" x14ac:dyDescent="0.2">
      <c r="A41" s="306"/>
      <c r="B41" s="307" t="s">
        <v>261</v>
      </c>
      <c r="C41" s="308"/>
      <c r="D41" s="113">
        <v>9.3640140620006385</v>
      </c>
      <c r="E41" s="115">
        <v>293</v>
      </c>
      <c r="F41" s="114">
        <v>405</v>
      </c>
      <c r="G41" s="114">
        <v>372</v>
      </c>
      <c r="H41" s="114">
        <v>342</v>
      </c>
      <c r="I41" s="140">
        <v>387</v>
      </c>
      <c r="J41" s="115">
        <v>-94</v>
      </c>
      <c r="K41" s="116">
        <v>-24.289405684754524</v>
      </c>
    </row>
    <row r="42" spans="1:11" ht="14.1" customHeight="1" x14ac:dyDescent="0.2">
      <c r="A42" s="306">
        <v>52</v>
      </c>
      <c r="B42" s="307" t="s">
        <v>262</v>
      </c>
      <c r="C42" s="308"/>
      <c r="D42" s="113">
        <v>6.2320230105465004</v>
      </c>
      <c r="E42" s="115">
        <v>195</v>
      </c>
      <c r="F42" s="114">
        <v>108</v>
      </c>
      <c r="G42" s="114">
        <v>175</v>
      </c>
      <c r="H42" s="114">
        <v>139</v>
      </c>
      <c r="I42" s="140">
        <v>198</v>
      </c>
      <c r="J42" s="115">
        <v>-3</v>
      </c>
      <c r="K42" s="116">
        <v>-1.5151515151515151</v>
      </c>
    </row>
    <row r="43" spans="1:11" ht="14.1" customHeight="1" x14ac:dyDescent="0.2">
      <c r="A43" s="306" t="s">
        <v>263</v>
      </c>
      <c r="B43" s="307" t="s">
        <v>264</v>
      </c>
      <c r="C43" s="308"/>
      <c r="D43" s="113">
        <v>4.8258229466283158</v>
      </c>
      <c r="E43" s="115">
        <v>151</v>
      </c>
      <c r="F43" s="114">
        <v>83</v>
      </c>
      <c r="G43" s="114">
        <v>140</v>
      </c>
      <c r="H43" s="114">
        <v>121</v>
      </c>
      <c r="I43" s="140">
        <v>158</v>
      </c>
      <c r="J43" s="115">
        <v>-7</v>
      </c>
      <c r="K43" s="116">
        <v>-4.4303797468354427</v>
      </c>
    </row>
    <row r="44" spans="1:11" ht="14.1" customHeight="1" x14ac:dyDescent="0.2">
      <c r="A44" s="306">
        <v>53</v>
      </c>
      <c r="B44" s="307" t="s">
        <v>265</v>
      </c>
      <c r="C44" s="308"/>
      <c r="D44" s="113">
        <v>0.76701821668264625</v>
      </c>
      <c r="E44" s="115">
        <v>24</v>
      </c>
      <c r="F44" s="114">
        <v>19</v>
      </c>
      <c r="G44" s="114">
        <v>34</v>
      </c>
      <c r="H44" s="114">
        <v>24</v>
      </c>
      <c r="I44" s="140">
        <v>26</v>
      </c>
      <c r="J44" s="115">
        <v>-2</v>
      </c>
      <c r="K44" s="116">
        <v>-7.6923076923076925</v>
      </c>
    </row>
    <row r="45" spans="1:11" ht="14.1" customHeight="1" x14ac:dyDescent="0.2">
      <c r="A45" s="306" t="s">
        <v>266</v>
      </c>
      <c r="B45" s="307" t="s">
        <v>267</v>
      </c>
      <c r="C45" s="308"/>
      <c r="D45" s="113">
        <v>0.76701821668264625</v>
      </c>
      <c r="E45" s="115">
        <v>24</v>
      </c>
      <c r="F45" s="114">
        <v>19</v>
      </c>
      <c r="G45" s="114">
        <v>33</v>
      </c>
      <c r="H45" s="114">
        <v>23</v>
      </c>
      <c r="I45" s="140">
        <v>25</v>
      </c>
      <c r="J45" s="115">
        <v>-1</v>
      </c>
      <c r="K45" s="116">
        <v>-4</v>
      </c>
    </row>
    <row r="46" spans="1:11" ht="14.1" customHeight="1" x14ac:dyDescent="0.2">
      <c r="A46" s="306">
        <v>54</v>
      </c>
      <c r="B46" s="307" t="s">
        <v>268</v>
      </c>
      <c r="C46" s="308"/>
      <c r="D46" s="113">
        <v>6.2959411952700544</v>
      </c>
      <c r="E46" s="115">
        <v>197</v>
      </c>
      <c r="F46" s="114">
        <v>139</v>
      </c>
      <c r="G46" s="114">
        <v>219</v>
      </c>
      <c r="H46" s="114">
        <v>162</v>
      </c>
      <c r="I46" s="140">
        <v>232</v>
      </c>
      <c r="J46" s="115">
        <v>-35</v>
      </c>
      <c r="K46" s="116">
        <v>-15.086206896551724</v>
      </c>
    </row>
    <row r="47" spans="1:11" ht="14.1" customHeight="1" x14ac:dyDescent="0.2">
      <c r="A47" s="306">
        <v>61</v>
      </c>
      <c r="B47" s="307" t="s">
        <v>269</v>
      </c>
      <c r="C47" s="308"/>
      <c r="D47" s="113">
        <v>1.278363694471077</v>
      </c>
      <c r="E47" s="115">
        <v>40</v>
      </c>
      <c r="F47" s="114">
        <v>21</v>
      </c>
      <c r="G47" s="114">
        <v>29</v>
      </c>
      <c r="H47" s="114">
        <v>37</v>
      </c>
      <c r="I47" s="140">
        <v>48</v>
      </c>
      <c r="J47" s="115">
        <v>-8</v>
      </c>
      <c r="K47" s="116">
        <v>-16.666666666666668</v>
      </c>
    </row>
    <row r="48" spans="1:11" ht="14.1" customHeight="1" x14ac:dyDescent="0.2">
      <c r="A48" s="306">
        <v>62</v>
      </c>
      <c r="B48" s="307" t="s">
        <v>270</v>
      </c>
      <c r="C48" s="308"/>
      <c r="D48" s="113">
        <v>6.0722275487376161</v>
      </c>
      <c r="E48" s="115">
        <v>190</v>
      </c>
      <c r="F48" s="114">
        <v>162</v>
      </c>
      <c r="G48" s="114">
        <v>316</v>
      </c>
      <c r="H48" s="114">
        <v>286</v>
      </c>
      <c r="I48" s="140">
        <v>205</v>
      </c>
      <c r="J48" s="115">
        <v>-15</v>
      </c>
      <c r="K48" s="116">
        <v>-7.3170731707317076</v>
      </c>
    </row>
    <row r="49" spans="1:11" ht="14.1" customHeight="1" x14ac:dyDescent="0.2">
      <c r="A49" s="306">
        <v>63</v>
      </c>
      <c r="B49" s="307" t="s">
        <v>271</v>
      </c>
      <c r="C49" s="308"/>
      <c r="D49" s="113">
        <v>2.6845637583892619</v>
      </c>
      <c r="E49" s="115">
        <v>84</v>
      </c>
      <c r="F49" s="114">
        <v>103</v>
      </c>
      <c r="G49" s="114">
        <v>110</v>
      </c>
      <c r="H49" s="114">
        <v>101</v>
      </c>
      <c r="I49" s="140">
        <v>84</v>
      </c>
      <c r="J49" s="115">
        <v>0</v>
      </c>
      <c r="K49" s="116">
        <v>0</v>
      </c>
    </row>
    <row r="50" spans="1:11" ht="14.1" customHeight="1" x14ac:dyDescent="0.2">
      <c r="A50" s="306" t="s">
        <v>272</v>
      </c>
      <c r="B50" s="307" t="s">
        <v>273</v>
      </c>
      <c r="C50" s="308"/>
      <c r="D50" s="113">
        <v>0.38350910834132312</v>
      </c>
      <c r="E50" s="115">
        <v>12</v>
      </c>
      <c r="F50" s="114">
        <v>30</v>
      </c>
      <c r="G50" s="114">
        <v>39</v>
      </c>
      <c r="H50" s="114">
        <v>24</v>
      </c>
      <c r="I50" s="140">
        <v>22</v>
      </c>
      <c r="J50" s="115">
        <v>-10</v>
      </c>
      <c r="K50" s="116">
        <v>-45.454545454545453</v>
      </c>
    </row>
    <row r="51" spans="1:11" ht="14.1" customHeight="1" x14ac:dyDescent="0.2">
      <c r="A51" s="306" t="s">
        <v>274</v>
      </c>
      <c r="B51" s="307" t="s">
        <v>275</v>
      </c>
      <c r="C51" s="308"/>
      <c r="D51" s="113">
        <v>1.9814637264301693</v>
      </c>
      <c r="E51" s="115">
        <v>62</v>
      </c>
      <c r="F51" s="114">
        <v>64</v>
      </c>
      <c r="G51" s="114">
        <v>56</v>
      </c>
      <c r="H51" s="114">
        <v>67</v>
      </c>
      <c r="I51" s="140">
        <v>57</v>
      </c>
      <c r="J51" s="115">
        <v>5</v>
      </c>
      <c r="K51" s="116">
        <v>8.7719298245614041</v>
      </c>
    </row>
    <row r="52" spans="1:11" ht="14.1" customHeight="1" x14ac:dyDescent="0.2">
      <c r="A52" s="306">
        <v>71</v>
      </c>
      <c r="B52" s="307" t="s">
        <v>276</v>
      </c>
      <c r="C52" s="308"/>
      <c r="D52" s="113">
        <v>6.0083093640140621</v>
      </c>
      <c r="E52" s="115">
        <v>188</v>
      </c>
      <c r="F52" s="114">
        <v>158</v>
      </c>
      <c r="G52" s="114">
        <v>212</v>
      </c>
      <c r="H52" s="114">
        <v>149</v>
      </c>
      <c r="I52" s="140">
        <v>243</v>
      </c>
      <c r="J52" s="115">
        <v>-55</v>
      </c>
      <c r="K52" s="116">
        <v>-22.633744855967077</v>
      </c>
    </row>
    <row r="53" spans="1:11" ht="14.1" customHeight="1" x14ac:dyDescent="0.2">
      <c r="A53" s="306" t="s">
        <v>277</v>
      </c>
      <c r="B53" s="307" t="s">
        <v>278</v>
      </c>
      <c r="C53" s="308"/>
      <c r="D53" s="113">
        <v>1.8536273569830617</v>
      </c>
      <c r="E53" s="115">
        <v>58</v>
      </c>
      <c r="F53" s="114">
        <v>61</v>
      </c>
      <c r="G53" s="114">
        <v>62</v>
      </c>
      <c r="H53" s="114">
        <v>56</v>
      </c>
      <c r="I53" s="140">
        <v>74</v>
      </c>
      <c r="J53" s="115">
        <v>-16</v>
      </c>
      <c r="K53" s="116">
        <v>-21.621621621621621</v>
      </c>
    </row>
    <row r="54" spans="1:11" ht="14.1" customHeight="1" x14ac:dyDescent="0.2">
      <c r="A54" s="306" t="s">
        <v>279</v>
      </c>
      <c r="B54" s="307" t="s">
        <v>280</v>
      </c>
      <c r="C54" s="308"/>
      <c r="D54" s="113">
        <v>3.6113774368807925</v>
      </c>
      <c r="E54" s="115">
        <v>113</v>
      </c>
      <c r="F54" s="114">
        <v>84</v>
      </c>
      <c r="G54" s="114">
        <v>138</v>
      </c>
      <c r="H54" s="114">
        <v>86</v>
      </c>
      <c r="I54" s="140">
        <v>137</v>
      </c>
      <c r="J54" s="115">
        <v>-24</v>
      </c>
      <c r="K54" s="116">
        <v>-17.518248175182482</v>
      </c>
    </row>
    <row r="55" spans="1:11" ht="14.1" customHeight="1" x14ac:dyDescent="0.2">
      <c r="A55" s="306">
        <v>72</v>
      </c>
      <c r="B55" s="307" t="s">
        <v>281</v>
      </c>
      <c r="C55" s="308"/>
      <c r="D55" s="113">
        <v>1.1505273250239694</v>
      </c>
      <c r="E55" s="115">
        <v>36</v>
      </c>
      <c r="F55" s="114">
        <v>30</v>
      </c>
      <c r="G55" s="114">
        <v>70</v>
      </c>
      <c r="H55" s="114">
        <v>24</v>
      </c>
      <c r="I55" s="140">
        <v>22</v>
      </c>
      <c r="J55" s="115">
        <v>14</v>
      </c>
      <c r="K55" s="116">
        <v>63.636363636363633</v>
      </c>
    </row>
    <row r="56" spans="1:11" ht="14.1" customHeight="1" x14ac:dyDescent="0.2">
      <c r="A56" s="306" t="s">
        <v>282</v>
      </c>
      <c r="B56" s="307" t="s">
        <v>283</v>
      </c>
      <c r="C56" s="308"/>
      <c r="D56" s="113">
        <v>0.28763183125599234</v>
      </c>
      <c r="E56" s="115">
        <v>9</v>
      </c>
      <c r="F56" s="114">
        <v>4</v>
      </c>
      <c r="G56" s="114">
        <v>20</v>
      </c>
      <c r="H56" s="114">
        <v>3</v>
      </c>
      <c r="I56" s="140" t="s">
        <v>513</v>
      </c>
      <c r="J56" s="115" t="s">
        <v>513</v>
      </c>
      <c r="K56" s="116" t="s">
        <v>513</v>
      </c>
    </row>
    <row r="57" spans="1:11" ht="14.1" customHeight="1" x14ac:dyDescent="0.2">
      <c r="A57" s="306" t="s">
        <v>284</v>
      </c>
      <c r="B57" s="307" t="s">
        <v>285</v>
      </c>
      <c r="C57" s="308"/>
      <c r="D57" s="113">
        <v>0.60722275487376154</v>
      </c>
      <c r="E57" s="115">
        <v>19</v>
      </c>
      <c r="F57" s="114">
        <v>20</v>
      </c>
      <c r="G57" s="114">
        <v>29</v>
      </c>
      <c r="H57" s="114">
        <v>12</v>
      </c>
      <c r="I57" s="140">
        <v>15</v>
      </c>
      <c r="J57" s="115">
        <v>4</v>
      </c>
      <c r="K57" s="116">
        <v>26.666666666666668</v>
      </c>
    </row>
    <row r="58" spans="1:11" ht="14.1" customHeight="1" x14ac:dyDescent="0.2">
      <c r="A58" s="306">
        <v>73</v>
      </c>
      <c r="B58" s="307" t="s">
        <v>286</v>
      </c>
      <c r="C58" s="308"/>
      <c r="D58" s="113">
        <v>0.92681367849153085</v>
      </c>
      <c r="E58" s="115">
        <v>29</v>
      </c>
      <c r="F58" s="114">
        <v>32</v>
      </c>
      <c r="G58" s="114">
        <v>54</v>
      </c>
      <c r="H58" s="114">
        <v>24</v>
      </c>
      <c r="I58" s="140">
        <v>69</v>
      </c>
      <c r="J58" s="115">
        <v>-40</v>
      </c>
      <c r="K58" s="116">
        <v>-57.971014492753625</v>
      </c>
    </row>
    <row r="59" spans="1:11" ht="14.1" customHeight="1" x14ac:dyDescent="0.2">
      <c r="A59" s="306" t="s">
        <v>287</v>
      </c>
      <c r="B59" s="307" t="s">
        <v>288</v>
      </c>
      <c r="C59" s="308"/>
      <c r="D59" s="113">
        <v>0.7989773090444231</v>
      </c>
      <c r="E59" s="115">
        <v>25</v>
      </c>
      <c r="F59" s="114">
        <v>28</v>
      </c>
      <c r="G59" s="114">
        <v>42</v>
      </c>
      <c r="H59" s="114">
        <v>20</v>
      </c>
      <c r="I59" s="140">
        <v>67</v>
      </c>
      <c r="J59" s="115">
        <v>-42</v>
      </c>
      <c r="K59" s="116">
        <v>-62.686567164179102</v>
      </c>
    </row>
    <row r="60" spans="1:11" ht="14.1" customHeight="1" x14ac:dyDescent="0.2">
      <c r="A60" s="306">
        <v>81</v>
      </c>
      <c r="B60" s="307" t="s">
        <v>289</v>
      </c>
      <c r="C60" s="308"/>
      <c r="D60" s="113">
        <v>6.4237775647171622</v>
      </c>
      <c r="E60" s="115">
        <v>201</v>
      </c>
      <c r="F60" s="114">
        <v>136</v>
      </c>
      <c r="G60" s="114">
        <v>252</v>
      </c>
      <c r="H60" s="114">
        <v>157</v>
      </c>
      <c r="I60" s="140">
        <v>199</v>
      </c>
      <c r="J60" s="115">
        <v>2</v>
      </c>
      <c r="K60" s="116">
        <v>1.0050251256281406</v>
      </c>
    </row>
    <row r="61" spans="1:11" ht="14.1" customHeight="1" x14ac:dyDescent="0.2">
      <c r="A61" s="306" t="s">
        <v>290</v>
      </c>
      <c r="B61" s="307" t="s">
        <v>291</v>
      </c>
      <c r="C61" s="308"/>
      <c r="D61" s="113">
        <v>1.4381591562799616</v>
      </c>
      <c r="E61" s="115">
        <v>45</v>
      </c>
      <c r="F61" s="114">
        <v>26</v>
      </c>
      <c r="G61" s="114">
        <v>51</v>
      </c>
      <c r="H61" s="114">
        <v>30</v>
      </c>
      <c r="I61" s="140">
        <v>59</v>
      </c>
      <c r="J61" s="115">
        <v>-14</v>
      </c>
      <c r="K61" s="116">
        <v>-23.728813559322035</v>
      </c>
    </row>
    <row r="62" spans="1:11" ht="14.1" customHeight="1" x14ac:dyDescent="0.2">
      <c r="A62" s="306" t="s">
        <v>292</v>
      </c>
      <c r="B62" s="307" t="s">
        <v>293</v>
      </c>
      <c r="C62" s="308"/>
      <c r="D62" s="113">
        <v>2.8443592201981462</v>
      </c>
      <c r="E62" s="115">
        <v>89</v>
      </c>
      <c r="F62" s="114">
        <v>50</v>
      </c>
      <c r="G62" s="114">
        <v>134</v>
      </c>
      <c r="H62" s="114">
        <v>60</v>
      </c>
      <c r="I62" s="140">
        <v>63</v>
      </c>
      <c r="J62" s="115">
        <v>26</v>
      </c>
      <c r="K62" s="116">
        <v>41.269841269841272</v>
      </c>
    </row>
    <row r="63" spans="1:11" ht="14.1" customHeight="1" x14ac:dyDescent="0.2">
      <c r="A63" s="306"/>
      <c r="B63" s="307" t="s">
        <v>294</v>
      </c>
      <c r="C63" s="308"/>
      <c r="D63" s="113">
        <v>2.1732182806008309</v>
      </c>
      <c r="E63" s="115">
        <v>68</v>
      </c>
      <c r="F63" s="114">
        <v>39</v>
      </c>
      <c r="G63" s="114">
        <v>103</v>
      </c>
      <c r="H63" s="114">
        <v>52</v>
      </c>
      <c r="I63" s="140">
        <v>57</v>
      </c>
      <c r="J63" s="115">
        <v>11</v>
      </c>
      <c r="K63" s="116">
        <v>19.298245614035089</v>
      </c>
    </row>
    <row r="64" spans="1:11" ht="14.1" customHeight="1" x14ac:dyDescent="0.2">
      <c r="A64" s="306" t="s">
        <v>295</v>
      </c>
      <c r="B64" s="307" t="s">
        <v>296</v>
      </c>
      <c r="C64" s="308"/>
      <c r="D64" s="113">
        <v>1.4062000639181846</v>
      </c>
      <c r="E64" s="115">
        <v>44</v>
      </c>
      <c r="F64" s="114">
        <v>27</v>
      </c>
      <c r="G64" s="114">
        <v>31</v>
      </c>
      <c r="H64" s="114">
        <v>35</v>
      </c>
      <c r="I64" s="140">
        <v>31</v>
      </c>
      <c r="J64" s="115">
        <v>13</v>
      </c>
      <c r="K64" s="116">
        <v>41.935483870967744</v>
      </c>
    </row>
    <row r="65" spans="1:11" ht="14.1" customHeight="1" x14ac:dyDescent="0.2">
      <c r="A65" s="306" t="s">
        <v>297</v>
      </c>
      <c r="B65" s="307" t="s">
        <v>298</v>
      </c>
      <c r="C65" s="308"/>
      <c r="D65" s="113">
        <v>0.35155001597954616</v>
      </c>
      <c r="E65" s="115">
        <v>11</v>
      </c>
      <c r="F65" s="114">
        <v>11</v>
      </c>
      <c r="G65" s="114">
        <v>15</v>
      </c>
      <c r="H65" s="114">
        <v>10</v>
      </c>
      <c r="I65" s="140">
        <v>13</v>
      </c>
      <c r="J65" s="115">
        <v>-2</v>
      </c>
      <c r="K65" s="116">
        <v>-15.384615384615385</v>
      </c>
    </row>
    <row r="66" spans="1:11" ht="14.1" customHeight="1" x14ac:dyDescent="0.2">
      <c r="A66" s="306">
        <v>82</v>
      </c>
      <c r="B66" s="307" t="s">
        <v>299</v>
      </c>
      <c r="C66" s="308"/>
      <c r="D66" s="113">
        <v>2.3010546500479387</v>
      </c>
      <c r="E66" s="115">
        <v>72</v>
      </c>
      <c r="F66" s="114">
        <v>78</v>
      </c>
      <c r="G66" s="114">
        <v>148</v>
      </c>
      <c r="H66" s="114">
        <v>69</v>
      </c>
      <c r="I66" s="140">
        <v>90</v>
      </c>
      <c r="J66" s="115">
        <v>-18</v>
      </c>
      <c r="K66" s="116">
        <v>-20</v>
      </c>
    </row>
    <row r="67" spans="1:11" ht="14.1" customHeight="1" x14ac:dyDescent="0.2">
      <c r="A67" s="306" t="s">
        <v>300</v>
      </c>
      <c r="B67" s="307" t="s">
        <v>301</v>
      </c>
      <c r="C67" s="308"/>
      <c r="D67" s="113">
        <v>1.7257909875359541</v>
      </c>
      <c r="E67" s="115">
        <v>54</v>
      </c>
      <c r="F67" s="114">
        <v>65</v>
      </c>
      <c r="G67" s="114">
        <v>102</v>
      </c>
      <c r="H67" s="114">
        <v>54</v>
      </c>
      <c r="I67" s="140">
        <v>64</v>
      </c>
      <c r="J67" s="115">
        <v>-10</v>
      </c>
      <c r="K67" s="116">
        <v>-15.625</v>
      </c>
    </row>
    <row r="68" spans="1:11" ht="14.1" customHeight="1" x14ac:dyDescent="0.2">
      <c r="A68" s="306" t="s">
        <v>302</v>
      </c>
      <c r="B68" s="307" t="s">
        <v>303</v>
      </c>
      <c r="C68" s="308"/>
      <c r="D68" s="113">
        <v>0.31959092361776925</v>
      </c>
      <c r="E68" s="115">
        <v>10</v>
      </c>
      <c r="F68" s="114">
        <v>11</v>
      </c>
      <c r="G68" s="114">
        <v>28</v>
      </c>
      <c r="H68" s="114">
        <v>5</v>
      </c>
      <c r="I68" s="140">
        <v>16</v>
      </c>
      <c r="J68" s="115">
        <v>-6</v>
      </c>
      <c r="K68" s="116">
        <v>-37.5</v>
      </c>
    </row>
    <row r="69" spans="1:11" ht="14.1" customHeight="1" x14ac:dyDescent="0.2">
      <c r="A69" s="306">
        <v>83</v>
      </c>
      <c r="B69" s="307" t="s">
        <v>304</v>
      </c>
      <c r="C69" s="308"/>
      <c r="D69" s="113">
        <v>4.6979865771812079</v>
      </c>
      <c r="E69" s="115">
        <v>147</v>
      </c>
      <c r="F69" s="114">
        <v>94</v>
      </c>
      <c r="G69" s="114">
        <v>248</v>
      </c>
      <c r="H69" s="114">
        <v>80</v>
      </c>
      <c r="I69" s="140">
        <v>227</v>
      </c>
      <c r="J69" s="115">
        <v>-80</v>
      </c>
      <c r="K69" s="116">
        <v>-35.242290748898675</v>
      </c>
    </row>
    <row r="70" spans="1:11" ht="14.1" customHeight="1" x14ac:dyDescent="0.2">
      <c r="A70" s="306" t="s">
        <v>305</v>
      </c>
      <c r="B70" s="307" t="s">
        <v>306</v>
      </c>
      <c r="C70" s="308"/>
      <c r="D70" s="113">
        <v>4.2825183764781078</v>
      </c>
      <c r="E70" s="115">
        <v>134</v>
      </c>
      <c r="F70" s="114">
        <v>80</v>
      </c>
      <c r="G70" s="114">
        <v>214</v>
      </c>
      <c r="H70" s="114">
        <v>63</v>
      </c>
      <c r="I70" s="140">
        <v>202</v>
      </c>
      <c r="J70" s="115">
        <v>-68</v>
      </c>
      <c r="K70" s="116">
        <v>-33.663366336633665</v>
      </c>
    </row>
    <row r="71" spans="1:11" ht="14.1" customHeight="1" x14ac:dyDescent="0.2">
      <c r="A71" s="306"/>
      <c r="B71" s="307" t="s">
        <v>307</v>
      </c>
      <c r="C71" s="308"/>
      <c r="D71" s="113">
        <v>2.7804410354745923</v>
      </c>
      <c r="E71" s="115">
        <v>87</v>
      </c>
      <c r="F71" s="114">
        <v>36</v>
      </c>
      <c r="G71" s="114">
        <v>96</v>
      </c>
      <c r="H71" s="114">
        <v>37</v>
      </c>
      <c r="I71" s="140">
        <v>161</v>
      </c>
      <c r="J71" s="115">
        <v>-74</v>
      </c>
      <c r="K71" s="116">
        <v>-45.962732919254655</v>
      </c>
    </row>
    <row r="72" spans="1:11" ht="14.1" customHeight="1" x14ac:dyDescent="0.2">
      <c r="A72" s="306">
        <v>84</v>
      </c>
      <c r="B72" s="307" t="s">
        <v>308</v>
      </c>
      <c r="C72" s="308"/>
      <c r="D72" s="113">
        <v>0.89485458612975388</v>
      </c>
      <c r="E72" s="115">
        <v>28</v>
      </c>
      <c r="F72" s="114">
        <v>28</v>
      </c>
      <c r="G72" s="114">
        <v>62</v>
      </c>
      <c r="H72" s="114">
        <v>33</v>
      </c>
      <c r="I72" s="140">
        <v>34</v>
      </c>
      <c r="J72" s="115">
        <v>-6</v>
      </c>
      <c r="K72" s="116">
        <v>-17.647058823529413</v>
      </c>
    </row>
    <row r="73" spans="1:11" ht="14.1" customHeight="1" x14ac:dyDescent="0.2">
      <c r="A73" s="306" t="s">
        <v>309</v>
      </c>
      <c r="B73" s="307" t="s">
        <v>310</v>
      </c>
      <c r="C73" s="308"/>
      <c r="D73" s="113">
        <v>0.28763183125599234</v>
      </c>
      <c r="E73" s="115">
        <v>9</v>
      </c>
      <c r="F73" s="114">
        <v>9</v>
      </c>
      <c r="G73" s="114">
        <v>34</v>
      </c>
      <c r="H73" s="114">
        <v>3</v>
      </c>
      <c r="I73" s="140">
        <v>15</v>
      </c>
      <c r="J73" s="115">
        <v>-6</v>
      </c>
      <c r="K73" s="116">
        <v>-40</v>
      </c>
    </row>
    <row r="74" spans="1:11" ht="14.1" customHeight="1" x14ac:dyDescent="0.2">
      <c r="A74" s="306" t="s">
        <v>311</v>
      </c>
      <c r="B74" s="307" t="s">
        <v>312</v>
      </c>
      <c r="C74" s="308"/>
      <c r="D74" s="113">
        <v>0.15979546180888463</v>
      </c>
      <c r="E74" s="115">
        <v>5</v>
      </c>
      <c r="F74" s="114">
        <v>6</v>
      </c>
      <c r="G74" s="114">
        <v>7</v>
      </c>
      <c r="H74" s="114">
        <v>4</v>
      </c>
      <c r="I74" s="140" t="s">
        <v>513</v>
      </c>
      <c r="J74" s="115" t="s">
        <v>513</v>
      </c>
      <c r="K74" s="116" t="s">
        <v>513</v>
      </c>
    </row>
    <row r="75" spans="1:11" ht="14.1" customHeight="1" x14ac:dyDescent="0.2">
      <c r="A75" s="306" t="s">
        <v>313</v>
      </c>
      <c r="B75" s="307" t="s">
        <v>314</v>
      </c>
      <c r="C75" s="308"/>
      <c r="D75" s="113">
        <v>0.15979546180888463</v>
      </c>
      <c r="E75" s="115">
        <v>5</v>
      </c>
      <c r="F75" s="114">
        <v>7</v>
      </c>
      <c r="G75" s="114">
        <v>5</v>
      </c>
      <c r="H75" s="114">
        <v>15</v>
      </c>
      <c r="I75" s="140">
        <v>6</v>
      </c>
      <c r="J75" s="115">
        <v>-1</v>
      </c>
      <c r="K75" s="116">
        <v>-16.666666666666668</v>
      </c>
    </row>
    <row r="76" spans="1:11" ht="14.1" customHeight="1" x14ac:dyDescent="0.2">
      <c r="A76" s="306">
        <v>91</v>
      </c>
      <c r="B76" s="307" t="s">
        <v>315</v>
      </c>
      <c r="C76" s="308"/>
      <c r="D76" s="113">
        <v>0</v>
      </c>
      <c r="E76" s="115">
        <v>0</v>
      </c>
      <c r="F76" s="114" t="s">
        <v>513</v>
      </c>
      <c r="G76" s="114">
        <v>4</v>
      </c>
      <c r="H76" s="114" t="s">
        <v>513</v>
      </c>
      <c r="I76" s="140" t="s">
        <v>513</v>
      </c>
      <c r="J76" s="115" t="s">
        <v>513</v>
      </c>
      <c r="K76" s="116" t="s">
        <v>513</v>
      </c>
    </row>
    <row r="77" spans="1:11" ht="14.1" customHeight="1" x14ac:dyDescent="0.2">
      <c r="A77" s="306">
        <v>92</v>
      </c>
      <c r="B77" s="307" t="s">
        <v>316</v>
      </c>
      <c r="C77" s="308"/>
      <c r="D77" s="113">
        <v>0.38350910834132312</v>
      </c>
      <c r="E77" s="115">
        <v>12</v>
      </c>
      <c r="F77" s="114">
        <v>5</v>
      </c>
      <c r="G77" s="114">
        <v>11</v>
      </c>
      <c r="H77" s="114">
        <v>12</v>
      </c>
      <c r="I77" s="140">
        <v>10</v>
      </c>
      <c r="J77" s="115">
        <v>2</v>
      </c>
      <c r="K77" s="116">
        <v>20</v>
      </c>
    </row>
    <row r="78" spans="1:11" ht="14.1" customHeight="1" x14ac:dyDescent="0.2">
      <c r="A78" s="306">
        <v>93</v>
      </c>
      <c r="B78" s="307" t="s">
        <v>317</v>
      </c>
      <c r="C78" s="308"/>
      <c r="D78" s="113">
        <v>0.12783636944710769</v>
      </c>
      <c r="E78" s="115">
        <v>4</v>
      </c>
      <c r="F78" s="114">
        <v>0</v>
      </c>
      <c r="G78" s="114">
        <v>13</v>
      </c>
      <c r="H78" s="114" t="s">
        <v>513</v>
      </c>
      <c r="I78" s="140" t="s">
        <v>513</v>
      </c>
      <c r="J78" s="115" t="s">
        <v>513</v>
      </c>
      <c r="K78" s="116" t="s">
        <v>513</v>
      </c>
    </row>
    <row r="79" spans="1:11" ht="14.1" customHeight="1" x14ac:dyDescent="0.2">
      <c r="A79" s="306">
        <v>94</v>
      </c>
      <c r="B79" s="307" t="s">
        <v>318</v>
      </c>
      <c r="C79" s="308"/>
      <c r="D79" s="113">
        <v>0.31959092361776925</v>
      </c>
      <c r="E79" s="115">
        <v>10</v>
      </c>
      <c r="F79" s="114">
        <v>19</v>
      </c>
      <c r="G79" s="114">
        <v>23</v>
      </c>
      <c r="H79" s="114">
        <v>15</v>
      </c>
      <c r="I79" s="140">
        <v>14</v>
      </c>
      <c r="J79" s="115">
        <v>-4</v>
      </c>
      <c r="K79" s="116">
        <v>-28.571428571428573</v>
      </c>
    </row>
    <row r="80" spans="1:11" ht="14.1" customHeight="1" x14ac:dyDescent="0.2">
      <c r="A80" s="306" t="s">
        <v>319</v>
      </c>
      <c r="B80" s="307" t="s">
        <v>320</v>
      </c>
      <c r="C80" s="308"/>
      <c r="D80" s="113">
        <v>0</v>
      </c>
      <c r="E80" s="115">
        <v>0</v>
      </c>
      <c r="F80" s="114">
        <v>0</v>
      </c>
      <c r="G80" s="114" t="s">
        <v>513</v>
      </c>
      <c r="H80" s="114">
        <v>0</v>
      </c>
      <c r="I80" s="140">
        <v>0</v>
      </c>
      <c r="J80" s="115">
        <v>0</v>
      </c>
      <c r="K80" s="116">
        <v>0</v>
      </c>
    </row>
    <row r="81" spans="1:11" ht="14.1" customHeight="1" x14ac:dyDescent="0.2">
      <c r="A81" s="310" t="s">
        <v>321</v>
      </c>
      <c r="B81" s="311" t="s">
        <v>333</v>
      </c>
      <c r="C81" s="312"/>
      <c r="D81" s="125">
        <v>0.67114093959731547</v>
      </c>
      <c r="E81" s="143">
        <v>21</v>
      </c>
      <c r="F81" s="144">
        <v>22</v>
      </c>
      <c r="G81" s="144">
        <v>39</v>
      </c>
      <c r="H81" s="144">
        <v>17</v>
      </c>
      <c r="I81" s="145">
        <v>11</v>
      </c>
      <c r="J81" s="143">
        <v>10</v>
      </c>
      <c r="K81" s="146">
        <v>90.909090909090907</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3987</v>
      </c>
      <c r="E11" s="114">
        <v>3320</v>
      </c>
      <c r="F11" s="114">
        <v>3554</v>
      </c>
      <c r="G11" s="114">
        <v>2803</v>
      </c>
      <c r="H11" s="140">
        <v>3755</v>
      </c>
      <c r="I11" s="115">
        <v>232</v>
      </c>
      <c r="J11" s="116">
        <v>6.1784287616511318</v>
      </c>
    </row>
    <row r="12" spans="1:15" s="110" customFormat="1" ht="24.95" customHeight="1" x14ac:dyDescent="0.2">
      <c r="A12" s="193" t="s">
        <v>132</v>
      </c>
      <c r="B12" s="194" t="s">
        <v>133</v>
      </c>
      <c r="C12" s="113">
        <v>1.1286681715575622</v>
      </c>
      <c r="D12" s="115">
        <v>45</v>
      </c>
      <c r="E12" s="114">
        <v>52</v>
      </c>
      <c r="F12" s="114">
        <v>58</v>
      </c>
      <c r="G12" s="114">
        <v>30</v>
      </c>
      <c r="H12" s="140">
        <v>51</v>
      </c>
      <c r="I12" s="115">
        <v>-6</v>
      </c>
      <c r="J12" s="116">
        <v>-11.764705882352942</v>
      </c>
    </row>
    <row r="13" spans="1:15" s="110" customFormat="1" ht="24.95" customHeight="1" x14ac:dyDescent="0.2">
      <c r="A13" s="193" t="s">
        <v>134</v>
      </c>
      <c r="B13" s="199" t="s">
        <v>214</v>
      </c>
      <c r="C13" s="113">
        <v>1.0283421118635565</v>
      </c>
      <c r="D13" s="115">
        <v>41</v>
      </c>
      <c r="E13" s="114">
        <v>28</v>
      </c>
      <c r="F13" s="114">
        <v>36</v>
      </c>
      <c r="G13" s="114">
        <v>29</v>
      </c>
      <c r="H13" s="140">
        <v>55</v>
      </c>
      <c r="I13" s="115">
        <v>-14</v>
      </c>
      <c r="J13" s="116">
        <v>-25.454545454545453</v>
      </c>
    </row>
    <row r="14" spans="1:15" s="287" customFormat="1" ht="24.95" customHeight="1" x14ac:dyDescent="0.2">
      <c r="A14" s="193" t="s">
        <v>215</v>
      </c>
      <c r="B14" s="199" t="s">
        <v>137</v>
      </c>
      <c r="C14" s="113">
        <v>24.128417356408328</v>
      </c>
      <c r="D14" s="115">
        <v>962</v>
      </c>
      <c r="E14" s="114">
        <v>590</v>
      </c>
      <c r="F14" s="114">
        <v>676</v>
      </c>
      <c r="G14" s="114">
        <v>555</v>
      </c>
      <c r="H14" s="140">
        <v>822</v>
      </c>
      <c r="I14" s="115">
        <v>140</v>
      </c>
      <c r="J14" s="116">
        <v>17.031630170316301</v>
      </c>
      <c r="K14" s="110"/>
      <c r="L14" s="110"/>
      <c r="M14" s="110"/>
      <c r="N14" s="110"/>
      <c r="O14" s="110"/>
    </row>
    <row r="15" spans="1:15" s="110" customFormat="1" ht="24.95" customHeight="1" x14ac:dyDescent="0.2">
      <c r="A15" s="193" t="s">
        <v>216</v>
      </c>
      <c r="B15" s="199" t="s">
        <v>217</v>
      </c>
      <c r="C15" s="113">
        <v>3.2856784549786808</v>
      </c>
      <c r="D15" s="115">
        <v>131</v>
      </c>
      <c r="E15" s="114">
        <v>114</v>
      </c>
      <c r="F15" s="114">
        <v>195</v>
      </c>
      <c r="G15" s="114">
        <v>91</v>
      </c>
      <c r="H15" s="140">
        <v>203</v>
      </c>
      <c r="I15" s="115">
        <v>-72</v>
      </c>
      <c r="J15" s="116">
        <v>-35.467980295566505</v>
      </c>
    </row>
    <row r="16" spans="1:15" s="287" customFormat="1" ht="24.95" customHeight="1" x14ac:dyDescent="0.2">
      <c r="A16" s="193" t="s">
        <v>218</v>
      </c>
      <c r="B16" s="199" t="s">
        <v>141</v>
      </c>
      <c r="C16" s="113">
        <v>17.582141961374468</v>
      </c>
      <c r="D16" s="115">
        <v>701</v>
      </c>
      <c r="E16" s="114">
        <v>371</v>
      </c>
      <c r="F16" s="114">
        <v>388</v>
      </c>
      <c r="G16" s="114">
        <v>375</v>
      </c>
      <c r="H16" s="140">
        <v>495</v>
      </c>
      <c r="I16" s="115">
        <v>206</v>
      </c>
      <c r="J16" s="116">
        <v>41.616161616161619</v>
      </c>
      <c r="K16" s="110"/>
      <c r="L16" s="110"/>
      <c r="M16" s="110"/>
      <c r="N16" s="110"/>
      <c r="O16" s="110"/>
    </row>
    <row r="17" spans="1:15" s="110" customFormat="1" ht="24.95" customHeight="1" x14ac:dyDescent="0.2">
      <c r="A17" s="193" t="s">
        <v>142</v>
      </c>
      <c r="B17" s="199" t="s">
        <v>220</v>
      </c>
      <c r="C17" s="113">
        <v>3.2605969400551795</v>
      </c>
      <c r="D17" s="115">
        <v>130</v>
      </c>
      <c r="E17" s="114">
        <v>105</v>
      </c>
      <c r="F17" s="114">
        <v>93</v>
      </c>
      <c r="G17" s="114">
        <v>89</v>
      </c>
      <c r="H17" s="140">
        <v>124</v>
      </c>
      <c r="I17" s="115">
        <v>6</v>
      </c>
      <c r="J17" s="116">
        <v>4.838709677419355</v>
      </c>
    </row>
    <row r="18" spans="1:15" s="287" customFormat="1" ht="24.95" customHeight="1" x14ac:dyDescent="0.2">
      <c r="A18" s="201" t="s">
        <v>144</v>
      </c>
      <c r="B18" s="202" t="s">
        <v>145</v>
      </c>
      <c r="C18" s="113">
        <v>5.7938299473288186</v>
      </c>
      <c r="D18" s="115">
        <v>231</v>
      </c>
      <c r="E18" s="114">
        <v>217</v>
      </c>
      <c r="F18" s="114">
        <v>202</v>
      </c>
      <c r="G18" s="114">
        <v>174</v>
      </c>
      <c r="H18" s="140">
        <v>264</v>
      </c>
      <c r="I18" s="115">
        <v>-33</v>
      </c>
      <c r="J18" s="116">
        <v>-12.5</v>
      </c>
      <c r="K18" s="110"/>
      <c r="L18" s="110"/>
      <c r="M18" s="110"/>
      <c r="N18" s="110"/>
      <c r="O18" s="110"/>
    </row>
    <row r="19" spans="1:15" s="110" customFormat="1" ht="24.95" customHeight="1" x14ac:dyDescent="0.2">
      <c r="A19" s="193" t="s">
        <v>146</v>
      </c>
      <c r="B19" s="199" t="s">
        <v>147</v>
      </c>
      <c r="C19" s="113">
        <v>21.519939804364185</v>
      </c>
      <c r="D19" s="115">
        <v>858</v>
      </c>
      <c r="E19" s="114">
        <v>316</v>
      </c>
      <c r="F19" s="114">
        <v>437</v>
      </c>
      <c r="G19" s="114">
        <v>455</v>
      </c>
      <c r="H19" s="140">
        <v>612</v>
      </c>
      <c r="I19" s="115">
        <v>246</v>
      </c>
      <c r="J19" s="116">
        <v>40.196078431372548</v>
      </c>
    </row>
    <row r="20" spans="1:15" s="287" customFormat="1" ht="24.95" customHeight="1" x14ac:dyDescent="0.2">
      <c r="A20" s="193" t="s">
        <v>148</v>
      </c>
      <c r="B20" s="199" t="s">
        <v>149</v>
      </c>
      <c r="C20" s="113">
        <v>4.4895911713067473</v>
      </c>
      <c r="D20" s="115">
        <v>179</v>
      </c>
      <c r="E20" s="114">
        <v>108</v>
      </c>
      <c r="F20" s="114">
        <v>109</v>
      </c>
      <c r="G20" s="114">
        <v>108</v>
      </c>
      <c r="H20" s="140">
        <v>162</v>
      </c>
      <c r="I20" s="115">
        <v>17</v>
      </c>
      <c r="J20" s="116">
        <v>10.493827160493828</v>
      </c>
      <c r="K20" s="110"/>
      <c r="L20" s="110"/>
      <c r="M20" s="110"/>
      <c r="N20" s="110"/>
      <c r="O20" s="110"/>
    </row>
    <row r="21" spans="1:15" s="110" customFormat="1" ht="24.95" customHeight="1" x14ac:dyDescent="0.2">
      <c r="A21" s="201" t="s">
        <v>150</v>
      </c>
      <c r="B21" s="202" t="s">
        <v>151</v>
      </c>
      <c r="C21" s="113">
        <v>3.5364936042136943</v>
      </c>
      <c r="D21" s="115">
        <v>141</v>
      </c>
      <c r="E21" s="114">
        <v>167</v>
      </c>
      <c r="F21" s="114">
        <v>150</v>
      </c>
      <c r="G21" s="114">
        <v>134</v>
      </c>
      <c r="H21" s="140">
        <v>154</v>
      </c>
      <c r="I21" s="115">
        <v>-13</v>
      </c>
      <c r="J21" s="116">
        <v>-8.4415584415584419</v>
      </c>
    </row>
    <row r="22" spans="1:15" s="110" customFormat="1" ht="24.95" customHeight="1" x14ac:dyDescent="0.2">
      <c r="A22" s="201" t="s">
        <v>152</v>
      </c>
      <c r="B22" s="199" t="s">
        <v>153</v>
      </c>
      <c r="C22" s="113">
        <v>0.62703787308753445</v>
      </c>
      <c r="D22" s="115">
        <v>25</v>
      </c>
      <c r="E22" s="114">
        <v>20</v>
      </c>
      <c r="F22" s="114">
        <v>19</v>
      </c>
      <c r="G22" s="114">
        <v>14</v>
      </c>
      <c r="H22" s="140">
        <v>14</v>
      </c>
      <c r="I22" s="115">
        <v>11</v>
      </c>
      <c r="J22" s="116">
        <v>78.571428571428569</v>
      </c>
    </row>
    <row r="23" spans="1:15" s="110" customFormat="1" ht="24.95" customHeight="1" x14ac:dyDescent="0.2">
      <c r="A23" s="193" t="s">
        <v>154</v>
      </c>
      <c r="B23" s="199" t="s">
        <v>155</v>
      </c>
      <c r="C23" s="113">
        <v>0.57687484324053173</v>
      </c>
      <c r="D23" s="115">
        <v>23</v>
      </c>
      <c r="E23" s="114">
        <v>24</v>
      </c>
      <c r="F23" s="114">
        <v>18</v>
      </c>
      <c r="G23" s="114">
        <v>12</v>
      </c>
      <c r="H23" s="140">
        <v>19</v>
      </c>
      <c r="I23" s="115">
        <v>4</v>
      </c>
      <c r="J23" s="116">
        <v>21.05263157894737</v>
      </c>
    </row>
    <row r="24" spans="1:15" s="110" customFormat="1" ht="24.95" customHeight="1" x14ac:dyDescent="0.2">
      <c r="A24" s="193" t="s">
        <v>156</v>
      </c>
      <c r="B24" s="199" t="s">
        <v>221</v>
      </c>
      <c r="C24" s="113">
        <v>1.7557060446450965</v>
      </c>
      <c r="D24" s="115">
        <v>70</v>
      </c>
      <c r="E24" s="114">
        <v>58</v>
      </c>
      <c r="F24" s="114">
        <v>71</v>
      </c>
      <c r="G24" s="114">
        <v>55</v>
      </c>
      <c r="H24" s="140">
        <v>68</v>
      </c>
      <c r="I24" s="115">
        <v>2</v>
      </c>
      <c r="J24" s="116">
        <v>2.9411764705882355</v>
      </c>
    </row>
    <row r="25" spans="1:15" s="110" customFormat="1" ht="24.95" customHeight="1" x14ac:dyDescent="0.2">
      <c r="A25" s="193" t="s">
        <v>222</v>
      </c>
      <c r="B25" s="204" t="s">
        <v>159</v>
      </c>
      <c r="C25" s="113">
        <v>5.8439929771758212</v>
      </c>
      <c r="D25" s="115">
        <v>233</v>
      </c>
      <c r="E25" s="114">
        <v>197</v>
      </c>
      <c r="F25" s="114">
        <v>184</v>
      </c>
      <c r="G25" s="114">
        <v>134</v>
      </c>
      <c r="H25" s="140">
        <v>173</v>
      </c>
      <c r="I25" s="115">
        <v>60</v>
      </c>
      <c r="J25" s="116">
        <v>34.682080924855491</v>
      </c>
    </row>
    <row r="26" spans="1:15" s="110" customFormat="1" ht="24.95" customHeight="1" x14ac:dyDescent="0.2">
      <c r="A26" s="201">
        <v>782.78300000000002</v>
      </c>
      <c r="B26" s="203" t="s">
        <v>160</v>
      </c>
      <c r="C26" s="113">
        <v>14.246300476548784</v>
      </c>
      <c r="D26" s="115">
        <v>568</v>
      </c>
      <c r="E26" s="114">
        <v>1045</v>
      </c>
      <c r="F26" s="114">
        <v>656</v>
      </c>
      <c r="G26" s="114">
        <v>556</v>
      </c>
      <c r="H26" s="140">
        <v>534</v>
      </c>
      <c r="I26" s="115">
        <v>34</v>
      </c>
      <c r="J26" s="116">
        <v>6.3670411985018722</v>
      </c>
    </row>
    <row r="27" spans="1:15" s="110" customFormat="1" ht="24.95" customHeight="1" x14ac:dyDescent="0.2">
      <c r="A27" s="193" t="s">
        <v>161</v>
      </c>
      <c r="B27" s="199" t="s">
        <v>162</v>
      </c>
      <c r="C27" s="113">
        <v>1.8309505894156006</v>
      </c>
      <c r="D27" s="115">
        <v>73</v>
      </c>
      <c r="E27" s="114">
        <v>68</v>
      </c>
      <c r="F27" s="114">
        <v>96</v>
      </c>
      <c r="G27" s="114">
        <v>62</v>
      </c>
      <c r="H27" s="140">
        <v>262</v>
      </c>
      <c r="I27" s="115">
        <v>-189</v>
      </c>
      <c r="J27" s="116">
        <v>-72.137404580152676</v>
      </c>
    </row>
    <row r="28" spans="1:15" s="110" customFormat="1" ht="24.95" customHeight="1" x14ac:dyDescent="0.2">
      <c r="A28" s="193" t="s">
        <v>163</v>
      </c>
      <c r="B28" s="199" t="s">
        <v>164</v>
      </c>
      <c r="C28" s="113">
        <v>2.0316027088036117</v>
      </c>
      <c r="D28" s="115">
        <v>81</v>
      </c>
      <c r="E28" s="114">
        <v>51</v>
      </c>
      <c r="F28" s="114">
        <v>163</v>
      </c>
      <c r="G28" s="114">
        <v>61</v>
      </c>
      <c r="H28" s="140">
        <v>66</v>
      </c>
      <c r="I28" s="115">
        <v>15</v>
      </c>
      <c r="J28" s="116">
        <v>22.727272727272727</v>
      </c>
    </row>
    <row r="29" spans="1:15" s="110" customFormat="1" ht="24.95" customHeight="1" x14ac:dyDescent="0.2">
      <c r="A29" s="193">
        <v>86</v>
      </c>
      <c r="B29" s="199" t="s">
        <v>165</v>
      </c>
      <c r="C29" s="113">
        <v>3.8123902683722095</v>
      </c>
      <c r="D29" s="115">
        <v>152</v>
      </c>
      <c r="E29" s="114">
        <v>96</v>
      </c>
      <c r="F29" s="114">
        <v>147</v>
      </c>
      <c r="G29" s="114">
        <v>108</v>
      </c>
      <c r="H29" s="140">
        <v>160</v>
      </c>
      <c r="I29" s="115">
        <v>-8</v>
      </c>
      <c r="J29" s="116">
        <v>-5</v>
      </c>
    </row>
    <row r="30" spans="1:15" s="110" customFormat="1" ht="24.95" customHeight="1" x14ac:dyDescent="0.2">
      <c r="A30" s="193">
        <v>87.88</v>
      </c>
      <c r="B30" s="204" t="s">
        <v>166</v>
      </c>
      <c r="C30" s="113">
        <v>4.8407323802357665</v>
      </c>
      <c r="D30" s="115">
        <v>193</v>
      </c>
      <c r="E30" s="114">
        <v>171</v>
      </c>
      <c r="F30" s="114">
        <v>363</v>
      </c>
      <c r="G30" s="114">
        <v>179</v>
      </c>
      <c r="H30" s="140">
        <v>201</v>
      </c>
      <c r="I30" s="115">
        <v>-8</v>
      </c>
      <c r="J30" s="116">
        <v>-3.9800995024875623</v>
      </c>
    </row>
    <row r="31" spans="1:15" s="110" customFormat="1" ht="24.95" customHeight="1" x14ac:dyDescent="0.2">
      <c r="A31" s="193" t="s">
        <v>167</v>
      </c>
      <c r="B31" s="199" t="s">
        <v>168</v>
      </c>
      <c r="C31" s="113">
        <v>2.8091296714321543</v>
      </c>
      <c r="D31" s="115">
        <v>112</v>
      </c>
      <c r="E31" s="114">
        <v>112</v>
      </c>
      <c r="F31" s="114">
        <v>169</v>
      </c>
      <c r="G31" s="114">
        <v>137</v>
      </c>
      <c r="H31" s="140">
        <v>138</v>
      </c>
      <c r="I31" s="115">
        <v>-26</v>
      </c>
      <c r="J31" s="116">
        <v>-18.840579710144926</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1.1286681715575622</v>
      </c>
      <c r="D34" s="115">
        <v>45</v>
      </c>
      <c r="E34" s="114">
        <v>52</v>
      </c>
      <c r="F34" s="114">
        <v>58</v>
      </c>
      <c r="G34" s="114">
        <v>30</v>
      </c>
      <c r="H34" s="140">
        <v>51</v>
      </c>
      <c r="I34" s="115">
        <v>-6</v>
      </c>
      <c r="J34" s="116">
        <v>-11.764705882352942</v>
      </c>
    </row>
    <row r="35" spans="1:10" s="110" customFormat="1" ht="24.95" customHeight="1" x14ac:dyDescent="0.2">
      <c r="A35" s="292" t="s">
        <v>171</v>
      </c>
      <c r="B35" s="293" t="s">
        <v>172</v>
      </c>
      <c r="C35" s="113">
        <v>30.950589415600703</v>
      </c>
      <c r="D35" s="115">
        <v>1234</v>
      </c>
      <c r="E35" s="114">
        <v>835</v>
      </c>
      <c r="F35" s="114">
        <v>914</v>
      </c>
      <c r="G35" s="114">
        <v>758</v>
      </c>
      <c r="H35" s="140">
        <v>1141</v>
      </c>
      <c r="I35" s="115">
        <v>93</v>
      </c>
      <c r="J35" s="116">
        <v>8.1507449605609121</v>
      </c>
    </row>
    <row r="36" spans="1:10" s="110" customFormat="1" ht="24.95" customHeight="1" x14ac:dyDescent="0.2">
      <c r="A36" s="294" t="s">
        <v>173</v>
      </c>
      <c r="B36" s="295" t="s">
        <v>174</v>
      </c>
      <c r="C36" s="125">
        <v>67.920742412841733</v>
      </c>
      <c r="D36" s="143">
        <v>2708</v>
      </c>
      <c r="E36" s="144">
        <v>2433</v>
      </c>
      <c r="F36" s="144">
        <v>2582</v>
      </c>
      <c r="G36" s="144">
        <v>2015</v>
      </c>
      <c r="H36" s="145">
        <v>2563</v>
      </c>
      <c r="I36" s="143">
        <v>145</v>
      </c>
      <c r="J36" s="146">
        <v>5.6574326960593053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3987</v>
      </c>
      <c r="F11" s="264">
        <v>3320</v>
      </c>
      <c r="G11" s="264">
        <v>3554</v>
      </c>
      <c r="H11" s="264">
        <v>2803</v>
      </c>
      <c r="I11" s="265">
        <v>3755</v>
      </c>
      <c r="J11" s="263">
        <v>232</v>
      </c>
      <c r="K11" s="266">
        <v>6.1784287616511318</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28.266867318786055</v>
      </c>
      <c r="E13" s="115">
        <v>1127</v>
      </c>
      <c r="F13" s="114">
        <v>1589</v>
      </c>
      <c r="G13" s="114">
        <v>1330</v>
      </c>
      <c r="H13" s="114">
        <v>1018</v>
      </c>
      <c r="I13" s="140">
        <v>1124</v>
      </c>
      <c r="J13" s="115">
        <v>3</v>
      </c>
      <c r="K13" s="116">
        <v>0.2669039145907473</v>
      </c>
    </row>
    <row r="14" spans="1:17" ht="15.95" customHeight="1" x14ac:dyDescent="0.2">
      <c r="A14" s="306" t="s">
        <v>230</v>
      </c>
      <c r="B14" s="307"/>
      <c r="C14" s="308"/>
      <c r="D14" s="113">
        <v>59.418108853774768</v>
      </c>
      <c r="E14" s="115">
        <v>2369</v>
      </c>
      <c r="F14" s="114">
        <v>1396</v>
      </c>
      <c r="G14" s="114">
        <v>1763</v>
      </c>
      <c r="H14" s="114">
        <v>1451</v>
      </c>
      <c r="I14" s="140">
        <v>2120</v>
      </c>
      <c r="J14" s="115">
        <v>249</v>
      </c>
      <c r="K14" s="116">
        <v>11.745283018867925</v>
      </c>
    </row>
    <row r="15" spans="1:17" ht="15.95" customHeight="1" x14ac:dyDescent="0.2">
      <c r="A15" s="306" t="s">
        <v>231</v>
      </c>
      <c r="B15" s="307"/>
      <c r="C15" s="308"/>
      <c r="D15" s="113">
        <v>7.1482317531978934</v>
      </c>
      <c r="E15" s="115">
        <v>285</v>
      </c>
      <c r="F15" s="114">
        <v>179</v>
      </c>
      <c r="G15" s="114">
        <v>214</v>
      </c>
      <c r="H15" s="114">
        <v>169</v>
      </c>
      <c r="I15" s="140">
        <v>249</v>
      </c>
      <c r="J15" s="115">
        <v>36</v>
      </c>
      <c r="K15" s="116">
        <v>14.457831325301205</v>
      </c>
    </row>
    <row r="16" spans="1:17" ht="15.95" customHeight="1" x14ac:dyDescent="0.2">
      <c r="A16" s="306" t="s">
        <v>232</v>
      </c>
      <c r="B16" s="307"/>
      <c r="C16" s="308"/>
      <c r="D16" s="113">
        <v>4.9912214697767743</v>
      </c>
      <c r="E16" s="115">
        <v>199</v>
      </c>
      <c r="F16" s="114">
        <v>140</v>
      </c>
      <c r="G16" s="114">
        <v>219</v>
      </c>
      <c r="H16" s="114">
        <v>147</v>
      </c>
      <c r="I16" s="140">
        <v>243</v>
      </c>
      <c r="J16" s="115">
        <v>-44</v>
      </c>
      <c r="K16" s="116">
        <v>-18.106995884773664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0.90293453724604966</v>
      </c>
      <c r="E18" s="115">
        <v>36</v>
      </c>
      <c r="F18" s="114">
        <v>40</v>
      </c>
      <c r="G18" s="114">
        <v>49</v>
      </c>
      <c r="H18" s="114">
        <v>26</v>
      </c>
      <c r="I18" s="140">
        <v>49</v>
      </c>
      <c r="J18" s="115">
        <v>-13</v>
      </c>
      <c r="K18" s="116">
        <v>-26.530612244897959</v>
      </c>
    </row>
    <row r="19" spans="1:11" ht="14.1" customHeight="1" x14ac:dyDescent="0.2">
      <c r="A19" s="306" t="s">
        <v>235</v>
      </c>
      <c r="B19" s="307" t="s">
        <v>236</v>
      </c>
      <c r="C19" s="308"/>
      <c r="D19" s="113">
        <v>0.30097817908201657</v>
      </c>
      <c r="E19" s="115">
        <v>12</v>
      </c>
      <c r="F19" s="114">
        <v>13</v>
      </c>
      <c r="G19" s="114">
        <v>27</v>
      </c>
      <c r="H19" s="114">
        <v>15</v>
      </c>
      <c r="I19" s="140">
        <v>21</v>
      </c>
      <c r="J19" s="115">
        <v>-9</v>
      </c>
      <c r="K19" s="116">
        <v>-42.857142857142854</v>
      </c>
    </row>
    <row r="20" spans="1:11" ht="14.1" customHeight="1" x14ac:dyDescent="0.2">
      <c r="A20" s="306">
        <v>12</v>
      </c>
      <c r="B20" s="307" t="s">
        <v>237</v>
      </c>
      <c r="C20" s="308"/>
      <c r="D20" s="113">
        <v>0.5016302984700276</v>
      </c>
      <c r="E20" s="115">
        <v>20</v>
      </c>
      <c r="F20" s="114">
        <v>30</v>
      </c>
      <c r="G20" s="114">
        <v>13</v>
      </c>
      <c r="H20" s="114" t="s">
        <v>513</v>
      </c>
      <c r="I20" s="140">
        <v>21</v>
      </c>
      <c r="J20" s="115">
        <v>-1</v>
      </c>
      <c r="K20" s="116">
        <v>-4.7619047619047619</v>
      </c>
    </row>
    <row r="21" spans="1:11" ht="14.1" customHeight="1" x14ac:dyDescent="0.2">
      <c r="A21" s="306">
        <v>21</v>
      </c>
      <c r="B21" s="307" t="s">
        <v>238</v>
      </c>
      <c r="C21" s="308"/>
      <c r="D21" s="113">
        <v>0.52671181339352902</v>
      </c>
      <c r="E21" s="115">
        <v>21</v>
      </c>
      <c r="F21" s="114">
        <v>12</v>
      </c>
      <c r="G21" s="114">
        <v>10</v>
      </c>
      <c r="H21" s="114">
        <v>18</v>
      </c>
      <c r="I21" s="140">
        <v>12</v>
      </c>
      <c r="J21" s="115">
        <v>9</v>
      </c>
      <c r="K21" s="116">
        <v>75</v>
      </c>
    </row>
    <row r="22" spans="1:11" ht="14.1" customHeight="1" x14ac:dyDescent="0.2">
      <c r="A22" s="306">
        <v>22</v>
      </c>
      <c r="B22" s="307" t="s">
        <v>239</v>
      </c>
      <c r="C22" s="308"/>
      <c r="D22" s="113">
        <v>2.8592927012791574</v>
      </c>
      <c r="E22" s="115">
        <v>114</v>
      </c>
      <c r="F22" s="114">
        <v>115</v>
      </c>
      <c r="G22" s="114">
        <v>109</v>
      </c>
      <c r="H22" s="114">
        <v>90</v>
      </c>
      <c r="I22" s="140">
        <v>116</v>
      </c>
      <c r="J22" s="115">
        <v>-2</v>
      </c>
      <c r="K22" s="116">
        <v>-1.7241379310344827</v>
      </c>
    </row>
    <row r="23" spans="1:11" ht="14.1" customHeight="1" x14ac:dyDescent="0.2">
      <c r="A23" s="306">
        <v>23</v>
      </c>
      <c r="B23" s="307" t="s">
        <v>240</v>
      </c>
      <c r="C23" s="308"/>
      <c r="D23" s="113">
        <v>1.0785051417105593</v>
      </c>
      <c r="E23" s="115">
        <v>43</v>
      </c>
      <c r="F23" s="114">
        <v>33</v>
      </c>
      <c r="G23" s="114">
        <v>45</v>
      </c>
      <c r="H23" s="114">
        <v>20</v>
      </c>
      <c r="I23" s="140">
        <v>116</v>
      </c>
      <c r="J23" s="115">
        <v>-73</v>
      </c>
      <c r="K23" s="116">
        <v>-62.931034482758619</v>
      </c>
    </row>
    <row r="24" spans="1:11" ht="14.1" customHeight="1" x14ac:dyDescent="0.2">
      <c r="A24" s="306">
        <v>24</v>
      </c>
      <c r="B24" s="307" t="s">
        <v>241</v>
      </c>
      <c r="C24" s="308"/>
      <c r="D24" s="113">
        <v>10.759969902182092</v>
      </c>
      <c r="E24" s="115">
        <v>429</v>
      </c>
      <c r="F24" s="114">
        <v>240</v>
      </c>
      <c r="G24" s="114">
        <v>254</v>
      </c>
      <c r="H24" s="114">
        <v>238</v>
      </c>
      <c r="I24" s="140">
        <v>309</v>
      </c>
      <c r="J24" s="115">
        <v>120</v>
      </c>
      <c r="K24" s="116">
        <v>38.834951456310677</v>
      </c>
    </row>
    <row r="25" spans="1:11" ht="14.1" customHeight="1" x14ac:dyDescent="0.2">
      <c r="A25" s="306">
        <v>25</v>
      </c>
      <c r="B25" s="307" t="s">
        <v>242</v>
      </c>
      <c r="C25" s="308"/>
      <c r="D25" s="113">
        <v>4.8407323802357665</v>
      </c>
      <c r="E25" s="115">
        <v>193</v>
      </c>
      <c r="F25" s="114">
        <v>110</v>
      </c>
      <c r="G25" s="114">
        <v>149</v>
      </c>
      <c r="H25" s="114">
        <v>126</v>
      </c>
      <c r="I25" s="140">
        <v>203</v>
      </c>
      <c r="J25" s="115">
        <v>-10</v>
      </c>
      <c r="K25" s="116">
        <v>-4.9261083743842367</v>
      </c>
    </row>
    <row r="26" spans="1:11" ht="14.1" customHeight="1" x14ac:dyDescent="0.2">
      <c r="A26" s="306">
        <v>26</v>
      </c>
      <c r="B26" s="307" t="s">
        <v>243</v>
      </c>
      <c r="C26" s="308"/>
      <c r="D26" s="113">
        <v>1.9814396789566089</v>
      </c>
      <c r="E26" s="115">
        <v>79</v>
      </c>
      <c r="F26" s="114">
        <v>59</v>
      </c>
      <c r="G26" s="114">
        <v>72</v>
      </c>
      <c r="H26" s="114">
        <v>57</v>
      </c>
      <c r="I26" s="140">
        <v>69</v>
      </c>
      <c r="J26" s="115">
        <v>10</v>
      </c>
      <c r="K26" s="116">
        <v>14.492753623188406</v>
      </c>
    </row>
    <row r="27" spans="1:11" ht="14.1" customHeight="1" x14ac:dyDescent="0.2">
      <c r="A27" s="306">
        <v>27</v>
      </c>
      <c r="B27" s="307" t="s">
        <v>244</v>
      </c>
      <c r="C27" s="308"/>
      <c r="D27" s="113">
        <v>2.4830699774266365</v>
      </c>
      <c r="E27" s="115">
        <v>99</v>
      </c>
      <c r="F27" s="114">
        <v>38</v>
      </c>
      <c r="G27" s="114">
        <v>48</v>
      </c>
      <c r="H27" s="114">
        <v>37</v>
      </c>
      <c r="I27" s="140">
        <v>58</v>
      </c>
      <c r="J27" s="115">
        <v>41</v>
      </c>
      <c r="K27" s="116">
        <v>70.689655172413794</v>
      </c>
    </row>
    <row r="28" spans="1:11" ht="14.1" customHeight="1" x14ac:dyDescent="0.2">
      <c r="A28" s="306">
        <v>28</v>
      </c>
      <c r="B28" s="307" t="s">
        <v>245</v>
      </c>
      <c r="C28" s="308"/>
      <c r="D28" s="113">
        <v>0.17557060446450964</v>
      </c>
      <c r="E28" s="115">
        <v>7</v>
      </c>
      <c r="F28" s="114">
        <v>9</v>
      </c>
      <c r="G28" s="114">
        <v>52</v>
      </c>
      <c r="H28" s="114">
        <v>4</v>
      </c>
      <c r="I28" s="140">
        <v>9</v>
      </c>
      <c r="J28" s="115">
        <v>-2</v>
      </c>
      <c r="K28" s="116">
        <v>-22.222222222222221</v>
      </c>
    </row>
    <row r="29" spans="1:11" ht="14.1" customHeight="1" x14ac:dyDescent="0.2">
      <c r="A29" s="306">
        <v>29</v>
      </c>
      <c r="B29" s="307" t="s">
        <v>246</v>
      </c>
      <c r="C29" s="308"/>
      <c r="D29" s="113">
        <v>9.0293453724604973</v>
      </c>
      <c r="E29" s="115">
        <v>360</v>
      </c>
      <c r="F29" s="114">
        <v>516</v>
      </c>
      <c r="G29" s="114">
        <v>286</v>
      </c>
      <c r="H29" s="114">
        <v>296</v>
      </c>
      <c r="I29" s="140">
        <v>289</v>
      </c>
      <c r="J29" s="115">
        <v>71</v>
      </c>
      <c r="K29" s="116">
        <v>24.567474048442907</v>
      </c>
    </row>
    <row r="30" spans="1:11" ht="14.1" customHeight="1" x14ac:dyDescent="0.2">
      <c r="A30" s="306" t="s">
        <v>247</v>
      </c>
      <c r="B30" s="307" t="s">
        <v>248</v>
      </c>
      <c r="C30" s="308"/>
      <c r="D30" s="113">
        <v>6.596438424880863</v>
      </c>
      <c r="E30" s="115">
        <v>263</v>
      </c>
      <c r="F30" s="114">
        <v>435</v>
      </c>
      <c r="G30" s="114">
        <v>222</v>
      </c>
      <c r="H30" s="114">
        <v>221</v>
      </c>
      <c r="I30" s="140">
        <v>217</v>
      </c>
      <c r="J30" s="115">
        <v>46</v>
      </c>
      <c r="K30" s="116">
        <v>21.198156682027651</v>
      </c>
    </row>
    <row r="31" spans="1:11" ht="14.1" customHeight="1" x14ac:dyDescent="0.2">
      <c r="A31" s="306" t="s">
        <v>249</v>
      </c>
      <c r="B31" s="307" t="s">
        <v>250</v>
      </c>
      <c r="C31" s="308"/>
      <c r="D31" s="113">
        <v>2.3576624028091295</v>
      </c>
      <c r="E31" s="115">
        <v>94</v>
      </c>
      <c r="F31" s="114">
        <v>81</v>
      </c>
      <c r="G31" s="114">
        <v>64</v>
      </c>
      <c r="H31" s="114">
        <v>72</v>
      </c>
      <c r="I31" s="140">
        <v>72</v>
      </c>
      <c r="J31" s="115">
        <v>22</v>
      </c>
      <c r="K31" s="116">
        <v>30.555555555555557</v>
      </c>
    </row>
    <row r="32" spans="1:11" ht="14.1" customHeight="1" x14ac:dyDescent="0.2">
      <c r="A32" s="306">
        <v>31</v>
      </c>
      <c r="B32" s="307" t="s">
        <v>251</v>
      </c>
      <c r="C32" s="308"/>
      <c r="D32" s="113">
        <v>0.17557060446450964</v>
      </c>
      <c r="E32" s="115">
        <v>7</v>
      </c>
      <c r="F32" s="114">
        <v>15</v>
      </c>
      <c r="G32" s="114" t="s">
        <v>513</v>
      </c>
      <c r="H32" s="114">
        <v>5</v>
      </c>
      <c r="I32" s="140">
        <v>10</v>
      </c>
      <c r="J32" s="115">
        <v>-3</v>
      </c>
      <c r="K32" s="116">
        <v>-30</v>
      </c>
    </row>
    <row r="33" spans="1:11" ht="14.1" customHeight="1" x14ac:dyDescent="0.2">
      <c r="A33" s="306">
        <v>32</v>
      </c>
      <c r="B33" s="307" t="s">
        <v>252</v>
      </c>
      <c r="C33" s="308"/>
      <c r="D33" s="113">
        <v>2.3074993729621269</v>
      </c>
      <c r="E33" s="115">
        <v>92</v>
      </c>
      <c r="F33" s="114">
        <v>105</v>
      </c>
      <c r="G33" s="114">
        <v>80</v>
      </c>
      <c r="H33" s="114">
        <v>59</v>
      </c>
      <c r="I33" s="140">
        <v>82</v>
      </c>
      <c r="J33" s="115">
        <v>10</v>
      </c>
      <c r="K33" s="116">
        <v>12.195121951219512</v>
      </c>
    </row>
    <row r="34" spans="1:11" ht="14.1" customHeight="1" x14ac:dyDescent="0.2">
      <c r="A34" s="306">
        <v>33</v>
      </c>
      <c r="B34" s="307" t="s">
        <v>253</v>
      </c>
      <c r="C34" s="308"/>
      <c r="D34" s="113">
        <v>1.329320290945573</v>
      </c>
      <c r="E34" s="115">
        <v>53</v>
      </c>
      <c r="F34" s="114">
        <v>50</v>
      </c>
      <c r="G34" s="114">
        <v>40</v>
      </c>
      <c r="H34" s="114">
        <v>33</v>
      </c>
      <c r="I34" s="140">
        <v>80</v>
      </c>
      <c r="J34" s="115">
        <v>-27</v>
      </c>
      <c r="K34" s="116">
        <v>-33.75</v>
      </c>
    </row>
    <row r="35" spans="1:11" ht="14.1" customHeight="1" x14ac:dyDescent="0.2">
      <c r="A35" s="306">
        <v>34</v>
      </c>
      <c r="B35" s="307" t="s">
        <v>254</v>
      </c>
      <c r="C35" s="308"/>
      <c r="D35" s="113">
        <v>2.3074993729621269</v>
      </c>
      <c r="E35" s="115">
        <v>92</v>
      </c>
      <c r="F35" s="114">
        <v>65</v>
      </c>
      <c r="G35" s="114">
        <v>53</v>
      </c>
      <c r="H35" s="114">
        <v>49</v>
      </c>
      <c r="I35" s="140">
        <v>170</v>
      </c>
      <c r="J35" s="115">
        <v>-78</v>
      </c>
      <c r="K35" s="116">
        <v>-45.882352941176471</v>
      </c>
    </row>
    <row r="36" spans="1:11" ht="14.1" customHeight="1" x14ac:dyDescent="0.2">
      <c r="A36" s="306">
        <v>41</v>
      </c>
      <c r="B36" s="307" t="s">
        <v>255</v>
      </c>
      <c r="C36" s="308"/>
      <c r="D36" s="113">
        <v>0.2508151492350138</v>
      </c>
      <c r="E36" s="115">
        <v>10</v>
      </c>
      <c r="F36" s="114">
        <v>13</v>
      </c>
      <c r="G36" s="114">
        <v>18</v>
      </c>
      <c r="H36" s="114">
        <v>8</v>
      </c>
      <c r="I36" s="140">
        <v>19</v>
      </c>
      <c r="J36" s="115">
        <v>-9</v>
      </c>
      <c r="K36" s="116">
        <v>-47.368421052631582</v>
      </c>
    </row>
    <row r="37" spans="1:11" ht="14.1" customHeight="1" x14ac:dyDescent="0.2">
      <c r="A37" s="306">
        <v>42</v>
      </c>
      <c r="B37" s="307" t="s">
        <v>256</v>
      </c>
      <c r="C37" s="308"/>
      <c r="D37" s="113">
        <v>0.15048908954100829</v>
      </c>
      <c r="E37" s="115">
        <v>6</v>
      </c>
      <c r="F37" s="114">
        <v>0</v>
      </c>
      <c r="G37" s="114">
        <v>6</v>
      </c>
      <c r="H37" s="114" t="s">
        <v>513</v>
      </c>
      <c r="I37" s="140" t="s">
        <v>513</v>
      </c>
      <c r="J37" s="115" t="s">
        <v>513</v>
      </c>
      <c r="K37" s="116" t="s">
        <v>513</v>
      </c>
    </row>
    <row r="38" spans="1:11" ht="14.1" customHeight="1" x14ac:dyDescent="0.2">
      <c r="A38" s="306">
        <v>43</v>
      </c>
      <c r="B38" s="307" t="s">
        <v>257</v>
      </c>
      <c r="C38" s="308"/>
      <c r="D38" s="113">
        <v>0.5016302984700276</v>
      </c>
      <c r="E38" s="115">
        <v>20</v>
      </c>
      <c r="F38" s="114">
        <v>11</v>
      </c>
      <c r="G38" s="114">
        <v>18</v>
      </c>
      <c r="H38" s="114">
        <v>12</v>
      </c>
      <c r="I38" s="140">
        <v>12</v>
      </c>
      <c r="J38" s="115">
        <v>8</v>
      </c>
      <c r="K38" s="116">
        <v>66.666666666666671</v>
      </c>
    </row>
    <row r="39" spans="1:11" ht="14.1" customHeight="1" x14ac:dyDescent="0.2">
      <c r="A39" s="306">
        <v>51</v>
      </c>
      <c r="B39" s="307" t="s">
        <v>258</v>
      </c>
      <c r="C39" s="308"/>
      <c r="D39" s="113">
        <v>9.5309756709305233</v>
      </c>
      <c r="E39" s="115">
        <v>380</v>
      </c>
      <c r="F39" s="114">
        <v>611</v>
      </c>
      <c r="G39" s="114">
        <v>448</v>
      </c>
      <c r="H39" s="114">
        <v>343</v>
      </c>
      <c r="I39" s="140">
        <v>327</v>
      </c>
      <c r="J39" s="115">
        <v>53</v>
      </c>
      <c r="K39" s="116">
        <v>16.207951070336392</v>
      </c>
    </row>
    <row r="40" spans="1:11" ht="14.1" customHeight="1" x14ac:dyDescent="0.2">
      <c r="A40" s="306" t="s">
        <v>259</v>
      </c>
      <c r="B40" s="307" t="s">
        <v>260</v>
      </c>
      <c r="C40" s="308"/>
      <c r="D40" s="113">
        <v>9.1798344620015051</v>
      </c>
      <c r="E40" s="115">
        <v>366</v>
      </c>
      <c r="F40" s="114">
        <v>593</v>
      </c>
      <c r="G40" s="114">
        <v>433</v>
      </c>
      <c r="H40" s="114">
        <v>331</v>
      </c>
      <c r="I40" s="140">
        <v>305</v>
      </c>
      <c r="J40" s="115">
        <v>61</v>
      </c>
      <c r="K40" s="116">
        <v>20</v>
      </c>
    </row>
    <row r="41" spans="1:11" ht="14.1" customHeight="1" x14ac:dyDescent="0.2">
      <c r="A41" s="306"/>
      <c r="B41" s="307" t="s">
        <v>261</v>
      </c>
      <c r="C41" s="308"/>
      <c r="D41" s="113">
        <v>8.7032856784549786</v>
      </c>
      <c r="E41" s="115">
        <v>347</v>
      </c>
      <c r="F41" s="114">
        <v>581</v>
      </c>
      <c r="G41" s="114">
        <v>412</v>
      </c>
      <c r="H41" s="114">
        <v>315</v>
      </c>
      <c r="I41" s="140">
        <v>284</v>
      </c>
      <c r="J41" s="115">
        <v>63</v>
      </c>
      <c r="K41" s="116">
        <v>22.183098591549296</v>
      </c>
    </row>
    <row r="42" spans="1:11" ht="14.1" customHeight="1" x14ac:dyDescent="0.2">
      <c r="A42" s="306">
        <v>52</v>
      </c>
      <c r="B42" s="307" t="s">
        <v>262</v>
      </c>
      <c r="C42" s="308"/>
      <c r="D42" s="113">
        <v>6.2703787308753451</v>
      </c>
      <c r="E42" s="115">
        <v>250</v>
      </c>
      <c r="F42" s="114">
        <v>140</v>
      </c>
      <c r="G42" s="114">
        <v>155</v>
      </c>
      <c r="H42" s="114">
        <v>141</v>
      </c>
      <c r="I42" s="140">
        <v>213</v>
      </c>
      <c r="J42" s="115">
        <v>37</v>
      </c>
      <c r="K42" s="116">
        <v>17.370892018779344</v>
      </c>
    </row>
    <row r="43" spans="1:11" ht="14.1" customHeight="1" x14ac:dyDescent="0.2">
      <c r="A43" s="306" t="s">
        <v>263</v>
      </c>
      <c r="B43" s="307" t="s">
        <v>264</v>
      </c>
      <c r="C43" s="308"/>
      <c r="D43" s="113">
        <v>5.0915475294707804</v>
      </c>
      <c r="E43" s="115">
        <v>203</v>
      </c>
      <c r="F43" s="114">
        <v>110</v>
      </c>
      <c r="G43" s="114">
        <v>124</v>
      </c>
      <c r="H43" s="114">
        <v>119</v>
      </c>
      <c r="I43" s="140">
        <v>174</v>
      </c>
      <c r="J43" s="115">
        <v>29</v>
      </c>
      <c r="K43" s="116">
        <v>16.666666666666668</v>
      </c>
    </row>
    <row r="44" spans="1:11" ht="14.1" customHeight="1" x14ac:dyDescent="0.2">
      <c r="A44" s="306">
        <v>53</v>
      </c>
      <c r="B44" s="307" t="s">
        <v>265</v>
      </c>
      <c r="C44" s="308"/>
      <c r="D44" s="113">
        <v>0.72736393278153999</v>
      </c>
      <c r="E44" s="115">
        <v>29</v>
      </c>
      <c r="F44" s="114">
        <v>23</v>
      </c>
      <c r="G44" s="114">
        <v>33</v>
      </c>
      <c r="H44" s="114">
        <v>19</v>
      </c>
      <c r="I44" s="140">
        <v>30</v>
      </c>
      <c r="J44" s="115">
        <v>-1</v>
      </c>
      <c r="K44" s="116">
        <v>-3.3333333333333335</v>
      </c>
    </row>
    <row r="45" spans="1:11" ht="14.1" customHeight="1" x14ac:dyDescent="0.2">
      <c r="A45" s="306" t="s">
        <v>266</v>
      </c>
      <c r="B45" s="307" t="s">
        <v>267</v>
      </c>
      <c r="C45" s="308"/>
      <c r="D45" s="113">
        <v>0.70228241785803858</v>
      </c>
      <c r="E45" s="115">
        <v>28</v>
      </c>
      <c r="F45" s="114">
        <v>20</v>
      </c>
      <c r="G45" s="114">
        <v>31</v>
      </c>
      <c r="H45" s="114">
        <v>18</v>
      </c>
      <c r="I45" s="140">
        <v>28</v>
      </c>
      <c r="J45" s="115">
        <v>0</v>
      </c>
      <c r="K45" s="116">
        <v>0</v>
      </c>
    </row>
    <row r="46" spans="1:11" ht="14.1" customHeight="1" x14ac:dyDescent="0.2">
      <c r="A46" s="306">
        <v>54</v>
      </c>
      <c r="B46" s="307" t="s">
        <v>268</v>
      </c>
      <c r="C46" s="308"/>
      <c r="D46" s="113">
        <v>5.0413844996237769</v>
      </c>
      <c r="E46" s="115">
        <v>201</v>
      </c>
      <c r="F46" s="114">
        <v>161</v>
      </c>
      <c r="G46" s="114">
        <v>172</v>
      </c>
      <c r="H46" s="114">
        <v>171</v>
      </c>
      <c r="I46" s="140">
        <v>195</v>
      </c>
      <c r="J46" s="115">
        <v>6</v>
      </c>
      <c r="K46" s="116">
        <v>3.0769230769230771</v>
      </c>
    </row>
    <row r="47" spans="1:11" ht="14.1" customHeight="1" x14ac:dyDescent="0.2">
      <c r="A47" s="306">
        <v>61</v>
      </c>
      <c r="B47" s="307" t="s">
        <v>269</v>
      </c>
      <c r="C47" s="308"/>
      <c r="D47" s="113">
        <v>1.2289942312515676</v>
      </c>
      <c r="E47" s="115">
        <v>49</v>
      </c>
      <c r="F47" s="114">
        <v>36</v>
      </c>
      <c r="G47" s="114">
        <v>32</v>
      </c>
      <c r="H47" s="114">
        <v>34</v>
      </c>
      <c r="I47" s="140">
        <v>45</v>
      </c>
      <c r="J47" s="115">
        <v>4</v>
      </c>
      <c r="K47" s="116">
        <v>8.8888888888888893</v>
      </c>
    </row>
    <row r="48" spans="1:11" ht="14.1" customHeight="1" x14ac:dyDescent="0.2">
      <c r="A48" s="306">
        <v>62</v>
      </c>
      <c r="B48" s="307" t="s">
        <v>270</v>
      </c>
      <c r="C48" s="308"/>
      <c r="D48" s="113">
        <v>13.895159267619764</v>
      </c>
      <c r="E48" s="115">
        <v>554</v>
      </c>
      <c r="F48" s="114">
        <v>201</v>
      </c>
      <c r="G48" s="114">
        <v>280</v>
      </c>
      <c r="H48" s="114">
        <v>306</v>
      </c>
      <c r="I48" s="140">
        <v>284</v>
      </c>
      <c r="J48" s="115">
        <v>270</v>
      </c>
      <c r="K48" s="116">
        <v>95.070422535211264</v>
      </c>
    </row>
    <row r="49" spans="1:11" ht="14.1" customHeight="1" x14ac:dyDescent="0.2">
      <c r="A49" s="306">
        <v>63</v>
      </c>
      <c r="B49" s="307" t="s">
        <v>271</v>
      </c>
      <c r="C49" s="308"/>
      <c r="D49" s="113">
        <v>2.1570102834211187</v>
      </c>
      <c r="E49" s="115">
        <v>86</v>
      </c>
      <c r="F49" s="114">
        <v>88</v>
      </c>
      <c r="G49" s="114">
        <v>106</v>
      </c>
      <c r="H49" s="114">
        <v>75</v>
      </c>
      <c r="I49" s="140">
        <v>93</v>
      </c>
      <c r="J49" s="115">
        <v>-7</v>
      </c>
      <c r="K49" s="116">
        <v>-7.5268817204301079</v>
      </c>
    </row>
    <row r="50" spans="1:11" ht="14.1" customHeight="1" x14ac:dyDescent="0.2">
      <c r="A50" s="306" t="s">
        <v>272</v>
      </c>
      <c r="B50" s="307" t="s">
        <v>273</v>
      </c>
      <c r="C50" s="308"/>
      <c r="D50" s="113">
        <v>0.35114120892901929</v>
      </c>
      <c r="E50" s="115">
        <v>14</v>
      </c>
      <c r="F50" s="114">
        <v>21</v>
      </c>
      <c r="G50" s="114">
        <v>36</v>
      </c>
      <c r="H50" s="114">
        <v>21</v>
      </c>
      <c r="I50" s="140">
        <v>24</v>
      </c>
      <c r="J50" s="115">
        <v>-10</v>
      </c>
      <c r="K50" s="116">
        <v>-41.666666666666664</v>
      </c>
    </row>
    <row r="51" spans="1:11" ht="14.1" customHeight="1" x14ac:dyDescent="0.2">
      <c r="A51" s="306" t="s">
        <v>274</v>
      </c>
      <c r="B51" s="307" t="s">
        <v>275</v>
      </c>
      <c r="C51" s="308"/>
      <c r="D51" s="113">
        <v>1.6052169551040882</v>
      </c>
      <c r="E51" s="115">
        <v>64</v>
      </c>
      <c r="F51" s="114">
        <v>61</v>
      </c>
      <c r="G51" s="114">
        <v>55</v>
      </c>
      <c r="H51" s="114">
        <v>47</v>
      </c>
      <c r="I51" s="140">
        <v>60</v>
      </c>
      <c r="J51" s="115">
        <v>4</v>
      </c>
      <c r="K51" s="116">
        <v>6.666666666666667</v>
      </c>
    </row>
    <row r="52" spans="1:11" ht="14.1" customHeight="1" x14ac:dyDescent="0.2">
      <c r="A52" s="306">
        <v>71</v>
      </c>
      <c r="B52" s="307" t="s">
        <v>276</v>
      </c>
      <c r="C52" s="308"/>
      <c r="D52" s="113">
        <v>5.9694005517933286</v>
      </c>
      <c r="E52" s="115">
        <v>238</v>
      </c>
      <c r="F52" s="114">
        <v>161</v>
      </c>
      <c r="G52" s="114">
        <v>192</v>
      </c>
      <c r="H52" s="114">
        <v>184</v>
      </c>
      <c r="I52" s="140">
        <v>265</v>
      </c>
      <c r="J52" s="115">
        <v>-27</v>
      </c>
      <c r="K52" s="116">
        <v>-10.188679245283019</v>
      </c>
    </row>
    <row r="53" spans="1:11" ht="14.1" customHeight="1" x14ac:dyDescent="0.2">
      <c r="A53" s="306" t="s">
        <v>277</v>
      </c>
      <c r="B53" s="307" t="s">
        <v>278</v>
      </c>
      <c r="C53" s="308"/>
      <c r="D53" s="113">
        <v>2.0316027088036117</v>
      </c>
      <c r="E53" s="115">
        <v>81</v>
      </c>
      <c r="F53" s="114">
        <v>54</v>
      </c>
      <c r="G53" s="114">
        <v>60</v>
      </c>
      <c r="H53" s="114">
        <v>66</v>
      </c>
      <c r="I53" s="140">
        <v>70</v>
      </c>
      <c r="J53" s="115">
        <v>11</v>
      </c>
      <c r="K53" s="116">
        <v>15.714285714285714</v>
      </c>
    </row>
    <row r="54" spans="1:11" ht="14.1" customHeight="1" x14ac:dyDescent="0.2">
      <c r="A54" s="306" t="s">
        <v>279</v>
      </c>
      <c r="B54" s="307" t="s">
        <v>280</v>
      </c>
      <c r="C54" s="308"/>
      <c r="D54" s="113">
        <v>3.386004514672686</v>
      </c>
      <c r="E54" s="115">
        <v>135</v>
      </c>
      <c r="F54" s="114">
        <v>96</v>
      </c>
      <c r="G54" s="114">
        <v>123</v>
      </c>
      <c r="H54" s="114">
        <v>100</v>
      </c>
      <c r="I54" s="140">
        <v>153</v>
      </c>
      <c r="J54" s="115">
        <v>-18</v>
      </c>
      <c r="K54" s="116">
        <v>-11.764705882352942</v>
      </c>
    </row>
    <row r="55" spans="1:11" ht="14.1" customHeight="1" x14ac:dyDescent="0.2">
      <c r="A55" s="306">
        <v>72</v>
      </c>
      <c r="B55" s="307" t="s">
        <v>281</v>
      </c>
      <c r="C55" s="308"/>
      <c r="D55" s="113">
        <v>1.3042387760220717</v>
      </c>
      <c r="E55" s="115">
        <v>52</v>
      </c>
      <c r="F55" s="114">
        <v>44</v>
      </c>
      <c r="G55" s="114">
        <v>49</v>
      </c>
      <c r="H55" s="114">
        <v>42</v>
      </c>
      <c r="I55" s="140">
        <v>51</v>
      </c>
      <c r="J55" s="115">
        <v>1</v>
      </c>
      <c r="K55" s="116">
        <v>1.9607843137254901</v>
      </c>
    </row>
    <row r="56" spans="1:11" ht="14.1" customHeight="1" x14ac:dyDescent="0.2">
      <c r="A56" s="306" t="s">
        <v>282</v>
      </c>
      <c r="B56" s="307" t="s">
        <v>283</v>
      </c>
      <c r="C56" s="308"/>
      <c r="D56" s="113">
        <v>0.55179332831703032</v>
      </c>
      <c r="E56" s="115">
        <v>22</v>
      </c>
      <c r="F56" s="114">
        <v>16</v>
      </c>
      <c r="G56" s="114">
        <v>13</v>
      </c>
      <c r="H56" s="114">
        <v>9</v>
      </c>
      <c r="I56" s="140">
        <v>11</v>
      </c>
      <c r="J56" s="115">
        <v>11</v>
      </c>
      <c r="K56" s="116">
        <v>100</v>
      </c>
    </row>
    <row r="57" spans="1:11" ht="14.1" customHeight="1" x14ac:dyDescent="0.2">
      <c r="A57" s="306" t="s">
        <v>284</v>
      </c>
      <c r="B57" s="307" t="s">
        <v>285</v>
      </c>
      <c r="C57" s="308"/>
      <c r="D57" s="113">
        <v>0.55179332831703032</v>
      </c>
      <c r="E57" s="115">
        <v>22</v>
      </c>
      <c r="F57" s="114">
        <v>23</v>
      </c>
      <c r="G57" s="114">
        <v>25</v>
      </c>
      <c r="H57" s="114">
        <v>21</v>
      </c>
      <c r="I57" s="140">
        <v>25</v>
      </c>
      <c r="J57" s="115">
        <v>-3</v>
      </c>
      <c r="K57" s="116">
        <v>-12</v>
      </c>
    </row>
    <row r="58" spans="1:11" ht="14.1" customHeight="1" x14ac:dyDescent="0.2">
      <c r="A58" s="306">
        <v>73</v>
      </c>
      <c r="B58" s="307" t="s">
        <v>286</v>
      </c>
      <c r="C58" s="308"/>
      <c r="D58" s="113">
        <v>0.92801605216955108</v>
      </c>
      <c r="E58" s="115">
        <v>37</v>
      </c>
      <c r="F58" s="114">
        <v>24</v>
      </c>
      <c r="G58" s="114">
        <v>37</v>
      </c>
      <c r="H58" s="114">
        <v>24</v>
      </c>
      <c r="I58" s="140">
        <v>60</v>
      </c>
      <c r="J58" s="115">
        <v>-23</v>
      </c>
      <c r="K58" s="116">
        <v>-38.333333333333336</v>
      </c>
    </row>
    <row r="59" spans="1:11" ht="14.1" customHeight="1" x14ac:dyDescent="0.2">
      <c r="A59" s="306" t="s">
        <v>287</v>
      </c>
      <c r="B59" s="307" t="s">
        <v>288</v>
      </c>
      <c r="C59" s="308"/>
      <c r="D59" s="113">
        <v>0.82768999247554553</v>
      </c>
      <c r="E59" s="115">
        <v>33</v>
      </c>
      <c r="F59" s="114">
        <v>20</v>
      </c>
      <c r="G59" s="114">
        <v>33</v>
      </c>
      <c r="H59" s="114">
        <v>21</v>
      </c>
      <c r="I59" s="140">
        <v>55</v>
      </c>
      <c r="J59" s="115">
        <v>-22</v>
      </c>
      <c r="K59" s="116">
        <v>-40</v>
      </c>
    </row>
    <row r="60" spans="1:11" ht="14.1" customHeight="1" x14ac:dyDescent="0.2">
      <c r="A60" s="306">
        <v>81</v>
      </c>
      <c r="B60" s="307" t="s">
        <v>289</v>
      </c>
      <c r="C60" s="308"/>
      <c r="D60" s="113">
        <v>4.2638575369952347</v>
      </c>
      <c r="E60" s="115">
        <v>170</v>
      </c>
      <c r="F60" s="114">
        <v>146</v>
      </c>
      <c r="G60" s="114">
        <v>186</v>
      </c>
      <c r="H60" s="114">
        <v>143</v>
      </c>
      <c r="I60" s="140">
        <v>214</v>
      </c>
      <c r="J60" s="115">
        <v>-44</v>
      </c>
      <c r="K60" s="116">
        <v>-20.560747663551403</v>
      </c>
    </row>
    <row r="61" spans="1:11" ht="14.1" customHeight="1" x14ac:dyDescent="0.2">
      <c r="A61" s="306" t="s">
        <v>290</v>
      </c>
      <c r="B61" s="307" t="s">
        <v>291</v>
      </c>
      <c r="C61" s="308"/>
      <c r="D61" s="113">
        <v>1.2540757461750689</v>
      </c>
      <c r="E61" s="115">
        <v>50</v>
      </c>
      <c r="F61" s="114">
        <v>38</v>
      </c>
      <c r="G61" s="114">
        <v>40</v>
      </c>
      <c r="H61" s="114">
        <v>32</v>
      </c>
      <c r="I61" s="140">
        <v>53</v>
      </c>
      <c r="J61" s="115">
        <v>-3</v>
      </c>
      <c r="K61" s="116">
        <v>-5.6603773584905657</v>
      </c>
    </row>
    <row r="62" spans="1:11" ht="14.1" customHeight="1" x14ac:dyDescent="0.2">
      <c r="A62" s="306" t="s">
        <v>292</v>
      </c>
      <c r="B62" s="307" t="s">
        <v>293</v>
      </c>
      <c r="C62" s="308"/>
      <c r="D62" s="113">
        <v>1.5550539252570856</v>
      </c>
      <c r="E62" s="115">
        <v>62</v>
      </c>
      <c r="F62" s="114">
        <v>67</v>
      </c>
      <c r="G62" s="114">
        <v>90</v>
      </c>
      <c r="H62" s="114">
        <v>46</v>
      </c>
      <c r="I62" s="140">
        <v>71</v>
      </c>
      <c r="J62" s="115">
        <v>-9</v>
      </c>
      <c r="K62" s="116">
        <v>-12.67605633802817</v>
      </c>
    </row>
    <row r="63" spans="1:11" ht="14.1" customHeight="1" x14ac:dyDescent="0.2">
      <c r="A63" s="306"/>
      <c r="B63" s="307" t="s">
        <v>294</v>
      </c>
      <c r="C63" s="308"/>
      <c r="D63" s="113">
        <v>1.3042387760220717</v>
      </c>
      <c r="E63" s="115">
        <v>52</v>
      </c>
      <c r="F63" s="114">
        <v>54</v>
      </c>
      <c r="G63" s="114">
        <v>72</v>
      </c>
      <c r="H63" s="114">
        <v>42</v>
      </c>
      <c r="I63" s="140">
        <v>61</v>
      </c>
      <c r="J63" s="115">
        <v>-9</v>
      </c>
      <c r="K63" s="116">
        <v>-14.754098360655737</v>
      </c>
    </row>
    <row r="64" spans="1:11" ht="14.1" customHeight="1" x14ac:dyDescent="0.2">
      <c r="A64" s="306" t="s">
        <v>295</v>
      </c>
      <c r="B64" s="307" t="s">
        <v>296</v>
      </c>
      <c r="C64" s="308"/>
      <c r="D64" s="113">
        <v>0.77752696262854282</v>
      </c>
      <c r="E64" s="115">
        <v>31</v>
      </c>
      <c r="F64" s="114">
        <v>24</v>
      </c>
      <c r="G64" s="114">
        <v>31</v>
      </c>
      <c r="H64" s="114">
        <v>35</v>
      </c>
      <c r="I64" s="140">
        <v>40</v>
      </c>
      <c r="J64" s="115">
        <v>-9</v>
      </c>
      <c r="K64" s="116">
        <v>-22.5</v>
      </c>
    </row>
    <row r="65" spans="1:11" ht="14.1" customHeight="1" x14ac:dyDescent="0.2">
      <c r="A65" s="306" t="s">
        <v>297</v>
      </c>
      <c r="B65" s="307" t="s">
        <v>298</v>
      </c>
      <c r="C65" s="308"/>
      <c r="D65" s="113">
        <v>0.30097817908201657</v>
      </c>
      <c r="E65" s="115">
        <v>12</v>
      </c>
      <c r="F65" s="114">
        <v>5</v>
      </c>
      <c r="G65" s="114">
        <v>12</v>
      </c>
      <c r="H65" s="114">
        <v>9</v>
      </c>
      <c r="I65" s="140">
        <v>12</v>
      </c>
      <c r="J65" s="115">
        <v>0</v>
      </c>
      <c r="K65" s="116">
        <v>0</v>
      </c>
    </row>
    <row r="66" spans="1:11" ht="14.1" customHeight="1" x14ac:dyDescent="0.2">
      <c r="A66" s="306">
        <v>82</v>
      </c>
      <c r="B66" s="307" t="s">
        <v>299</v>
      </c>
      <c r="C66" s="308"/>
      <c r="D66" s="113">
        <v>1.9061951341861048</v>
      </c>
      <c r="E66" s="115">
        <v>76</v>
      </c>
      <c r="F66" s="114">
        <v>73</v>
      </c>
      <c r="G66" s="114">
        <v>130</v>
      </c>
      <c r="H66" s="114">
        <v>93</v>
      </c>
      <c r="I66" s="140">
        <v>90</v>
      </c>
      <c r="J66" s="115">
        <v>-14</v>
      </c>
      <c r="K66" s="116">
        <v>-15.555555555555555</v>
      </c>
    </row>
    <row r="67" spans="1:11" ht="14.1" customHeight="1" x14ac:dyDescent="0.2">
      <c r="A67" s="306" t="s">
        <v>300</v>
      </c>
      <c r="B67" s="307" t="s">
        <v>301</v>
      </c>
      <c r="C67" s="308"/>
      <c r="D67" s="113">
        <v>1.45472786556308</v>
      </c>
      <c r="E67" s="115">
        <v>58</v>
      </c>
      <c r="F67" s="114">
        <v>50</v>
      </c>
      <c r="G67" s="114">
        <v>93</v>
      </c>
      <c r="H67" s="114">
        <v>68</v>
      </c>
      <c r="I67" s="140">
        <v>62</v>
      </c>
      <c r="J67" s="115">
        <v>-4</v>
      </c>
      <c r="K67" s="116">
        <v>-6.4516129032258061</v>
      </c>
    </row>
    <row r="68" spans="1:11" ht="14.1" customHeight="1" x14ac:dyDescent="0.2">
      <c r="A68" s="306" t="s">
        <v>302</v>
      </c>
      <c r="B68" s="307" t="s">
        <v>303</v>
      </c>
      <c r="C68" s="308"/>
      <c r="D68" s="113">
        <v>0.32605969400551793</v>
      </c>
      <c r="E68" s="115">
        <v>13</v>
      </c>
      <c r="F68" s="114">
        <v>17</v>
      </c>
      <c r="G68" s="114">
        <v>19</v>
      </c>
      <c r="H68" s="114">
        <v>18</v>
      </c>
      <c r="I68" s="140">
        <v>21</v>
      </c>
      <c r="J68" s="115">
        <v>-8</v>
      </c>
      <c r="K68" s="116">
        <v>-38.095238095238095</v>
      </c>
    </row>
    <row r="69" spans="1:11" ht="14.1" customHeight="1" x14ac:dyDescent="0.2">
      <c r="A69" s="306">
        <v>83</v>
      </c>
      <c r="B69" s="307" t="s">
        <v>304</v>
      </c>
      <c r="C69" s="308"/>
      <c r="D69" s="113">
        <v>2.4329069475796339</v>
      </c>
      <c r="E69" s="115">
        <v>97</v>
      </c>
      <c r="F69" s="114">
        <v>78</v>
      </c>
      <c r="G69" s="114">
        <v>257</v>
      </c>
      <c r="H69" s="114">
        <v>74</v>
      </c>
      <c r="I69" s="140">
        <v>184</v>
      </c>
      <c r="J69" s="115">
        <v>-87</v>
      </c>
      <c r="K69" s="116">
        <v>-47.282608695652172</v>
      </c>
    </row>
    <row r="70" spans="1:11" ht="14.1" customHeight="1" x14ac:dyDescent="0.2">
      <c r="A70" s="306" t="s">
        <v>305</v>
      </c>
      <c r="B70" s="307" t="s">
        <v>306</v>
      </c>
      <c r="C70" s="308"/>
      <c r="D70" s="113">
        <v>2.0817657386506143</v>
      </c>
      <c r="E70" s="115">
        <v>83</v>
      </c>
      <c r="F70" s="114">
        <v>65</v>
      </c>
      <c r="G70" s="114">
        <v>230</v>
      </c>
      <c r="H70" s="114">
        <v>68</v>
      </c>
      <c r="I70" s="140">
        <v>157</v>
      </c>
      <c r="J70" s="115">
        <v>-74</v>
      </c>
      <c r="K70" s="116">
        <v>-47.133757961783438</v>
      </c>
    </row>
    <row r="71" spans="1:11" ht="14.1" customHeight="1" x14ac:dyDescent="0.2">
      <c r="A71" s="306"/>
      <c r="B71" s="307" t="s">
        <v>307</v>
      </c>
      <c r="C71" s="308"/>
      <c r="D71" s="113">
        <v>1.2540757461750689</v>
      </c>
      <c r="E71" s="115">
        <v>50</v>
      </c>
      <c r="F71" s="114">
        <v>36</v>
      </c>
      <c r="G71" s="114">
        <v>112</v>
      </c>
      <c r="H71" s="114">
        <v>40</v>
      </c>
      <c r="I71" s="140">
        <v>116</v>
      </c>
      <c r="J71" s="115">
        <v>-66</v>
      </c>
      <c r="K71" s="116">
        <v>-56.896551724137929</v>
      </c>
    </row>
    <row r="72" spans="1:11" ht="14.1" customHeight="1" x14ac:dyDescent="0.2">
      <c r="A72" s="306">
        <v>84</v>
      </c>
      <c r="B72" s="307" t="s">
        <v>308</v>
      </c>
      <c r="C72" s="308"/>
      <c r="D72" s="113">
        <v>1.2039127163280663</v>
      </c>
      <c r="E72" s="115">
        <v>48</v>
      </c>
      <c r="F72" s="114">
        <v>24</v>
      </c>
      <c r="G72" s="114">
        <v>87</v>
      </c>
      <c r="H72" s="114">
        <v>26</v>
      </c>
      <c r="I72" s="140">
        <v>40</v>
      </c>
      <c r="J72" s="115">
        <v>8</v>
      </c>
      <c r="K72" s="116">
        <v>20</v>
      </c>
    </row>
    <row r="73" spans="1:11" ht="14.1" customHeight="1" x14ac:dyDescent="0.2">
      <c r="A73" s="306" t="s">
        <v>309</v>
      </c>
      <c r="B73" s="307" t="s">
        <v>310</v>
      </c>
      <c r="C73" s="308"/>
      <c r="D73" s="113">
        <v>0.62703787308753445</v>
      </c>
      <c r="E73" s="115">
        <v>25</v>
      </c>
      <c r="F73" s="114">
        <v>6</v>
      </c>
      <c r="G73" s="114">
        <v>54</v>
      </c>
      <c r="H73" s="114">
        <v>6</v>
      </c>
      <c r="I73" s="140">
        <v>14</v>
      </c>
      <c r="J73" s="115">
        <v>11</v>
      </c>
      <c r="K73" s="116">
        <v>78.571428571428569</v>
      </c>
    </row>
    <row r="74" spans="1:11" ht="14.1" customHeight="1" x14ac:dyDescent="0.2">
      <c r="A74" s="306" t="s">
        <v>311</v>
      </c>
      <c r="B74" s="307" t="s">
        <v>312</v>
      </c>
      <c r="C74" s="308"/>
      <c r="D74" s="113">
        <v>7.5244544770504143E-2</v>
      </c>
      <c r="E74" s="115">
        <v>3</v>
      </c>
      <c r="F74" s="114">
        <v>3</v>
      </c>
      <c r="G74" s="114">
        <v>8</v>
      </c>
      <c r="H74" s="114">
        <v>5</v>
      </c>
      <c r="I74" s="140">
        <v>10</v>
      </c>
      <c r="J74" s="115">
        <v>-7</v>
      </c>
      <c r="K74" s="116">
        <v>-70</v>
      </c>
    </row>
    <row r="75" spans="1:11" ht="14.1" customHeight="1" x14ac:dyDescent="0.2">
      <c r="A75" s="306" t="s">
        <v>313</v>
      </c>
      <c r="B75" s="307" t="s">
        <v>314</v>
      </c>
      <c r="C75" s="308"/>
      <c r="D75" s="113">
        <v>0.15048908954100829</v>
      </c>
      <c r="E75" s="115">
        <v>6</v>
      </c>
      <c r="F75" s="114">
        <v>7</v>
      </c>
      <c r="G75" s="114">
        <v>10</v>
      </c>
      <c r="H75" s="114">
        <v>9</v>
      </c>
      <c r="I75" s="140">
        <v>8</v>
      </c>
      <c r="J75" s="115">
        <v>-2</v>
      </c>
      <c r="K75" s="116">
        <v>-25</v>
      </c>
    </row>
    <row r="76" spans="1:11" ht="14.1" customHeight="1" x14ac:dyDescent="0.2">
      <c r="A76" s="306">
        <v>91</v>
      </c>
      <c r="B76" s="307" t="s">
        <v>315</v>
      </c>
      <c r="C76" s="308"/>
      <c r="D76" s="113" t="s">
        <v>513</v>
      </c>
      <c r="E76" s="115" t="s">
        <v>513</v>
      </c>
      <c r="F76" s="114">
        <v>3</v>
      </c>
      <c r="G76" s="114">
        <v>6</v>
      </c>
      <c r="H76" s="114">
        <v>7</v>
      </c>
      <c r="I76" s="140" t="s">
        <v>513</v>
      </c>
      <c r="J76" s="115" t="s">
        <v>513</v>
      </c>
      <c r="K76" s="116" t="s">
        <v>513</v>
      </c>
    </row>
    <row r="77" spans="1:11" ht="14.1" customHeight="1" x14ac:dyDescent="0.2">
      <c r="A77" s="306">
        <v>92</v>
      </c>
      <c r="B77" s="307" t="s">
        <v>316</v>
      </c>
      <c r="C77" s="308"/>
      <c r="D77" s="113">
        <v>0.32605969400551793</v>
      </c>
      <c r="E77" s="115">
        <v>13</v>
      </c>
      <c r="F77" s="114">
        <v>11</v>
      </c>
      <c r="G77" s="114">
        <v>14</v>
      </c>
      <c r="H77" s="114">
        <v>7</v>
      </c>
      <c r="I77" s="140">
        <v>5</v>
      </c>
      <c r="J77" s="115">
        <v>8</v>
      </c>
      <c r="K77" s="116">
        <v>160</v>
      </c>
    </row>
    <row r="78" spans="1:11" ht="14.1" customHeight="1" x14ac:dyDescent="0.2">
      <c r="A78" s="306">
        <v>93</v>
      </c>
      <c r="B78" s="307" t="s">
        <v>317</v>
      </c>
      <c r="C78" s="308"/>
      <c r="D78" s="113">
        <v>0.15048908954100829</v>
      </c>
      <c r="E78" s="115">
        <v>6</v>
      </c>
      <c r="F78" s="114">
        <v>5</v>
      </c>
      <c r="G78" s="114" t="s">
        <v>513</v>
      </c>
      <c r="H78" s="114">
        <v>0</v>
      </c>
      <c r="I78" s="140">
        <v>4</v>
      </c>
      <c r="J78" s="115">
        <v>2</v>
      </c>
      <c r="K78" s="116">
        <v>50</v>
      </c>
    </row>
    <row r="79" spans="1:11" ht="14.1" customHeight="1" x14ac:dyDescent="0.2">
      <c r="A79" s="306">
        <v>94</v>
      </c>
      <c r="B79" s="307" t="s">
        <v>318</v>
      </c>
      <c r="C79" s="308"/>
      <c r="D79" s="113">
        <v>0.2508151492350138</v>
      </c>
      <c r="E79" s="115">
        <v>10</v>
      </c>
      <c r="F79" s="114">
        <v>14</v>
      </c>
      <c r="G79" s="114">
        <v>32</v>
      </c>
      <c r="H79" s="114">
        <v>13</v>
      </c>
      <c r="I79" s="140">
        <v>7</v>
      </c>
      <c r="J79" s="115">
        <v>3</v>
      </c>
      <c r="K79" s="116">
        <v>42.857142857142854</v>
      </c>
    </row>
    <row r="80" spans="1:11" ht="14.1" customHeight="1" x14ac:dyDescent="0.2">
      <c r="A80" s="306" t="s">
        <v>319</v>
      </c>
      <c r="B80" s="307" t="s">
        <v>320</v>
      </c>
      <c r="C80" s="308"/>
      <c r="D80" s="113" t="s">
        <v>513</v>
      </c>
      <c r="E80" s="115" t="s">
        <v>513</v>
      </c>
      <c r="F80" s="114">
        <v>0</v>
      </c>
      <c r="G80" s="114">
        <v>0</v>
      </c>
      <c r="H80" s="114">
        <v>0</v>
      </c>
      <c r="I80" s="140">
        <v>0</v>
      </c>
      <c r="J80" s="115" t="s">
        <v>513</v>
      </c>
      <c r="K80" s="116" t="s">
        <v>513</v>
      </c>
    </row>
    <row r="81" spans="1:11" ht="14.1" customHeight="1" x14ac:dyDescent="0.2">
      <c r="A81" s="310" t="s">
        <v>321</v>
      </c>
      <c r="B81" s="311" t="s">
        <v>333</v>
      </c>
      <c r="C81" s="312"/>
      <c r="D81" s="125">
        <v>0.17557060446450964</v>
      </c>
      <c r="E81" s="143">
        <v>7</v>
      </c>
      <c r="F81" s="144">
        <v>16</v>
      </c>
      <c r="G81" s="144">
        <v>28</v>
      </c>
      <c r="H81" s="144">
        <v>18</v>
      </c>
      <c r="I81" s="145">
        <v>19</v>
      </c>
      <c r="J81" s="143">
        <v>-12</v>
      </c>
      <c r="K81" s="146">
        <v>-63.157894736842103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41113</v>
      </c>
      <c r="C10" s="114">
        <v>21116</v>
      </c>
      <c r="D10" s="114">
        <v>19997</v>
      </c>
      <c r="E10" s="114">
        <v>32806</v>
      </c>
      <c r="F10" s="114">
        <v>7663</v>
      </c>
      <c r="G10" s="114">
        <v>5012</v>
      </c>
      <c r="H10" s="114">
        <v>12628</v>
      </c>
      <c r="I10" s="115">
        <v>7160</v>
      </c>
      <c r="J10" s="114">
        <v>5602</v>
      </c>
      <c r="K10" s="114">
        <v>1558</v>
      </c>
      <c r="L10" s="423">
        <v>3267</v>
      </c>
      <c r="M10" s="424">
        <v>3744</v>
      </c>
    </row>
    <row r="11" spans="1:13" ht="11.1" customHeight="1" x14ac:dyDescent="0.2">
      <c r="A11" s="422" t="s">
        <v>387</v>
      </c>
      <c r="B11" s="115">
        <v>41945</v>
      </c>
      <c r="C11" s="114">
        <v>21832</v>
      </c>
      <c r="D11" s="114">
        <v>20113</v>
      </c>
      <c r="E11" s="114">
        <v>33548</v>
      </c>
      <c r="F11" s="114">
        <v>7747</v>
      </c>
      <c r="G11" s="114">
        <v>4959</v>
      </c>
      <c r="H11" s="114">
        <v>13119</v>
      </c>
      <c r="I11" s="115">
        <v>7221</v>
      </c>
      <c r="J11" s="114">
        <v>5562</v>
      </c>
      <c r="K11" s="114">
        <v>1659</v>
      </c>
      <c r="L11" s="423">
        <v>3201</v>
      </c>
      <c r="M11" s="424">
        <v>2388</v>
      </c>
    </row>
    <row r="12" spans="1:13" ht="11.1" customHeight="1" x14ac:dyDescent="0.2">
      <c r="A12" s="422" t="s">
        <v>388</v>
      </c>
      <c r="B12" s="115">
        <v>42707</v>
      </c>
      <c r="C12" s="114">
        <v>22338</v>
      </c>
      <c r="D12" s="114">
        <v>20369</v>
      </c>
      <c r="E12" s="114">
        <v>34119</v>
      </c>
      <c r="F12" s="114">
        <v>7965</v>
      </c>
      <c r="G12" s="114">
        <v>5259</v>
      </c>
      <c r="H12" s="114">
        <v>13352</v>
      </c>
      <c r="I12" s="115">
        <v>7303</v>
      </c>
      <c r="J12" s="114">
        <v>5538</v>
      </c>
      <c r="K12" s="114">
        <v>1765</v>
      </c>
      <c r="L12" s="423">
        <v>3967</v>
      </c>
      <c r="M12" s="424">
        <v>3316</v>
      </c>
    </row>
    <row r="13" spans="1:13" s="110" customFormat="1" ht="11.1" customHeight="1" x14ac:dyDescent="0.2">
      <c r="A13" s="422" t="s">
        <v>389</v>
      </c>
      <c r="B13" s="115">
        <v>42570</v>
      </c>
      <c r="C13" s="114">
        <v>22033</v>
      </c>
      <c r="D13" s="114">
        <v>20537</v>
      </c>
      <c r="E13" s="114">
        <v>34020</v>
      </c>
      <c r="F13" s="114">
        <v>7927</v>
      </c>
      <c r="G13" s="114">
        <v>5069</v>
      </c>
      <c r="H13" s="114">
        <v>13507</v>
      </c>
      <c r="I13" s="115">
        <v>7325</v>
      </c>
      <c r="J13" s="114">
        <v>5533</v>
      </c>
      <c r="K13" s="114">
        <v>1792</v>
      </c>
      <c r="L13" s="423">
        <v>2488</v>
      </c>
      <c r="M13" s="424">
        <v>2772</v>
      </c>
    </row>
    <row r="14" spans="1:13" ht="15" customHeight="1" x14ac:dyDescent="0.2">
      <c r="A14" s="422" t="s">
        <v>390</v>
      </c>
      <c r="B14" s="115">
        <v>42512</v>
      </c>
      <c r="C14" s="114">
        <v>22037</v>
      </c>
      <c r="D14" s="114">
        <v>20475</v>
      </c>
      <c r="E14" s="114">
        <v>33096</v>
      </c>
      <c r="F14" s="114">
        <v>8907</v>
      </c>
      <c r="G14" s="114">
        <v>4850</v>
      </c>
      <c r="H14" s="114">
        <v>13629</v>
      </c>
      <c r="I14" s="115">
        <v>7070</v>
      </c>
      <c r="J14" s="114">
        <v>5325</v>
      </c>
      <c r="K14" s="114">
        <v>1745</v>
      </c>
      <c r="L14" s="423">
        <v>3670</v>
      </c>
      <c r="M14" s="424">
        <v>3673</v>
      </c>
    </row>
    <row r="15" spans="1:13" ht="11.1" customHeight="1" x14ac:dyDescent="0.2">
      <c r="A15" s="422" t="s">
        <v>387</v>
      </c>
      <c r="B15" s="115">
        <v>43065</v>
      </c>
      <c r="C15" s="114">
        <v>22433</v>
      </c>
      <c r="D15" s="114">
        <v>20632</v>
      </c>
      <c r="E15" s="114">
        <v>33401</v>
      </c>
      <c r="F15" s="114">
        <v>9179</v>
      </c>
      <c r="G15" s="114">
        <v>4661</v>
      </c>
      <c r="H15" s="114">
        <v>13998</v>
      </c>
      <c r="I15" s="115">
        <v>7176</v>
      </c>
      <c r="J15" s="114">
        <v>5395</v>
      </c>
      <c r="K15" s="114">
        <v>1781</v>
      </c>
      <c r="L15" s="423">
        <v>2891</v>
      </c>
      <c r="M15" s="424">
        <v>2360</v>
      </c>
    </row>
    <row r="16" spans="1:13" ht="11.1" customHeight="1" x14ac:dyDescent="0.2">
      <c r="A16" s="422" t="s">
        <v>388</v>
      </c>
      <c r="B16" s="115">
        <v>43536</v>
      </c>
      <c r="C16" s="114">
        <v>22731</v>
      </c>
      <c r="D16" s="114">
        <v>20805</v>
      </c>
      <c r="E16" s="114">
        <v>34163</v>
      </c>
      <c r="F16" s="114">
        <v>9332</v>
      </c>
      <c r="G16" s="114">
        <v>4822</v>
      </c>
      <c r="H16" s="114">
        <v>14254</v>
      </c>
      <c r="I16" s="115">
        <v>7379</v>
      </c>
      <c r="J16" s="114">
        <v>5452</v>
      </c>
      <c r="K16" s="114">
        <v>1927</v>
      </c>
      <c r="L16" s="423">
        <v>3975</v>
      </c>
      <c r="M16" s="424">
        <v>3648</v>
      </c>
    </row>
    <row r="17" spans="1:13" s="110" customFormat="1" ht="11.1" customHeight="1" x14ac:dyDescent="0.2">
      <c r="A17" s="422" t="s">
        <v>389</v>
      </c>
      <c r="B17" s="115">
        <v>42969</v>
      </c>
      <c r="C17" s="114">
        <v>22277</v>
      </c>
      <c r="D17" s="114">
        <v>20692</v>
      </c>
      <c r="E17" s="114">
        <v>33676</v>
      </c>
      <c r="F17" s="114">
        <v>9267</v>
      </c>
      <c r="G17" s="114">
        <v>4581</v>
      </c>
      <c r="H17" s="114">
        <v>14298</v>
      </c>
      <c r="I17" s="115">
        <v>7377</v>
      </c>
      <c r="J17" s="114">
        <v>5399</v>
      </c>
      <c r="K17" s="114">
        <v>1978</v>
      </c>
      <c r="L17" s="423">
        <v>2229</v>
      </c>
      <c r="M17" s="424">
        <v>2796</v>
      </c>
    </row>
    <row r="18" spans="1:13" ht="15" customHeight="1" x14ac:dyDescent="0.2">
      <c r="A18" s="422" t="s">
        <v>391</v>
      </c>
      <c r="B18" s="115">
        <v>42821</v>
      </c>
      <c r="C18" s="114">
        <v>22125</v>
      </c>
      <c r="D18" s="114">
        <v>20696</v>
      </c>
      <c r="E18" s="114">
        <v>32971</v>
      </c>
      <c r="F18" s="114">
        <v>9571</v>
      </c>
      <c r="G18" s="114">
        <v>4380</v>
      </c>
      <c r="H18" s="114">
        <v>14465</v>
      </c>
      <c r="I18" s="115">
        <v>7196</v>
      </c>
      <c r="J18" s="114">
        <v>5281</v>
      </c>
      <c r="K18" s="114">
        <v>1915</v>
      </c>
      <c r="L18" s="423">
        <v>3759</v>
      </c>
      <c r="M18" s="424">
        <v>3919</v>
      </c>
    </row>
    <row r="19" spans="1:13" ht="11.1" customHeight="1" x14ac:dyDescent="0.2">
      <c r="A19" s="422" t="s">
        <v>387</v>
      </c>
      <c r="B19" s="115">
        <v>43261</v>
      </c>
      <c r="C19" s="114">
        <v>22382</v>
      </c>
      <c r="D19" s="114">
        <v>20879</v>
      </c>
      <c r="E19" s="114">
        <v>33211</v>
      </c>
      <c r="F19" s="114">
        <v>9782</v>
      </c>
      <c r="G19" s="114">
        <v>4188</v>
      </c>
      <c r="H19" s="114">
        <v>14873</v>
      </c>
      <c r="I19" s="115">
        <v>7432</v>
      </c>
      <c r="J19" s="114">
        <v>5393</v>
      </c>
      <c r="K19" s="114">
        <v>2039</v>
      </c>
      <c r="L19" s="423">
        <v>2643</v>
      </c>
      <c r="M19" s="424">
        <v>2283</v>
      </c>
    </row>
    <row r="20" spans="1:13" ht="11.1" customHeight="1" x14ac:dyDescent="0.2">
      <c r="A20" s="422" t="s">
        <v>388</v>
      </c>
      <c r="B20" s="115">
        <v>43582</v>
      </c>
      <c r="C20" s="114">
        <v>22565</v>
      </c>
      <c r="D20" s="114">
        <v>21017</v>
      </c>
      <c r="E20" s="114">
        <v>33399</v>
      </c>
      <c r="F20" s="114">
        <v>9919</v>
      </c>
      <c r="G20" s="114">
        <v>4377</v>
      </c>
      <c r="H20" s="114">
        <v>15017</v>
      </c>
      <c r="I20" s="115">
        <v>7590</v>
      </c>
      <c r="J20" s="114">
        <v>5394</v>
      </c>
      <c r="K20" s="114">
        <v>2196</v>
      </c>
      <c r="L20" s="423">
        <v>3334</v>
      </c>
      <c r="M20" s="424">
        <v>3153</v>
      </c>
    </row>
    <row r="21" spans="1:13" s="110" customFormat="1" ht="11.1" customHeight="1" x14ac:dyDescent="0.2">
      <c r="A21" s="422" t="s">
        <v>389</v>
      </c>
      <c r="B21" s="115">
        <v>42895</v>
      </c>
      <c r="C21" s="114">
        <v>21965</v>
      </c>
      <c r="D21" s="114">
        <v>20930</v>
      </c>
      <c r="E21" s="114">
        <v>33020</v>
      </c>
      <c r="F21" s="114">
        <v>9864</v>
      </c>
      <c r="G21" s="114">
        <v>4116</v>
      </c>
      <c r="H21" s="114">
        <v>14995</v>
      </c>
      <c r="I21" s="115">
        <v>7667</v>
      </c>
      <c r="J21" s="114">
        <v>5470</v>
      </c>
      <c r="K21" s="114">
        <v>2197</v>
      </c>
      <c r="L21" s="423">
        <v>1937</v>
      </c>
      <c r="M21" s="424">
        <v>2829</v>
      </c>
    </row>
    <row r="22" spans="1:13" ht="15" customHeight="1" x14ac:dyDescent="0.2">
      <c r="A22" s="422" t="s">
        <v>392</v>
      </c>
      <c r="B22" s="115">
        <v>42565</v>
      </c>
      <c r="C22" s="114">
        <v>21655</v>
      </c>
      <c r="D22" s="114">
        <v>20910</v>
      </c>
      <c r="E22" s="114">
        <v>32663</v>
      </c>
      <c r="F22" s="114">
        <v>9790</v>
      </c>
      <c r="G22" s="114">
        <v>3850</v>
      </c>
      <c r="H22" s="114">
        <v>15042</v>
      </c>
      <c r="I22" s="115">
        <v>7550</v>
      </c>
      <c r="J22" s="114">
        <v>5424</v>
      </c>
      <c r="K22" s="114">
        <v>2126</v>
      </c>
      <c r="L22" s="423">
        <v>2551</v>
      </c>
      <c r="M22" s="424">
        <v>2910</v>
      </c>
    </row>
    <row r="23" spans="1:13" ht="11.1" customHeight="1" x14ac:dyDescent="0.2">
      <c r="A23" s="422" t="s">
        <v>387</v>
      </c>
      <c r="B23" s="115">
        <v>42975</v>
      </c>
      <c r="C23" s="114">
        <v>22054</v>
      </c>
      <c r="D23" s="114">
        <v>20921</v>
      </c>
      <c r="E23" s="114">
        <v>32934</v>
      </c>
      <c r="F23" s="114">
        <v>9899</v>
      </c>
      <c r="G23" s="114">
        <v>3681</v>
      </c>
      <c r="H23" s="114">
        <v>15420</v>
      </c>
      <c r="I23" s="115">
        <v>7620</v>
      </c>
      <c r="J23" s="114">
        <v>5404</v>
      </c>
      <c r="K23" s="114">
        <v>2216</v>
      </c>
      <c r="L23" s="423">
        <v>2842</v>
      </c>
      <c r="M23" s="424">
        <v>2431</v>
      </c>
    </row>
    <row r="24" spans="1:13" ht="11.1" customHeight="1" x14ac:dyDescent="0.2">
      <c r="A24" s="422" t="s">
        <v>388</v>
      </c>
      <c r="B24" s="115">
        <v>43581</v>
      </c>
      <c r="C24" s="114">
        <v>22371</v>
      </c>
      <c r="D24" s="114">
        <v>21210</v>
      </c>
      <c r="E24" s="114">
        <v>32947</v>
      </c>
      <c r="F24" s="114">
        <v>9975</v>
      </c>
      <c r="G24" s="114">
        <v>3920</v>
      </c>
      <c r="H24" s="114">
        <v>15624</v>
      </c>
      <c r="I24" s="115">
        <v>7774</v>
      </c>
      <c r="J24" s="114">
        <v>5457</v>
      </c>
      <c r="K24" s="114">
        <v>2317</v>
      </c>
      <c r="L24" s="423">
        <v>3639</v>
      </c>
      <c r="M24" s="424">
        <v>3130</v>
      </c>
    </row>
    <row r="25" spans="1:13" s="110" customFormat="1" ht="11.1" customHeight="1" x14ac:dyDescent="0.2">
      <c r="A25" s="422" t="s">
        <v>389</v>
      </c>
      <c r="B25" s="115">
        <v>43138</v>
      </c>
      <c r="C25" s="114">
        <v>21983</v>
      </c>
      <c r="D25" s="114">
        <v>21155</v>
      </c>
      <c r="E25" s="114">
        <v>32434</v>
      </c>
      <c r="F25" s="114">
        <v>10050</v>
      </c>
      <c r="G25" s="114">
        <v>3711</v>
      </c>
      <c r="H25" s="114">
        <v>15682</v>
      </c>
      <c r="I25" s="115">
        <v>7702</v>
      </c>
      <c r="J25" s="114">
        <v>5416</v>
      </c>
      <c r="K25" s="114">
        <v>2286</v>
      </c>
      <c r="L25" s="423">
        <v>2225</v>
      </c>
      <c r="M25" s="424">
        <v>2650</v>
      </c>
    </row>
    <row r="26" spans="1:13" ht="15" customHeight="1" x14ac:dyDescent="0.2">
      <c r="A26" s="422" t="s">
        <v>393</v>
      </c>
      <c r="B26" s="115">
        <v>43028</v>
      </c>
      <c r="C26" s="114">
        <v>21862</v>
      </c>
      <c r="D26" s="114">
        <v>21166</v>
      </c>
      <c r="E26" s="114">
        <v>32326</v>
      </c>
      <c r="F26" s="114">
        <v>10052</v>
      </c>
      <c r="G26" s="114">
        <v>3564</v>
      </c>
      <c r="H26" s="114">
        <v>15772</v>
      </c>
      <c r="I26" s="115">
        <v>7424</v>
      </c>
      <c r="J26" s="114">
        <v>5214</v>
      </c>
      <c r="K26" s="114">
        <v>2210</v>
      </c>
      <c r="L26" s="423">
        <v>3071</v>
      </c>
      <c r="M26" s="424">
        <v>3033</v>
      </c>
    </row>
    <row r="27" spans="1:13" ht="11.1" customHeight="1" x14ac:dyDescent="0.2">
      <c r="A27" s="422" t="s">
        <v>387</v>
      </c>
      <c r="B27" s="115">
        <v>43496</v>
      </c>
      <c r="C27" s="114">
        <v>22276</v>
      </c>
      <c r="D27" s="114">
        <v>21220</v>
      </c>
      <c r="E27" s="114">
        <v>32634</v>
      </c>
      <c r="F27" s="114">
        <v>10220</v>
      </c>
      <c r="G27" s="114">
        <v>3407</v>
      </c>
      <c r="H27" s="114">
        <v>16133</v>
      </c>
      <c r="I27" s="115">
        <v>7662</v>
      </c>
      <c r="J27" s="114">
        <v>5311</v>
      </c>
      <c r="K27" s="114">
        <v>2351</v>
      </c>
      <c r="L27" s="423">
        <v>2721</v>
      </c>
      <c r="M27" s="424">
        <v>2274</v>
      </c>
    </row>
    <row r="28" spans="1:13" ht="11.1" customHeight="1" x14ac:dyDescent="0.2">
      <c r="A28" s="422" t="s">
        <v>388</v>
      </c>
      <c r="B28" s="115">
        <v>44046</v>
      </c>
      <c r="C28" s="114">
        <v>22540</v>
      </c>
      <c r="D28" s="114">
        <v>21506</v>
      </c>
      <c r="E28" s="114">
        <v>33574</v>
      </c>
      <c r="F28" s="114">
        <v>10399</v>
      </c>
      <c r="G28" s="114">
        <v>3639</v>
      </c>
      <c r="H28" s="114">
        <v>16196</v>
      </c>
      <c r="I28" s="115">
        <v>7698</v>
      </c>
      <c r="J28" s="114">
        <v>5237</v>
      </c>
      <c r="K28" s="114">
        <v>2461</v>
      </c>
      <c r="L28" s="423">
        <v>3529</v>
      </c>
      <c r="M28" s="424">
        <v>3097</v>
      </c>
    </row>
    <row r="29" spans="1:13" s="110" customFormat="1" ht="11.1" customHeight="1" x14ac:dyDescent="0.2">
      <c r="A29" s="422" t="s">
        <v>389</v>
      </c>
      <c r="B29" s="115">
        <v>43422</v>
      </c>
      <c r="C29" s="114">
        <v>22060</v>
      </c>
      <c r="D29" s="114">
        <v>21362</v>
      </c>
      <c r="E29" s="114">
        <v>32978</v>
      </c>
      <c r="F29" s="114">
        <v>10399</v>
      </c>
      <c r="G29" s="114">
        <v>3423</v>
      </c>
      <c r="H29" s="114">
        <v>16141</v>
      </c>
      <c r="I29" s="115">
        <v>7503</v>
      </c>
      <c r="J29" s="114">
        <v>5121</v>
      </c>
      <c r="K29" s="114">
        <v>2382</v>
      </c>
      <c r="L29" s="423">
        <v>2105</v>
      </c>
      <c r="M29" s="424">
        <v>2743</v>
      </c>
    </row>
    <row r="30" spans="1:13" ht="15" customHeight="1" x14ac:dyDescent="0.2">
      <c r="A30" s="422" t="s">
        <v>394</v>
      </c>
      <c r="B30" s="115">
        <v>43282</v>
      </c>
      <c r="C30" s="114">
        <v>21901</v>
      </c>
      <c r="D30" s="114">
        <v>21381</v>
      </c>
      <c r="E30" s="114">
        <v>32674</v>
      </c>
      <c r="F30" s="114">
        <v>10582</v>
      </c>
      <c r="G30" s="114">
        <v>3263</v>
      </c>
      <c r="H30" s="114">
        <v>16121</v>
      </c>
      <c r="I30" s="115">
        <v>7282</v>
      </c>
      <c r="J30" s="114">
        <v>4954</v>
      </c>
      <c r="K30" s="114">
        <v>2328</v>
      </c>
      <c r="L30" s="423">
        <v>3375</v>
      </c>
      <c r="M30" s="424">
        <v>3538</v>
      </c>
    </row>
    <row r="31" spans="1:13" ht="11.1" customHeight="1" x14ac:dyDescent="0.2">
      <c r="A31" s="422" t="s">
        <v>387</v>
      </c>
      <c r="B31" s="115">
        <v>43730</v>
      </c>
      <c r="C31" s="114">
        <v>22223</v>
      </c>
      <c r="D31" s="114">
        <v>21507</v>
      </c>
      <c r="E31" s="114">
        <v>32920</v>
      </c>
      <c r="F31" s="114">
        <v>10785</v>
      </c>
      <c r="G31" s="114">
        <v>3100</v>
      </c>
      <c r="H31" s="114">
        <v>16435</v>
      </c>
      <c r="I31" s="115">
        <v>7460</v>
      </c>
      <c r="J31" s="114">
        <v>5064</v>
      </c>
      <c r="K31" s="114">
        <v>2396</v>
      </c>
      <c r="L31" s="423">
        <v>2772</v>
      </c>
      <c r="M31" s="424">
        <v>2398</v>
      </c>
    </row>
    <row r="32" spans="1:13" ht="11.1" customHeight="1" x14ac:dyDescent="0.2">
      <c r="A32" s="422" t="s">
        <v>388</v>
      </c>
      <c r="B32" s="115">
        <v>44193</v>
      </c>
      <c r="C32" s="114">
        <v>22512</v>
      </c>
      <c r="D32" s="114">
        <v>21681</v>
      </c>
      <c r="E32" s="114">
        <v>33172</v>
      </c>
      <c r="F32" s="114">
        <v>11018</v>
      </c>
      <c r="G32" s="114">
        <v>3383</v>
      </c>
      <c r="H32" s="114">
        <v>16521</v>
      </c>
      <c r="I32" s="115">
        <v>7557</v>
      </c>
      <c r="J32" s="114">
        <v>5039</v>
      </c>
      <c r="K32" s="114">
        <v>2518</v>
      </c>
      <c r="L32" s="423">
        <v>3453</v>
      </c>
      <c r="M32" s="424">
        <v>3103</v>
      </c>
    </row>
    <row r="33" spans="1:13" s="110" customFormat="1" ht="11.1" customHeight="1" x14ac:dyDescent="0.2">
      <c r="A33" s="422" t="s">
        <v>389</v>
      </c>
      <c r="B33" s="115">
        <v>43628</v>
      </c>
      <c r="C33" s="114">
        <v>22085</v>
      </c>
      <c r="D33" s="114">
        <v>21543</v>
      </c>
      <c r="E33" s="114">
        <v>32631</v>
      </c>
      <c r="F33" s="114">
        <v>10995</v>
      </c>
      <c r="G33" s="114">
        <v>3170</v>
      </c>
      <c r="H33" s="114">
        <v>16434</v>
      </c>
      <c r="I33" s="115">
        <v>7502</v>
      </c>
      <c r="J33" s="114">
        <v>5049</v>
      </c>
      <c r="K33" s="114">
        <v>2453</v>
      </c>
      <c r="L33" s="423">
        <v>2076</v>
      </c>
      <c r="M33" s="424">
        <v>2677</v>
      </c>
    </row>
    <row r="34" spans="1:13" ht="15" customHeight="1" x14ac:dyDescent="0.2">
      <c r="A34" s="422" t="s">
        <v>395</v>
      </c>
      <c r="B34" s="115">
        <v>43426</v>
      </c>
      <c r="C34" s="114">
        <v>21966</v>
      </c>
      <c r="D34" s="114">
        <v>21460</v>
      </c>
      <c r="E34" s="114">
        <v>32374</v>
      </c>
      <c r="F34" s="114">
        <v>11050</v>
      </c>
      <c r="G34" s="114">
        <v>3020</v>
      </c>
      <c r="H34" s="114">
        <v>16525</v>
      </c>
      <c r="I34" s="115">
        <v>7516</v>
      </c>
      <c r="J34" s="114">
        <v>5077</v>
      </c>
      <c r="K34" s="114">
        <v>2439</v>
      </c>
      <c r="L34" s="423">
        <v>2836</v>
      </c>
      <c r="M34" s="424">
        <v>3104</v>
      </c>
    </row>
    <row r="35" spans="1:13" ht="11.1" customHeight="1" x14ac:dyDescent="0.2">
      <c r="A35" s="422" t="s">
        <v>387</v>
      </c>
      <c r="B35" s="115">
        <v>43533</v>
      </c>
      <c r="C35" s="114">
        <v>22172</v>
      </c>
      <c r="D35" s="114">
        <v>21361</v>
      </c>
      <c r="E35" s="114">
        <v>32439</v>
      </c>
      <c r="F35" s="114">
        <v>11092</v>
      </c>
      <c r="G35" s="114">
        <v>2918</v>
      </c>
      <c r="H35" s="114">
        <v>16689</v>
      </c>
      <c r="I35" s="115">
        <v>7819</v>
      </c>
      <c r="J35" s="114">
        <v>5296</v>
      </c>
      <c r="K35" s="114">
        <v>2523</v>
      </c>
      <c r="L35" s="423">
        <v>2684</v>
      </c>
      <c r="M35" s="424">
        <v>2557</v>
      </c>
    </row>
    <row r="36" spans="1:13" ht="11.1" customHeight="1" x14ac:dyDescent="0.2">
      <c r="A36" s="422" t="s">
        <v>388</v>
      </c>
      <c r="B36" s="115">
        <v>44167</v>
      </c>
      <c r="C36" s="114">
        <v>22560</v>
      </c>
      <c r="D36" s="114">
        <v>21607</v>
      </c>
      <c r="E36" s="114">
        <v>32862</v>
      </c>
      <c r="F36" s="114">
        <v>11304</v>
      </c>
      <c r="G36" s="114">
        <v>3293</v>
      </c>
      <c r="H36" s="114">
        <v>16784</v>
      </c>
      <c r="I36" s="115">
        <v>7917</v>
      </c>
      <c r="J36" s="114">
        <v>5252</v>
      </c>
      <c r="K36" s="114">
        <v>2665</v>
      </c>
      <c r="L36" s="423">
        <v>3418</v>
      </c>
      <c r="M36" s="424">
        <v>2873</v>
      </c>
    </row>
    <row r="37" spans="1:13" s="110" customFormat="1" ht="11.1" customHeight="1" x14ac:dyDescent="0.2">
      <c r="A37" s="422" t="s">
        <v>389</v>
      </c>
      <c r="B37" s="115">
        <v>43795</v>
      </c>
      <c r="C37" s="114">
        <v>22278</v>
      </c>
      <c r="D37" s="114">
        <v>21517</v>
      </c>
      <c r="E37" s="114">
        <v>32510</v>
      </c>
      <c r="F37" s="114">
        <v>11284</v>
      </c>
      <c r="G37" s="114">
        <v>3209</v>
      </c>
      <c r="H37" s="114">
        <v>16700</v>
      </c>
      <c r="I37" s="115">
        <v>7871</v>
      </c>
      <c r="J37" s="114">
        <v>5264</v>
      </c>
      <c r="K37" s="114">
        <v>2607</v>
      </c>
      <c r="L37" s="423">
        <v>2279</v>
      </c>
      <c r="M37" s="424">
        <v>2664</v>
      </c>
    </row>
    <row r="38" spans="1:13" ht="15" customHeight="1" x14ac:dyDescent="0.2">
      <c r="A38" s="425" t="s">
        <v>396</v>
      </c>
      <c r="B38" s="115">
        <v>43800</v>
      </c>
      <c r="C38" s="114">
        <v>22285</v>
      </c>
      <c r="D38" s="114">
        <v>21515</v>
      </c>
      <c r="E38" s="114">
        <v>32418</v>
      </c>
      <c r="F38" s="114">
        <v>11382</v>
      </c>
      <c r="G38" s="114">
        <v>3138</v>
      </c>
      <c r="H38" s="114">
        <v>16784</v>
      </c>
      <c r="I38" s="115">
        <v>7749</v>
      </c>
      <c r="J38" s="114">
        <v>5195</v>
      </c>
      <c r="K38" s="114">
        <v>2554</v>
      </c>
      <c r="L38" s="423">
        <v>3070</v>
      </c>
      <c r="M38" s="424">
        <v>3047</v>
      </c>
    </row>
    <row r="39" spans="1:13" ht="11.1" customHeight="1" x14ac:dyDescent="0.2">
      <c r="A39" s="422" t="s">
        <v>387</v>
      </c>
      <c r="B39" s="115">
        <v>44000</v>
      </c>
      <c r="C39" s="114">
        <v>22490</v>
      </c>
      <c r="D39" s="114">
        <v>21510</v>
      </c>
      <c r="E39" s="114">
        <v>32556</v>
      </c>
      <c r="F39" s="114">
        <v>11444</v>
      </c>
      <c r="G39" s="114">
        <v>3045</v>
      </c>
      <c r="H39" s="114">
        <v>17022</v>
      </c>
      <c r="I39" s="115">
        <v>7893</v>
      </c>
      <c r="J39" s="114">
        <v>5205</v>
      </c>
      <c r="K39" s="114">
        <v>2688</v>
      </c>
      <c r="L39" s="423">
        <v>2791</v>
      </c>
      <c r="M39" s="424">
        <v>2575</v>
      </c>
    </row>
    <row r="40" spans="1:13" ht="11.1" customHeight="1" x14ac:dyDescent="0.2">
      <c r="A40" s="425" t="s">
        <v>388</v>
      </c>
      <c r="B40" s="115">
        <v>44910</v>
      </c>
      <c r="C40" s="114">
        <v>22940</v>
      </c>
      <c r="D40" s="114">
        <v>21970</v>
      </c>
      <c r="E40" s="114">
        <v>33262</v>
      </c>
      <c r="F40" s="114">
        <v>11648</v>
      </c>
      <c r="G40" s="114">
        <v>3527</v>
      </c>
      <c r="H40" s="114">
        <v>17211</v>
      </c>
      <c r="I40" s="115">
        <v>7927</v>
      </c>
      <c r="J40" s="114">
        <v>5152</v>
      </c>
      <c r="K40" s="114">
        <v>2775</v>
      </c>
      <c r="L40" s="423">
        <v>3783</v>
      </c>
      <c r="M40" s="424">
        <v>3078</v>
      </c>
    </row>
    <row r="41" spans="1:13" s="110" customFormat="1" ht="11.1" customHeight="1" x14ac:dyDescent="0.2">
      <c r="A41" s="422" t="s">
        <v>389</v>
      </c>
      <c r="B41" s="115">
        <v>44393</v>
      </c>
      <c r="C41" s="114">
        <v>22669</v>
      </c>
      <c r="D41" s="114">
        <v>21724</v>
      </c>
      <c r="E41" s="114">
        <v>32786</v>
      </c>
      <c r="F41" s="114">
        <v>11607</v>
      </c>
      <c r="G41" s="114">
        <v>3398</v>
      </c>
      <c r="H41" s="114">
        <v>17154</v>
      </c>
      <c r="I41" s="115">
        <v>7844</v>
      </c>
      <c r="J41" s="114">
        <v>5132</v>
      </c>
      <c r="K41" s="114">
        <v>2712</v>
      </c>
      <c r="L41" s="423">
        <v>2693</v>
      </c>
      <c r="M41" s="424">
        <v>3198</v>
      </c>
    </row>
    <row r="42" spans="1:13" ht="15" customHeight="1" x14ac:dyDescent="0.2">
      <c r="A42" s="422" t="s">
        <v>397</v>
      </c>
      <c r="B42" s="115">
        <v>44220</v>
      </c>
      <c r="C42" s="114">
        <v>22558</v>
      </c>
      <c r="D42" s="114">
        <v>21662</v>
      </c>
      <c r="E42" s="114">
        <v>32672</v>
      </c>
      <c r="F42" s="114">
        <v>11548</v>
      </c>
      <c r="G42" s="114">
        <v>3430</v>
      </c>
      <c r="H42" s="114">
        <v>17131</v>
      </c>
      <c r="I42" s="115">
        <v>7742</v>
      </c>
      <c r="J42" s="114">
        <v>5082</v>
      </c>
      <c r="K42" s="114">
        <v>2660</v>
      </c>
      <c r="L42" s="423">
        <v>3391</v>
      </c>
      <c r="M42" s="424">
        <v>3530</v>
      </c>
    </row>
    <row r="43" spans="1:13" ht="11.1" customHeight="1" x14ac:dyDescent="0.2">
      <c r="A43" s="422" t="s">
        <v>387</v>
      </c>
      <c r="B43" s="115">
        <v>44331</v>
      </c>
      <c r="C43" s="114">
        <v>22790</v>
      </c>
      <c r="D43" s="114">
        <v>21541</v>
      </c>
      <c r="E43" s="114">
        <v>32717</v>
      </c>
      <c r="F43" s="114">
        <v>11614</v>
      </c>
      <c r="G43" s="114">
        <v>3380</v>
      </c>
      <c r="H43" s="114">
        <v>17275</v>
      </c>
      <c r="I43" s="115">
        <v>7929</v>
      </c>
      <c r="J43" s="114">
        <v>5225</v>
      </c>
      <c r="K43" s="114">
        <v>2704</v>
      </c>
      <c r="L43" s="423">
        <v>3107</v>
      </c>
      <c r="M43" s="424">
        <v>2934</v>
      </c>
    </row>
    <row r="44" spans="1:13" ht="11.1" customHeight="1" x14ac:dyDescent="0.2">
      <c r="A44" s="422" t="s">
        <v>388</v>
      </c>
      <c r="B44" s="115">
        <v>44950</v>
      </c>
      <c r="C44" s="114">
        <v>23110</v>
      </c>
      <c r="D44" s="114">
        <v>21840</v>
      </c>
      <c r="E44" s="114">
        <v>33154</v>
      </c>
      <c r="F44" s="114">
        <v>11796</v>
      </c>
      <c r="G44" s="114">
        <v>3896</v>
      </c>
      <c r="H44" s="114">
        <v>17330</v>
      </c>
      <c r="I44" s="115">
        <v>7989</v>
      </c>
      <c r="J44" s="114">
        <v>5182</v>
      </c>
      <c r="K44" s="114">
        <v>2807</v>
      </c>
      <c r="L44" s="423">
        <v>4469</v>
      </c>
      <c r="M44" s="424">
        <v>3925</v>
      </c>
    </row>
    <row r="45" spans="1:13" s="110" customFormat="1" ht="11.1" customHeight="1" x14ac:dyDescent="0.2">
      <c r="A45" s="422" t="s">
        <v>389</v>
      </c>
      <c r="B45" s="115">
        <v>44297</v>
      </c>
      <c r="C45" s="114">
        <v>22751</v>
      </c>
      <c r="D45" s="114">
        <v>21546</v>
      </c>
      <c r="E45" s="114">
        <v>32516</v>
      </c>
      <c r="F45" s="114">
        <v>11781</v>
      </c>
      <c r="G45" s="114">
        <v>3699</v>
      </c>
      <c r="H45" s="114">
        <v>17158</v>
      </c>
      <c r="I45" s="115">
        <v>7918</v>
      </c>
      <c r="J45" s="114">
        <v>5171</v>
      </c>
      <c r="K45" s="114">
        <v>2747</v>
      </c>
      <c r="L45" s="423">
        <v>2516</v>
      </c>
      <c r="M45" s="424">
        <v>3166</v>
      </c>
    </row>
    <row r="46" spans="1:13" ht="15" customHeight="1" x14ac:dyDescent="0.2">
      <c r="A46" s="422" t="s">
        <v>398</v>
      </c>
      <c r="B46" s="115">
        <v>44159</v>
      </c>
      <c r="C46" s="114">
        <v>22730</v>
      </c>
      <c r="D46" s="114">
        <v>21429</v>
      </c>
      <c r="E46" s="114">
        <v>32369</v>
      </c>
      <c r="F46" s="114">
        <v>11790</v>
      </c>
      <c r="G46" s="114">
        <v>3685</v>
      </c>
      <c r="H46" s="114">
        <v>17113</v>
      </c>
      <c r="I46" s="115">
        <v>7841</v>
      </c>
      <c r="J46" s="114">
        <v>5106</v>
      </c>
      <c r="K46" s="114">
        <v>2735</v>
      </c>
      <c r="L46" s="423">
        <v>3640</v>
      </c>
      <c r="M46" s="424">
        <v>3755</v>
      </c>
    </row>
    <row r="47" spans="1:13" ht="11.1" customHeight="1" x14ac:dyDescent="0.2">
      <c r="A47" s="422" t="s">
        <v>387</v>
      </c>
      <c r="B47" s="115">
        <v>44278</v>
      </c>
      <c r="C47" s="114">
        <v>22863</v>
      </c>
      <c r="D47" s="114">
        <v>21415</v>
      </c>
      <c r="E47" s="114">
        <v>32429</v>
      </c>
      <c r="F47" s="114">
        <v>11849</v>
      </c>
      <c r="G47" s="114">
        <v>3659</v>
      </c>
      <c r="H47" s="114">
        <v>17207</v>
      </c>
      <c r="I47" s="115">
        <v>8036</v>
      </c>
      <c r="J47" s="114">
        <v>5235</v>
      </c>
      <c r="K47" s="114">
        <v>2801</v>
      </c>
      <c r="L47" s="423">
        <v>2845</v>
      </c>
      <c r="M47" s="424">
        <v>2803</v>
      </c>
    </row>
    <row r="48" spans="1:13" ht="11.1" customHeight="1" x14ac:dyDescent="0.2">
      <c r="A48" s="422" t="s">
        <v>388</v>
      </c>
      <c r="B48" s="115">
        <v>44587</v>
      </c>
      <c r="C48" s="114">
        <v>23115</v>
      </c>
      <c r="D48" s="114">
        <v>21472</v>
      </c>
      <c r="E48" s="114">
        <v>32703</v>
      </c>
      <c r="F48" s="114">
        <v>11884</v>
      </c>
      <c r="G48" s="114">
        <v>4122</v>
      </c>
      <c r="H48" s="114">
        <v>17173</v>
      </c>
      <c r="I48" s="115">
        <v>8077</v>
      </c>
      <c r="J48" s="114">
        <v>5143</v>
      </c>
      <c r="K48" s="114">
        <v>2934</v>
      </c>
      <c r="L48" s="423">
        <v>4014</v>
      </c>
      <c r="M48" s="424">
        <v>3554</v>
      </c>
    </row>
    <row r="49" spans="1:17" s="110" customFormat="1" ht="11.1" customHeight="1" x14ac:dyDescent="0.2">
      <c r="A49" s="422" t="s">
        <v>389</v>
      </c>
      <c r="B49" s="115">
        <v>43922</v>
      </c>
      <c r="C49" s="114">
        <v>22623</v>
      </c>
      <c r="D49" s="114">
        <v>21299</v>
      </c>
      <c r="E49" s="114">
        <v>32042</v>
      </c>
      <c r="F49" s="114">
        <v>11880</v>
      </c>
      <c r="G49" s="114">
        <v>3933</v>
      </c>
      <c r="H49" s="114">
        <v>17084</v>
      </c>
      <c r="I49" s="115">
        <v>7885</v>
      </c>
      <c r="J49" s="114">
        <v>5033</v>
      </c>
      <c r="K49" s="114">
        <v>2852</v>
      </c>
      <c r="L49" s="423">
        <v>2554</v>
      </c>
      <c r="M49" s="424">
        <v>3320</v>
      </c>
    </row>
    <row r="50" spans="1:17" ht="15" customHeight="1" x14ac:dyDescent="0.2">
      <c r="A50" s="422" t="s">
        <v>399</v>
      </c>
      <c r="B50" s="143">
        <v>43142</v>
      </c>
      <c r="C50" s="144">
        <v>22349</v>
      </c>
      <c r="D50" s="144">
        <v>20793</v>
      </c>
      <c r="E50" s="144">
        <v>31442</v>
      </c>
      <c r="F50" s="144">
        <v>11700</v>
      </c>
      <c r="G50" s="144">
        <v>3793</v>
      </c>
      <c r="H50" s="144">
        <v>16852</v>
      </c>
      <c r="I50" s="143">
        <v>7693</v>
      </c>
      <c r="J50" s="144">
        <v>4852</v>
      </c>
      <c r="K50" s="144">
        <v>2841</v>
      </c>
      <c r="L50" s="426">
        <v>3129</v>
      </c>
      <c r="M50" s="427">
        <v>3987</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-2.3030412826377411</v>
      </c>
      <c r="C6" s="480">
        <f>'Tabelle 3.3'!J11</f>
        <v>-1.8875143476597374</v>
      </c>
      <c r="D6" s="481">
        <f t="shared" ref="D6:E9" si="0">IF(OR(AND(B6&gt;=-50,B6&lt;=50),ISNUMBER(B6)=FALSE),B6,"")</f>
        <v>-2.3030412826377411</v>
      </c>
      <c r="E6" s="481">
        <f t="shared" si="0"/>
        <v>-1.8875143476597374</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-0.4752160751981519</v>
      </c>
      <c r="C7" s="480">
        <f>'Tabelle 3.1'!J23</f>
        <v>-3.3695878434637803</v>
      </c>
      <c r="D7" s="481">
        <f t="shared" si="0"/>
        <v>-0.4752160751981519</v>
      </c>
      <c r="E7" s="481">
        <f>IF(OR(AND(C7&gt;=-50,C7&lt;=50),ISNUMBER(C7)=FALSE),C7,"")</f>
        <v>-3.3695878434637803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-2.3030412826377411</v>
      </c>
      <c r="C14" s="480">
        <f>'Tabelle 3.3'!J11</f>
        <v>-1.8875143476597374</v>
      </c>
      <c r="D14" s="481">
        <f>IF(OR(AND(B14&gt;=-50,B14&lt;=50),ISNUMBER(B14)=FALSE),B14,"")</f>
        <v>-2.3030412826377411</v>
      </c>
      <c r="E14" s="481">
        <f>IF(OR(AND(C14&gt;=-50,C14&lt;=50),ISNUMBER(C14)=FALSE),C14,"")</f>
        <v>-1.8875143476597374</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0</v>
      </c>
      <c r="C15" s="480">
        <f>'Tabelle 3.3'!J12</f>
        <v>3.6363636363636362</v>
      </c>
      <c r="D15" s="481">
        <f t="shared" ref="D15:E45" si="3">IF(OR(AND(B15&gt;=-50,B15&lt;=50),ISNUMBER(B15)=FALSE),B15,"")</f>
        <v>0</v>
      </c>
      <c r="E15" s="481">
        <f t="shared" si="3"/>
        <v>3.6363636363636362</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0.57471264367816088</v>
      </c>
      <c r="C16" s="480">
        <f>'Tabelle 3.3'!J13</f>
        <v>-13.043478260869565</v>
      </c>
      <c r="D16" s="481">
        <f t="shared" si="3"/>
        <v>0.57471264367816088</v>
      </c>
      <c r="E16" s="481">
        <f t="shared" si="3"/>
        <v>-13.043478260869565</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-3.7758918296892983</v>
      </c>
      <c r="C17" s="480">
        <f>'Tabelle 3.3'!J14</f>
        <v>-12.184508268059181</v>
      </c>
      <c r="D17" s="481">
        <f t="shared" si="3"/>
        <v>-3.7758918296892983</v>
      </c>
      <c r="E17" s="481">
        <f t="shared" si="3"/>
        <v>-12.184508268059181</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-1.5055852355512385</v>
      </c>
      <c r="C18" s="480">
        <f>'Tabelle 3.3'!J15</f>
        <v>-3.125</v>
      </c>
      <c r="D18" s="481">
        <f t="shared" si="3"/>
        <v>-1.5055852355512385</v>
      </c>
      <c r="E18" s="481">
        <f t="shared" si="3"/>
        <v>-3.125</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-4.4011082693947143</v>
      </c>
      <c r="C19" s="480">
        <f>'Tabelle 3.3'!J16</f>
        <v>-13.878562577447337</v>
      </c>
      <c r="D19" s="481">
        <f t="shared" si="3"/>
        <v>-4.4011082693947143</v>
      </c>
      <c r="E19" s="481">
        <f t="shared" si="3"/>
        <v>-13.878562577447337</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-3.29134498171475</v>
      </c>
      <c r="C20" s="480">
        <f>'Tabelle 3.3'!J17</f>
        <v>-14.666666666666666</v>
      </c>
      <c r="D20" s="481">
        <f t="shared" si="3"/>
        <v>-3.29134498171475</v>
      </c>
      <c r="E20" s="481">
        <f t="shared" si="3"/>
        <v>-14.666666666666666</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-0.32041012495994875</v>
      </c>
      <c r="C21" s="480">
        <f>'Tabelle 3.3'!J18</f>
        <v>1.4675052410901468</v>
      </c>
      <c r="D21" s="481">
        <f t="shared" si="3"/>
        <v>-0.32041012495994875</v>
      </c>
      <c r="E21" s="481">
        <f t="shared" si="3"/>
        <v>1.4675052410901468</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-7.587225401513753</v>
      </c>
      <c r="C22" s="480">
        <f>'Tabelle 3.3'!J19</f>
        <v>-5.8669001751313488</v>
      </c>
      <c r="D22" s="481">
        <f t="shared" si="3"/>
        <v>-7.587225401513753</v>
      </c>
      <c r="E22" s="481">
        <f t="shared" si="3"/>
        <v>-5.8669001751313488</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-4.8365122615803813</v>
      </c>
      <c r="C23" s="480">
        <f>'Tabelle 3.3'!J20</f>
        <v>56.456456456456458</v>
      </c>
      <c r="D23" s="481">
        <f t="shared" si="3"/>
        <v>-4.8365122615803813</v>
      </c>
      <c r="E23" s="481" t="str">
        <f t="shared" si="3"/>
        <v/>
      </c>
      <c r="F23" s="476" t="str">
        <f t="shared" si="4"/>
        <v/>
      </c>
      <c r="G23" s="476" t="str">
        <f t="shared" si="4"/>
        <v>&gt; 50</v>
      </c>
      <c r="H23" s="482" t="str">
        <f t="shared" si="5"/>
        <v/>
      </c>
      <c r="I23" s="482">
        <f t="shared" si="5"/>
        <v>-0.75</v>
      </c>
      <c r="J23" s="476" t="e">
        <f t="shared" si="6"/>
        <v>#N/A</v>
      </c>
      <c r="K23" s="476" t="e">
        <f t="shared" si="7"/>
        <v>#N/A</v>
      </c>
      <c r="L23" s="476">
        <f t="shared" si="8"/>
        <v>98</v>
      </c>
      <c r="M23" s="476">
        <f t="shared" si="9"/>
        <v>45</v>
      </c>
      <c r="N23" s="476">
        <v>98</v>
      </c>
    </row>
    <row r="24" spans="1:14" s="475" customFormat="1" ht="15" customHeight="1" x14ac:dyDescent="0.2">
      <c r="A24" s="475">
        <v>11</v>
      </c>
      <c r="B24" s="479">
        <f>'Tabelle 2.3'!J21</f>
        <v>0.83194675540765395</v>
      </c>
      <c r="C24" s="480">
        <f>'Tabelle 3.3'!J21</f>
        <v>-13.266583229036295</v>
      </c>
      <c r="D24" s="481">
        <f t="shared" si="3"/>
        <v>0.83194675540765395</v>
      </c>
      <c r="E24" s="481">
        <f t="shared" si="3"/>
        <v>-13.266583229036295</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27.888446215139442</v>
      </c>
      <c r="C25" s="480">
        <f>'Tabelle 3.3'!J22</f>
        <v>19.35483870967742</v>
      </c>
      <c r="D25" s="481">
        <f t="shared" si="3"/>
        <v>27.888446215139442</v>
      </c>
      <c r="E25" s="481">
        <f t="shared" si="3"/>
        <v>19.35483870967742</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-4.4897959183673466</v>
      </c>
      <c r="C26" s="480">
        <f>'Tabelle 3.3'!J23</f>
        <v>-1.2820512820512822</v>
      </c>
      <c r="D26" s="481">
        <f t="shared" si="3"/>
        <v>-4.4897959183673466</v>
      </c>
      <c r="E26" s="481">
        <f t="shared" si="3"/>
        <v>-1.2820512820512822</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2.2510822510822512</v>
      </c>
      <c r="C27" s="480">
        <f>'Tabelle 3.3'!J24</f>
        <v>5.95703125</v>
      </c>
      <c r="D27" s="481">
        <f t="shared" si="3"/>
        <v>2.2510822510822512</v>
      </c>
      <c r="E27" s="481">
        <f t="shared" si="3"/>
        <v>5.95703125</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5.7406094968107721</v>
      </c>
      <c r="C28" s="480">
        <f>'Tabelle 3.3'!J25</f>
        <v>-6.462984723854289</v>
      </c>
      <c r="D28" s="481">
        <f t="shared" si="3"/>
        <v>5.7406094968107721</v>
      </c>
      <c r="E28" s="481">
        <f t="shared" si="3"/>
        <v>-6.462984723854289</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-12.344949793266391</v>
      </c>
      <c r="C29" s="480">
        <f>'Tabelle 3.3'!J26</f>
        <v>-13.114754098360656</v>
      </c>
      <c r="D29" s="481">
        <f t="shared" si="3"/>
        <v>-12.344949793266391</v>
      </c>
      <c r="E29" s="481">
        <f t="shared" si="3"/>
        <v>-13.114754098360656</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0.45492142266335817</v>
      </c>
      <c r="C30" s="480">
        <f>'Tabelle 3.3'!J27</f>
        <v>-10.726643598615917</v>
      </c>
      <c r="D30" s="481">
        <f t="shared" si="3"/>
        <v>0.45492142266335817</v>
      </c>
      <c r="E30" s="481">
        <f t="shared" si="3"/>
        <v>-10.726643598615917</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-1.605929586164299</v>
      </c>
      <c r="C31" s="480">
        <f>'Tabelle 3.3'!J28</f>
        <v>-4.4943820224719104</v>
      </c>
      <c r="D31" s="481">
        <f t="shared" si="3"/>
        <v>-1.605929586164299</v>
      </c>
      <c r="E31" s="481">
        <f t="shared" si="3"/>
        <v>-4.4943820224719104</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4.7904191616766463</v>
      </c>
      <c r="C32" s="480">
        <f>'Tabelle 3.3'!J29</f>
        <v>0.63897763578274758</v>
      </c>
      <c r="D32" s="481">
        <f t="shared" si="3"/>
        <v>4.7904191616766463</v>
      </c>
      <c r="E32" s="481">
        <f t="shared" si="3"/>
        <v>0.63897763578274758</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-1.8168426221458385</v>
      </c>
      <c r="C33" s="480">
        <f>'Tabelle 3.3'!J30</f>
        <v>3.0985915492957745</v>
      </c>
      <c r="D33" s="481">
        <f t="shared" si="3"/>
        <v>-1.8168426221458385</v>
      </c>
      <c r="E33" s="481">
        <f t="shared" si="3"/>
        <v>3.0985915492957745</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0.81424936386768443</v>
      </c>
      <c r="C34" s="480">
        <f>'Tabelle 3.3'!J31</f>
        <v>-1.9572953736654803</v>
      </c>
      <c r="D34" s="481">
        <f t="shared" si="3"/>
        <v>0.81424936386768443</v>
      </c>
      <c r="E34" s="481">
        <f t="shared" si="3"/>
        <v>-1.9572953736654803</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0</v>
      </c>
      <c r="C37" s="480">
        <f>'Tabelle 3.3'!J34</f>
        <v>3.6363636363636362</v>
      </c>
      <c r="D37" s="481">
        <f t="shared" si="3"/>
        <v>0</v>
      </c>
      <c r="E37" s="481">
        <f t="shared" si="3"/>
        <v>3.6363636363636362</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-2.9617211511595416</v>
      </c>
      <c r="C38" s="480">
        <f>'Tabelle 3.3'!J35</f>
        <v>-8.4400465657741552</v>
      </c>
      <c r="D38" s="481">
        <f t="shared" si="3"/>
        <v>-2.9617211511595416</v>
      </c>
      <c r="E38" s="481">
        <f t="shared" si="3"/>
        <v>-8.4400465657741552</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-1.9098039215686275</v>
      </c>
      <c r="C39" s="480">
        <f>'Tabelle 3.3'!J36</f>
        <v>-0.15105740181268881</v>
      </c>
      <c r="D39" s="481">
        <f t="shared" si="3"/>
        <v>-1.9098039215686275</v>
      </c>
      <c r="E39" s="481">
        <f t="shared" si="3"/>
        <v>-0.15105740181268881</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-1.9098039215686275</v>
      </c>
      <c r="C45" s="480">
        <f>'Tabelle 3.3'!J36</f>
        <v>-0.15105740181268881</v>
      </c>
      <c r="D45" s="481">
        <f t="shared" si="3"/>
        <v>-1.9098039215686275</v>
      </c>
      <c r="E45" s="481">
        <f t="shared" si="3"/>
        <v>-0.15105740181268881</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43028</v>
      </c>
      <c r="C51" s="487">
        <v>5214</v>
      </c>
      <c r="D51" s="487">
        <v>2210</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43496</v>
      </c>
      <c r="C52" s="487">
        <v>5311</v>
      </c>
      <c r="D52" s="487">
        <v>2351</v>
      </c>
      <c r="E52" s="488">
        <f t="shared" ref="E52:G70" si="11">IF($A$51=37802,IF(COUNTBLANK(B$51:B$70)&gt;0,#N/A,B52/B$51*100),IF(COUNTBLANK(B$51:B$75)&gt;0,#N/A,B52/B$51*100))</f>
        <v>101.08766384679744</v>
      </c>
      <c r="F52" s="488">
        <f t="shared" si="11"/>
        <v>101.86037591100883</v>
      </c>
      <c r="G52" s="488">
        <f t="shared" si="11"/>
        <v>106.38009049773756</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44046</v>
      </c>
      <c r="C53" s="487">
        <v>5237</v>
      </c>
      <c r="D53" s="487">
        <v>2461</v>
      </c>
      <c r="E53" s="488">
        <f t="shared" si="11"/>
        <v>102.36590127358929</v>
      </c>
      <c r="F53" s="488">
        <f t="shared" si="11"/>
        <v>100.44112006137323</v>
      </c>
      <c r="G53" s="488">
        <f t="shared" si="11"/>
        <v>111.35746606334843</v>
      </c>
      <c r="H53" s="489">
        <f>IF(ISERROR(L53)=TRUE,IF(MONTH(A53)=MONTH(MAX(A$51:A$75)),A53,""),"")</f>
        <v>41883</v>
      </c>
      <c r="I53" s="488">
        <f t="shared" si="12"/>
        <v>102.36590127358929</v>
      </c>
      <c r="J53" s="488">
        <f t="shared" si="10"/>
        <v>100.44112006137323</v>
      </c>
      <c r="K53" s="488">
        <f t="shared" si="10"/>
        <v>111.35746606334843</v>
      </c>
      <c r="L53" s="488" t="e">
        <f t="shared" si="13"/>
        <v>#N/A</v>
      </c>
    </row>
    <row r="54" spans="1:14" ht="15" customHeight="1" x14ac:dyDescent="0.2">
      <c r="A54" s="490" t="s">
        <v>462</v>
      </c>
      <c r="B54" s="487">
        <v>43422</v>
      </c>
      <c r="C54" s="487">
        <v>5121</v>
      </c>
      <c r="D54" s="487">
        <v>2382</v>
      </c>
      <c r="E54" s="488">
        <f t="shared" si="11"/>
        <v>100.91568281119272</v>
      </c>
      <c r="F54" s="488">
        <f t="shared" si="11"/>
        <v>98.216340621403901</v>
      </c>
      <c r="G54" s="488">
        <f t="shared" si="11"/>
        <v>107.78280542986425</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43282</v>
      </c>
      <c r="C55" s="487">
        <v>4954</v>
      </c>
      <c r="D55" s="487">
        <v>2328</v>
      </c>
      <c r="E55" s="488">
        <f t="shared" si="11"/>
        <v>100.59031328437295</v>
      </c>
      <c r="F55" s="488">
        <f t="shared" si="11"/>
        <v>95.013425393172227</v>
      </c>
      <c r="G55" s="488">
        <f t="shared" si="11"/>
        <v>105.33936651583711</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43730</v>
      </c>
      <c r="C56" s="487">
        <v>5064</v>
      </c>
      <c r="D56" s="487">
        <v>2396</v>
      </c>
      <c r="E56" s="488">
        <f t="shared" si="11"/>
        <v>101.63149577019614</v>
      </c>
      <c r="F56" s="488">
        <f t="shared" si="11"/>
        <v>97.123130034522447</v>
      </c>
      <c r="G56" s="488">
        <f t="shared" si="11"/>
        <v>108.41628959276018</v>
      </c>
      <c r="H56" s="489" t="str">
        <f t="shared" si="14"/>
        <v/>
      </c>
      <c r="I56" s="488" t="str">
        <f t="shared" si="12"/>
        <v/>
      </c>
      <c r="J56" s="488" t="str">
        <f t="shared" si="10"/>
        <v/>
      </c>
      <c r="K56" s="488" t="str">
        <f t="shared" si="10"/>
        <v/>
      </c>
      <c r="L56" s="488" t="e">
        <f t="shared" si="13"/>
        <v>#N/A</v>
      </c>
    </row>
    <row r="57" spans="1:14" ht="15" customHeight="1" x14ac:dyDescent="0.2">
      <c r="A57" s="490">
        <v>42248</v>
      </c>
      <c r="B57" s="487">
        <v>44193</v>
      </c>
      <c r="C57" s="487">
        <v>5039</v>
      </c>
      <c r="D57" s="487">
        <v>2518</v>
      </c>
      <c r="E57" s="488">
        <f t="shared" si="11"/>
        <v>102.70753927675003</v>
      </c>
      <c r="F57" s="488">
        <f t="shared" si="11"/>
        <v>96.643651706942848</v>
      </c>
      <c r="G57" s="488">
        <f t="shared" si="11"/>
        <v>113.9366515837104</v>
      </c>
      <c r="H57" s="489">
        <f t="shared" si="14"/>
        <v>42248</v>
      </c>
      <c r="I57" s="488">
        <f t="shared" si="12"/>
        <v>102.70753927675003</v>
      </c>
      <c r="J57" s="488">
        <f t="shared" si="10"/>
        <v>96.643651706942848</v>
      </c>
      <c r="K57" s="488">
        <f t="shared" si="10"/>
        <v>113.9366515837104</v>
      </c>
      <c r="L57" s="488" t="e">
        <f t="shared" si="13"/>
        <v>#N/A</v>
      </c>
    </row>
    <row r="58" spans="1:14" ht="15" customHeight="1" x14ac:dyDescent="0.2">
      <c r="A58" s="490" t="s">
        <v>465</v>
      </c>
      <c r="B58" s="487">
        <v>43628</v>
      </c>
      <c r="C58" s="487">
        <v>5049</v>
      </c>
      <c r="D58" s="487">
        <v>2453</v>
      </c>
      <c r="E58" s="488">
        <f t="shared" si="11"/>
        <v>101.39444082922748</v>
      </c>
      <c r="F58" s="488">
        <f t="shared" si="11"/>
        <v>96.835443037974684</v>
      </c>
      <c r="G58" s="488">
        <f t="shared" si="11"/>
        <v>110.99547511312218</v>
      </c>
      <c r="H58" s="489" t="str">
        <f t="shared" si="14"/>
        <v/>
      </c>
      <c r="I58" s="488" t="str">
        <f t="shared" si="12"/>
        <v/>
      </c>
      <c r="J58" s="488" t="str">
        <f t="shared" si="10"/>
        <v/>
      </c>
      <c r="K58" s="488" t="str">
        <f t="shared" si="10"/>
        <v/>
      </c>
      <c r="L58" s="488" t="e">
        <f t="shared" si="13"/>
        <v>#N/A</v>
      </c>
    </row>
    <row r="59" spans="1:14" ht="15" customHeight="1" x14ac:dyDescent="0.2">
      <c r="A59" s="490" t="s">
        <v>466</v>
      </c>
      <c r="B59" s="487">
        <v>43426</v>
      </c>
      <c r="C59" s="487">
        <v>5077</v>
      </c>
      <c r="D59" s="487">
        <v>2439</v>
      </c>
      <c r="E59" s="488">
        <f t="shared" si="11"/>
        <v>100.92497908338756</v>
      </c>
      <c r="F59" s="488">
        <f t="shared" si="11"/>
        <v>97.372458764863822</v>
      </c>
      <c r="G59" s="488">
        <f t="shared" si="11"/>
        <v>110.36199095022626</v>
      </c>
      <c r="H59" s="489" t="str">
        <f t="shared" si="14"/>
        <v/>
      </c>
      <c r="I59" s="488" t="str">
        <f t="shared" si="12"/>
        <v/>
      </c>
      <c r="J59" s="488" t="str">
        <f t="shared" si="10"/>
        <v/>
      </c>
      <c r="K59" s="488" t="str">
        <f t="shared" si="10"/>
        <v/>
      </c>
      <c r="L59" s="488" t="e">
        <f t="shared" si="13"/>
        <v>#N/A</v>
      </c>
    </row>
    <row r="60" spans="1:14" ht="15" customHeight="1" x14ac:dyDescent="0.2">
      <c r="A60" s="490" t="s">
        <v>467</v>
      </c>
      <c r="B60" s="487">
        <v>43533</v>
      </c>
      <c r="C60" s="487">
        <v>5296</v>
      </c>
      <c r="D60" s="487">
        <v>2523</v>
      </c>
      <c r="E60" s="488">
        <f t="shared" si="11"/>
        <v>101.1736543645998</v>
      </c>
      <c r="F60" s="488">
        <f t="shared" si="11"/>
        <v>101.57268891446107</v>
      </c>
      <c r="G60" s="488">
        <f t="shared" si="11"/>
        <v>114.16289592760181</v>
      </c>
      <c r="H60" s="489" t="str">
        <f t="shared" si="14"/>
        <v/>
      </c>
      <c r="I60" s="488" t="str">
        <f t="shared" si="12"/>
        <v/>
      </c>
      <c r="J60" s="488" t="str">
        <f t="shared" si="10"/>
        <v/>
      </c>
      <c r="K60" s="488" t="str">
        <f t="shared" si="10"/>
        <v/>
      </c>
      <c r="L60" s="488" t="e">
        <f t="shared" si="13"/>
        <v>#N/A</v>
      </c>
    </row>
    <row r="61" spans="1:14" ht="15" customHeight="1" x14ac:dyDescent="0.2">
      <c r="A61" s="490">
        <v>42614</v>
      </c>
      <c r="B61" s="487">
        <v>44167</v>
      </c>
      <c r="C61" s="487">
        <v>5252</v>
      </c>
      <c r="D61" s="487">
        <v>2665</v>
      </c>
      <c r="E61" s="488">
        <f t="shared" si="11"/>
        <v>102.6471135074835</v>
      </c>
      <c r="F61" s="488">
        <f t="shared" si="11"/>
        <v>100.72880705792097</v>
      </c>
      <c r="G61" s="488">
        <f t="shared" si="11"/>
        <v>120.58823529411764</v>
      </c>
      <c r="H61" s="489">
        <f t="shared" si="14"/>
        <v>42614</v>
      </c>
      <c r="I61" s="488">
        <f t="shared" si="12"/>
        <v>102.6471135074835</v>
      </c>
      <c r="J61" s="488">
        <f t="shared" si="10"/>
        <v>100.72880705792097</v>
      </c>
      <c r="K61" s="488">
        <f t="shared" si="10"/>
        <v>120.58823529411764</v>
      </c>
      <c r="L61" s="488" t="e">
        <f t="shared" si="13"/>
        <v>#N/A</v>
      </c>
    </row>
    <row r="62" spans="1:14" ht="15" customHeight="1" x14ac:dyDescent="0.2">
      <c r="A62" s="490" t="s">
        <v>468</v>
      </c>
      <c r="B62" s="487">
        <v>43795</v>
      </c>
      <c r="C62" s="487">
        <v>5264</v>
      </c>
      <c r="D62" s="487">
        <v>2607</v>
      </c>
      <c r="E62" s="488">
        <f t="shared" si="11"/>
        <v>101.78256019336247</v>
      </c>
      <c r="F62" s="488">
        <f t="shared" si="11"/>
        <v>100.9589566551592</v>
      </c>
      <c r="G62" s="488">
        <f t="shared" si="11"/>
        <v>117.96380090497738</v>
      </c>
      <c r="H62" s="489" t="str">
        <f t="shared" si="14"/>
        <v/>
      </c>
      <c r="I62" s="488" t="str">
        <f t="shared" si="12"/>
        <v/>
      </c>
      <c r="J62" s="488" t="str">
        <f t="shared" si="10"/>
        <v/>
      </c>
      <c r="K62" s="488" t="str">
        <f t="shared" si="10"/>
        <v/>
      </c>
      <c r="L62" s="488" t="e">
        <f t="shared" si="13"/>
        <v>#N/A</v>
      </c>
    </row>
    <row r="63" spans="1:14" ht="15" customHeight="1" x14ac:dyDescent="0.2">
      <c r="A63" s="490" t="s">
        <v>469</v>
      </c>
      <c r="B63" s="487">
        <v>43800</v>
      </c>
      <c r="C63" s="487">
        <v>5195</v>
      </c>
      <c r="D63" s="487">
        <v>2554</v>
      </c>
      <c r="E63" s="488">
        <f t="shared" si="11"/>
        <v>101.79418053360602</v>
      </c>
      <c r="F63" s="488">
        <f t="shared" si="11"/>
        <v>99.635596471039506</v>
      </c>
      <c r="G63" s="488">
        <f t="shared" si="11"/>
        <v>115.56561085972849</v>
      </c>
      <c r="H63" s="489" t="str">
        <f t="shared" si="14"/>
        <v/>
      </c>
      <c r="I63" s="488" t="str">
        <f t="shared" si="12"/>
        <v/>
      </c>
      <c r="J63" s="488" t="str">
        <f t="shared" si="10"/>
        <v/>
      </c>
      <c r="K63" s="488" t="str">
        <f t="shared" si="10"/>
        <v/>
      </c>
      <c r="L63" s="488" t="e">
        <f t="shared" si="13"/>
        <v>#N/A</v>
      </c>
    </row>
    <row r="64" spans="1:14" ht="15" customHeight="1" x14ac:dyDescent="0.2">
      <c r="A64" s="490" t="s">
        <v>470</v>
      </c>
      <c r="B64" s="487">
        <v>44000</v>
      </c>
      <c r="C64" s="487">
        <v>5205</v>
      </c>
      <c r="D64" s="487">
        <v>2688</v>
      </c>
      <c r="E64" s="488">
        <f t="shared" si="11"/>
        <v>102.25899414334852</v>
      </c>
      <c r="F64" s="488">
        <f t="shared" si="11"/>
        <v>99.827387802071343</v>
      </c>
      <c r="G64" s="488">
        <f t="shared" si="11"/>
        <v>121.62895927601809</v>
      </c>
      <c r="H64" s="489" t="str">
        <f t="shared" si="14"/>
        <v/>
      </c>
      <c r="I64" s="488" t="str">
        <f t="shared" si="12"/>
        <v/>
      </c>
      <c r="J64" s="488" t="str">
        <f t="shared" si="10"/>
        <v/>
      </c>
      <c r="K64" s="488" t="str">
        <f t="shared" si="10"/>
        <v/>
      </c>
      <c r="L64" s="488" t="e">
        <f t="shared" si="13"/>
        <v>#N/A</v>
      </c>
    </row>
    <row r="65" spans="1:12" ht="15" customHeight="1" x14ac:dyDescent="0.2">
      <c r="A65" s="490">
        <v>42979</v>
      </c>
      <c r="B65" s="487">
        <v>44910</v>
      </c>
      <c r="C65" s="487">
        <v>5152</v>
      </c>
      <c r="D65" s="487">
        <v>2775</v>
      </c>
      <c r="E65" s="488">
        <f t="shared" si="11"/>
        <v>104.37389606767687</v>
      </c>
      <c r="F65" s="488">
        <f t="shared" si="11"/>
        <v>98.81089374760262</v>
      </c>
      <c r="G65" s="488">
        <f t="shared" si="11"/>
        <v>125.56561085972851</v>
      </c>
      <c r="H65" s="489">
        <f t="shared" si="14"/>
        <v>42979</v>
      </c>
      <c r="I65" s="488">
        <f t="shared" si="12"/>
        <v>104.37389606767687</v>
      </c>
      <c r="J65" s="488">
        <f t="shared" si="10"/>
        <v>98.81089374760262</v>
      </c>
      <c r="K65" s="488">
        <f t="shared" si="10"/>
        <v>125.56561085972851</v>
      </c>
      <c r="L65" s="488" t="e">
        <f t="shared" si="13"/>
        <v>#N/A</v>
      </c>
    </row>
    <row r="66" spans="1:12" ht="15" customHeight="1" x14ac:dyDescent="0.2">
      <c r="A66" s="490" t="s">
        <v>471</v>
      </c>
      <c r="B66" s="487">
        <v>44393</v>
      </c>
      <c r="C66" s="487">
        <v>5132</v>
      </c>
      <c r="D66" s="487">
        <v>2712</v>
      </c>
      <c r="E66" s="488">
        <f t="shared" si="11"/>
        <v>103.17235288649252</v>
      </c>
      <c r="F66" s="488">
        <f t="shared" si="11"/>
        <v>98.427311085538932</v>
      </c>
      <c r="G66" s="488">
        <f t="shared" si="11"/>
        <v>122.71493212669684</v>
      </c>
      <c r="H66" s="489" t="str">
        <f t="shared" si="14"/>
        <v/>
      </c>
      <c r="I66" s="488" t="str">
        <f t="shared" si="12"/>
        <v/>
      </c>
      <c r="J66" s="488" t="str">
        <f t="shared" si="10"/>
        <v/>
      </c>
      <c r="K66" s="488" t="str">
        <f t="shared" si="10"/>
        <v/>
      </c>
      <c r="L66" s="488" t="e">
        <f t="shared" si="13"/>
        <v>#N/A</v>
      </c>
    </row>
    <row r="67" spans="1:12" ht="15" customHeight="1" x14ac:dyDescent="0.2">
      <c r="A67" s="490" t="s">
        <v>472</v>
      </c>
      <c r="B67" s="487">
        <v>44220</v>
      </c>
      <c r="C67" s="487">
        <v>5082</v>
      </c>
      <c r="D67" s="487">
        <v>2660</v>
      </c>
      <c r="E67" s="488">
        <f t="shared" si="11"/>
        <v>102.77028911406525</v>
      </c>
      <c r="F67" s="488">
        <f t="shared" si="11"/>
        <v>97.468354430379748</v>
      </c>
      <c r="G67" s="488">
        <f t="shared" si="11"/>
        <v>120.36199095022624</v>
      </c>
      <c r="H67" s="489" t="str">
        <f t="shared" si="14"/>
        <v/>
      </c>
      <c r="I67" s="488" t="str">
        <f t="shared" si="12"/>
        <v/>
      </c>
      <c r="J67" s="488" t="str">
        <f t="shared" si="12"/>
        <v/>
      </c>
      <c r="K67" s="488" t="str">
        <f t="shared" si="12"/>
        <v/>
      </c>
      <c r="L67" s="488" t="e">
        <f t="shared" si="13"/>
        <v>#N/A</v>
      </c>
    </row>
    <row r="68" spans="1:12" ht="15" customHeight="1" x14ac:dyDescent="0.2">
      <c r="A68" s="490" t="s">
        <v>473</v>
      </c>
      <c r="B68" s="487">
        <v>44331</v>
      </c>
      <c r="C68" s="487">
        <v>5225</v>
      </c>
      <c r="D68" s="487">
        <v>2704</v>
      </c>
      <c r="E68" s="488">
        <f t="shared" si="11"/>
        <v>103.02826066747235</v>
      </c>
      <c r="F68" s="488">
        <f t="shared" si="11"/>
        <v>100.21097046413503</v>
      </c>
      <c r="G68" s="488">
        <f t="shared" si="11"/>
        <v>122.35294117647059</v>
      </c>
      <c r="H68" s="489" t="str">
        <f t="shared" si="14"/>
        <v/>
      </c>
      <c r="I68" s="488" t="str">
        <f t="shared" si="12"/>
        <v/>
      </c>
      <c r="J68" s="488" t="str">
        <f t="shared" si="12"/>
        <v/>
      </c>
      <c r="K68" s="488" t="str">
        <f t="shared" si="12"/>
        <v/>
      </c>
      <c r="L68" s="488" t="e">
        <f t="shared" si="13"/>
        <v>#N/A</v>
      </c>
    </row>
    <row r="69" spans="1:12" ht="15" customHeight="1" x14ac:dyDescent="0.2">
      <c r="A69" s="490">
        <v>43344</v>
      </c>
      <c r="B69" s="487">
        <v>44950</v>
      </c>
      <c r="C69" s="487">
        <v>5182</v>
      </c>
      <c r="D69" s="487">
        <v>2807</v>
      </c>
      <c r="E69" s="488">
        <f t="shared" si="11"/>
        <v>104.46685878962536</v>
      </c>
      <c r="F69" s="488">
        <f t="shared" si="11"/>
        <v>99.386267740698116</v>
      </c>
      <c r="G69" s="488">
        <f t="shared" si="11"/>
        <v>127.01357466063348</v>
      </c>
      <c r="H69" s="489">
        <f t="shared" si="14"/>
        <v>43344</v>
      </c>
      <c r="I69" s="488">
        <f t="shared" si="12"/>
        <v>104.46685878962536</v>
      </c>
      <c r="J69" s="488">
        <f t="shared" si="12"/>
        <v>99.386267740698116</v>
      </c>
      <c r="K69" s="488">
        <f t="shared" si="12"/>
        <v>127.01357466063348</v>
      </c>
      <c r="L69" s="488" t="e">
        <f t="shared" si="13"/>
        <v>#N/A</v>
      </c>
    </row>
    <row r="70" spans="1:12" ht="15" customHeight="1" x14ac:dyDescent="0.2">
      <c r="A70" s="490" t="s">
        <v>474</v>
      </c>
      <c r="B70" s="487">
        <v>44297</v>
      </c>
      <c r="C70" s="487">
        <v>5171</v>
      </c>
      <c r="D70" s="487">
        <v>2747</v>
      </c>
      <c r="E70" s="488">
        <f t="shared" si="11"/>
        <v>102.94924235381613</v>
      </c>
      <c r="F70" s="488">
        <f t="shared" si="11"/>
        <v>99.1752972765631</v>
      </c>
      <c r="G70" s="488">
        <f t="shared" si="11"/>
        <v>124.29864253393666</v>
      </c>
      <c r="H70" s="489" t="str">
        <f t="shared" si="14"/>
        <v/>
      </c>
      <c r="I70" s="488" t="str">
        <f t="shared" si="12"/>
        <v/>
      </c>
      <c r="J70" s="488" t="str">
        <f t="shared" si="12"/>
        <v/>
      </c>
      <c r="K70" s="488" t="str">
        <f t="shared" si="12"/>
        <v/>
      </c>
      <c r="L70" s="488" t="e">
        <f t="shared" si="13"/>
        <v>#N/A</v>
      </c>
    </row>
    <row r="71" spans="1:12" ht="15" customHeight="1" x14ac:dyDescent="0.2">
      <c r="A71" s="490" t="s">
        <v>475</v>
      </c>
      <c r="B71" s="487">
        <v>44159</v>
      </c>
      <c r="C71" s="487">
        <v>5106</v>
      </c>
      <c r="D71" s="487">
        <v>2735</v>
      </c>
      <c r="E71" s="491">
        <f t="shared" ref="E71:G75" si="15">IF($A$51=37802,IF(COUNTBLANK(B$51:B$70)&gt;0,#N/A,IF(ISBLANK(B71)=FALSE,B71/B$51*100,#N/A)),IF(COUNTBLANK(B$51:B$75)&gt;0,#N/A,B71/B$51*100))</f>
        <v>102.62852096309381</v>
      </c>
      <c r="F71" s="491">
        <f t="shared" si="15"/>
        <v>97.928653624856153</v>
      </c>
      <c r="G71" s="491">
        <f t="shared" si="15"/>
        <v>123.75565610859729</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44278</v>
      </c>
      <c r="C72" s="487">
        <v>5235</v>
      </c>
      <c r="D72" s="487">
        <v>2801</v>
      </c>
      <c r="E72" s="491">
        <f t="shared" si="15"/>
        <v>102.90508506089057</v>
      </c>
      <c r="F72" s="491">
        <f t="shared" si="15"/>
        <v>100.40276179516685</v>
      </c>
      <c r="G72" s="491">
        <f t="shared" si="15"/>
        <v>126.7420814479638</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44587</v>
      </c>
      <c r="C73" s="487">
        <v>5143</v>
      </c>
      <c r="D73" s="487">
        <v>2934</v>
      </c>
      <c r="E73" s="491">
        <f t="shared" si="15"/>
        <v>103.62322208794275</v>
      </c>
      <c r="F73" s="491">
        <f t="shared" si="15"/>
        <v>98.638281549673962</v>
      </c>
      <c r="G73" s="491">
        <f t="shared" si="15"/>
        <v>132.76018099547511</v>
      </c>
      <c r="H73" s="492">
        <f>IF(A$51=37802,IF(ISERROR(L73)=TRUE,IF(ISBLANK(A73)=FALSE,IF(MONTH(A73)=MONTH(MAX(A$51:A$75)),A73,""),""),""),IF(ISERROR(L73)=TRUE,IF(MONTH(A73)=MONTH(MAX(A$51:A$75)),A73,""),""))</f>
        <v>43709</v>
      </c>
      <c r="I73" s="488">
        <f t="shared" si="12"/>
        <v>103.62322208794275</v>
      </c>
      <c r="J73" s="488">
        <f t="shared" si="12"/>
        <v>98.638281549673962</v>
      </c>
      <c r="K73" s="488">
        <f t="shared" si="12"/>
        <v>132.76018099547511</v>
      </c>
      <c r="L73" s="488" t="e">
        <f t="shared" si="13"/>
        <v>#N/A</v>
      </c>
    </row>
    <row r="74" spans="1:12" ht="15" customHeight="1" x14ac:dyDescent="0.2">
      <c r="A74" s="490" t="s">
        <v>477</v>
      </c>
      <c r="B74" s="487">
        <v>43922</v>
      </c>
      <c r="C74" s="487">
        <v>5033</v>
      </c>
      <c r="D74" s="487">
        <v>2852</v>
      </c>
      <c r="E74" s="491">
        <f t="shared" si="15"/>
        <v>102.07771683554894</v>
      </c>
      <c r="F74" s="491">
        <f t="shared" si="15"/>
        <v>96.528576908323743</v>
      </c>
      <c r="G74" s="491">
        <f t="shared" si="15"/>
        <v>129.0497737556561</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43142</v>
      </c>
      <c r="C75" s="493">
        <v>4852</v>
      </c>
      <c r="D75" s="493">
        <v>2841</v>
      </c>
      <c r="E75" s="491">
        <f t="shared" si="15"/>
        <v>100.26494375755321</v>
      </c>
      <c r="F75" s="491">
        <f t="shared" si="15"/>
        <v>93.057153816647485</v>
      </c>
      <c r="G75" s="491">
        <f t="shared" si="15"/>
        <v>128.55203619909503</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103.62322208794275</v>
      </c>
      <c r="J77" s="488">
        <f>IF(J75&lt;&gt;"",J75,IF(J74&lt;&gt;"",J74,IF(J73&lt;&gt;"",J73,IF(J72&lt;&gt;"",J72,IF(J71&lt;&gt;"",J71,IF(J70&lt;&gt;"",J70,""))))))</f>
        <v>98.638281549673962</v>
      </c>
      <c r="K77" s="488">
        <f>IF(K75&lt;&gt;"",K75,IF(K74&lt;&gt;"",K74,IF(K73&lt;&gt;"",K73,IF(K72&lt;&gt;"",K72,IF(K71&lt;&gt;"",K71,IF(K70&lt;&gt;"",K70,""))))))</f>
        <v>132.76018099547511</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+3,6%</v>
      </c>
      <c r="J79" s="488" t="str">
        <f>"GeB - ausschließlich: "&amp;IF(J77&gt;100,"+","")&amp;TEXT(J77-100,"0,0")&amp;"%"</f>
        <v>GeB - ausschließlich: -1,4%</v>
      </c>
      <c r="K79" s="488" t="str">
        <f>"GeB - im Nebenjob: "&amp;IF(K77&gt;100,"+","")&amp;TEXT(K77-100,"0,0")&amp;"%"</f>
        <v>GeB - im Nebenjob: +32,8%</v>
      </c>
    </row>
    <row r="81" spans="9:9" ht="15" customHeight="1" x14ac:dyDescent="0.2">
      <c r="I81" s="488" t="str">
        <f>IF(ISERROR(HLOOKUP(1,I$78:K$79,2,FALSE)),"",HLOOKUP(1,I$78:K$79,2,FALSE))</f>
        <v>GeB - im Nebenjob: +32,8%</v>
      </c>
    </row>
    <row r="82" spans="9:9" ht="15" customHeight="1" x14ac:dyDescent="0.2">
      <c r="I82" s="488" t="str">
        <f>IF(ISERROR(HLOOKUP(2,I$78:K$79,2,FALSE)),"",HLOOKUP(2,I$78:K$79,2,FALSE))</f>
        <v>SvB: +3,6%</v>
      </c>
    </row>
    <row r="83" spans="9:9" ht="15" customHeight="1" x14ac:dyDescent="0.2">
      <c r="I83" s="488" t="str">
        <f>IF(ISERROR(HLOOKUP(3,I$78:K$79,2,FALSE)),"",HLOOKUP(3,I$78:K$79,2,FALSE))</f>
        <v>GeB - ausschließlich: -1,4%</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43142</v>
      </c>
      <c r="E12" s="114">
        <v>43922</v>
      </c>
      <c r="F12" s="114">
        <v>44587</v>
      </c>
      <c r="G12" s="114">
        <v>44278</v>
      </c>
      <c r="H12" s="114">
        <v>44159</v>
      </c>
      <c r="I12" s="115">
        <v>-1017</v>
      </c>
      <c r="J12" s="116">
        <v>-2.3030412826377411</v>
      </c>
      <c r="N12" s="117"/>
    </row>
    <row r="13" spans="1:15" s="110" customFormat="1" ht="13.5" customHeight="1" x14ac:dyDescent="0.2">
      <c r="A13" s="118" t="s">
        <v>105</v>
      </c>
      <c r="B13" s="119" t="s">
        <v>106</v>
      </c>
      <c r="C13" s="113">
        <v>51.803347086365953</v>
      </c>
      <c r="D13" s="114">
        <v>22349</v>
      </c>
      <c r="E13" s="114">
        <v>22623</v>
      </c>
      <c r="F13" s="114">
        <v>23115</v>
      </c>
      <c r="G13" s="114">
        <v>22863</v>
      </c>
      <c r="H13" s="114">
        <v>22730</v>
      </c>
      <c r="I13" s="115">
        <v>-381</v>
      </c>
      <c r="J13" s="116">
        <v>-1.6761988561372636</v>
      </c>
    </row>
    <row r="14" spans="1:15" s="110" customFormat="1" ht="13.5" customHeight="1" x14ac:dyDescent="0.2">
      <c r="A14" s="120"/>
      <c r="B14" s="119" t="s">
        <v>107</v>
      </c>
      <c r="C14" s="113">
        <v>48.196652913634047</v>
      </c>
      <c r="D14" s="114">
        <v>20793</v>
      </c>
      <c r="E14" s="114">
        <v>21299</v>
      </c>
      <c r="F14" s="114">
        <v>21472</v>
      </c>
      <c r="G14" s="114">
        <v>21415</v>
      </c>
      <c r="H14" s="114">
        <v>21429</v>
      </c>
      <c r="I14" s="115">
        <v>-636</v>
      </c>
      <c r="J14" s="116">
        <v>-2.9679406411871763</v>
      </c>
    </row>
    <row r="15" spans="1:15" s="110" customFormat="1" ht="13.5" customHeight="1" x14ac:dyDescent="0.2">
      <c r="A15" s="118" t="s">
        <v>105</v>
      </c>
      <c r="B15" s="121" t="s">
        <v>108</v>
      </c>
      <c r="C15" s="113">
        <v>8.7918965277455836</v>
      </c>
      <c r="D15" s="114">
        <v>3793</v>
      </c>
      <c r="E15" s="114">
        <v>3933</v>
      </c>
      <c r="F15" s="114">
        <v>4122</v>
      </c>
      <c r="G15" s="114">
        <v>3659</v>
      </c>
      <c r="H15" s="114">
        <v>3685</v>
      </c>
      <c r="I15" s="115">
        <v>108</v>
      </c>
      <c r="J15" s="116">
        <v>2.9308005427408412</v>
      </c>
    </row>
    <row r="16" spans="1:15" s="110" customFormat="1" ht="13.5" customHeight="1" x14ac:dyDescent="0.2">
      <c r="A16" s="118"/>
      <c r="B16" s="121" t="s">
        <v>109</v>
      </c>
      <c r="C16" s="113">
        <v>64.774465717861943</v>
      </c>
      <c r="D16" s="114">
        <v>27945</v>
      </c>
      <c r="E16" s="114">
        <v>28480</v>
      </c>
      <c r="F16" s="114">
        <v>28948</v>
      </c>
      <c r="G16" s="114">
        <v>29114</v>
      </c>
      <c r="H16" s="114">
        <v>29142</v>
      </c>
      <c r="I16" s="115">
        <v>-1197</v>
      </c>
      <c r="J16" s="116">
        <v>-4.1074737492279185</v>
      </c>
    </row>
    <row r="17" spans="1:10" s="110" customFormat="1" ht="13.5" customHeight="1" x14ac:dyDescent="0.2">
      <c r="A17" s="118"/>
      <c r="B17" s="121" t="s">
        <v>110</v>
      </c>
      <c r="C17" s="113">
        <v>25.344212136664968</v>
      </c>
      <c r="D17" s="114">
        <v>10934</v>
      </c>
      <c r="E17" s="114">
        <v>11054</v>
      </c>
      <c r="F17" s="114">
        <v>11081</v>
      </c>
      <c r="G17" s="114">
        <v>11079</v>
      </c>
      <c r="H17" s="114">
        <v>10923</v>
      </c>
      <c r="I17" s="115">
        <v>11</v>
      </c>
      <c r="J17" s="116">
        <v>0.10070493454179255</v>
      </c>
    </row>
    <row r="18" spans="1:10" s="110" customFormat="1" ht="13.5" customHeight="1" x14ac:dyDescent="0.2">
      <c r="A18" s="120"/>
      <c r="B18" s="121" t="s">
        <v>111</v>
      </c>
      <c r="C18" s="113">
        <v>1.0894256177275046</v>
      </c>
      <c r="D18" s="114">
        <v>470</v>
      </c>
      <c r="E18" s="114">
        <v>455</v>
      </c>
      <c r="F18" s="114">
        <v>436</v>
      </c>
      <c r="G18" s="114">
        <v>426</v>
      </c>
      <c r="H18" s="114">
        <v>409</v>
      </c>
      <c r="I18" s="115">
        <v>61</v>
      </c>
      <c r="J18" s="116">
        <v>14.91442542787286</v>
      </c>
    </row>
    <row r="19" spans="1:10" s="110" customFormat="1" ht="13.5" customHeight="1" x14ac:dyDescent="0.2">
      <c r="A19" s="120"/>
      <c r="B19" s="121" t="s">
        <v>112</v>
      </c>
      <c r="C19" s="113">
        <v>0.28510500208613415</v>
      </c>
      <c r="D19" s="114">
        <v>123</v>
      </c>
      <c r="E19" s="114">
        <v>105</v>
      </c>
      <c r="F19" s="114">
        <v>100</v>
      </c>
      <c r="G19" s="114">
        <v>92</v>
      </c>
      <c r="H19" s="114">
        <v>84</v>
      </c>
      <c r="I19" s="115">
        <v>39</v>
      </c>
      <c r="J19" s="116">
        <v>46.428571428571431</v>
      </c>
    </row>
    <row r="20" spans="1:10" s="110" customFormat="1" ht="13.5" customHeight="1" x14ac:dyDescent="0.2">
      <c r="A20" s="118" t="s">
        <v>113</v>
      </c>
      <c r="B20" s="122" t="s">
        <v>114</v>
      </c>
      <c r="C20" s="113">
        <v>72.880255899123824</v>
      </c>
      <c r="D20" s="114">
        <v>31442</v>
      </c>
      <c r="E20" s="114">
        <v>32042</v>
      </c>
      <c r="F20" s="114">
        <v>32703</v>
      </c>
      <c r="G20" s="114">
        <v>32429</v>
      </c>
      <c r="H20" s="114">
        <v>32369</v>
      </c>
      <c r="I20" s="115">
        <v>-927</v>
      </c>
      <c r="J20" s="116">
        <v>-2.8638512156693134</v>
      </c>
    </row>
    <row r="21" spans="1:10" s="110" customFormat="1" ht="13.5" customHeight="1" x14ac:dyDescent="0.2">
      <c r="A21" s="120"/>
      <c r="B21" s="122" t="s">
        <v>115</v>
      </c>
      <c r="C21" s="113">
        <v>27.119744100876176</v>
      </c>
      <c r="D21" s="114">
        <v>11700</v>
      </c>
      <c r="E21" s="114">
        <v>11880</v>
      </c>
      <c r="F21" s="114">
        <v>11884</v>
      </c>
      <c r="G21" s="114">
        <v>11849</v>
      </c>
      <c r="H21" s="114">
        <v>11790</v>
      </c>
      <c r="I21" s="115">
        <v>-90</v>
      </c>
      <c r="J21" s="116">
        <v>-0.76335877862595425</v>
      </c>
    </row>
    <row r="22" spans="1:10" s="110" customFormat="1" ht="13.5" customHeight="1" x14ac:dyDescent="0.2">
      <c r="A22" s="118" t="s">
        <v>113</v>
      </c>
      <c r="B22" s="122" t="s">
        <v>116</v>
      </c>
      <c r="C22" s="113">
        <v>93.586296416485098</v>
      </c>
      <c r="D22" s="114">
        <v>40375</v>
      </c>
      <c r="E22" s="114">
        <v>41134</v>
      </c>
      <c r="F22" s="114">
        <v>41616</v>
      </c>
      <c r="G22" s="114">
        <v>41543</v>
      </c>
      <c r="H22" s="114">
        <v>41592</v>
      </c>
      <c r="I22" s="115">
        <v>-1217</v>
      </c>
      <c r="J22" s="116">
        <v>-2.9260434698980573</v>
      </c>
    </row>
    <row r="23" spans="1:10" s="110" customFormat="1" ht="13.5" customHeight="1" x14ac:dyDescent="0.2">
      <c r="A23" s="123"/>
      <c r="B23" s="124" t="s">
        <v>117</v>
      </c>
      <c r="C23" s="125">
        <v>6.390524315052617</v>
      </c>
      <c r="D23" s="114">
        <v>2757</v>
      </c>
      <c r="E23" s="114">
        <v>2778</v>
      </c>
      <c r="F23" s="114">
        <v>2963</v>
      </c>
      <c r="G23" s="114">
        <v>2727</v>
      </c>
      <c r="H23" s="114">
        <v>2555</v>
      </c>
      <c r="I23" s="115">
        <v>202</v>
      </c>
      <c r="J23" s="116">
        <v>7.9060665362035225</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7693</v>
      </c>
      <c r="E26" s="114">
        <v>7885</v>
      </c>
      <c r="F26" s="114">
        <v>8077</v>
      </c>
      <c r="G26" s="114">
        <v>8036</v>
      </c>
      <c r="H26" s="140">
        <v>7841</v>
      </c>
      <c r="I26" s="115">
        <v>-148</v>
      </c>
      <c r="J26" s="116">
        <v>-1.8875143476597374</v>
      </c>
    </row>
    <row r="27" spans="1:10" s="110" customFormat="1" ht="13.5" customHeight="1" x14ac:dyDescent="0.2">
      <c r="A27" s="118" t="s">
        <v>105</v>
      </c>
      <c r="B27" s="119" t="s">
        <v>106</v>
      </c>
      <c r="C27" s="113">
        <v>45.768880800727935</v>
      </c>
      <c r="D27" s="115">
        <v>3521</v>
      </c>
      <c r="E27" s="114">
        <v>3546</v>
      </c>
      <c r="F27" s="114">
        <v>3657</v>
      </c>
      <c r="G27" s="114">
        <v>3636</v>
      </c>
      <c r="H27" s="140">
        <v>3539</v>
      </c>
      <c r="I27" s="115">
        <v>-18</v>
      </c>
      <c r="J27" s="116">
        <v>-0.5086182537439955</v>
      </c>
    </row>
    <row r="28" spans="1:10" s="110" customFormat="1" ht="13.5" customHeight="1" x14ac:dyDescent="0.2">
      <c r="A28" s="120"/>
      <c r="B28" s="119" t="s">
        <v>107</v>
      </c>
      <c r="C28" s="113">
        <v>54.231119199272065</v>
      </c>
      <c r="D28" s="115">
        <v>4172</v>
      </c>
      <c r="E28" s="114">
        <v>4339</v>
      </c>
      <c r="F28" s="114">
        <v>4420</v>
      </c>
      <c r="G28" s="114">
        <v>4400</v>
      </c>
      <c r="H28" s="140">
        <v>4302</v>
      </c>
      <c r="I28" s="115">
        <v>-130</v>
      </c>
      <c r="J28" s="116">
        <v>-3.02185030218503</v>
      </c>
    </row>
    <row r="29" spans="1:10" s="110" customFormat="1" ht="13.5" customHeight="1" x14ac:dyDescent="0.2">
      <c r="A29" s="118" t="s">
        <v>105</v>
      </c>
      <c r="B29" s="121" t="s">
        <v>108</v>
      </c>
      <c r="C29" s="113">
        <v>10.737033666969973</v>
      </c>
      <c r="D29" s="115">
        <v>826</v>
      </c>
      <c r="E29" s="114">
        <v>930</v>
      </c>
      <c r="F29" s="114">
        <v>965</v>
      </c>
      <c r="G29" s="114">
        <v>953</v>
      </c>
      <c r="H29" s="140">
        <v>849</v>
      </c>
      <c r="I29" s="115">
        <v>-23</v>
      </c>
      <c r="J29" s="116">
        <v>-2.7090694935217905</v>
      </c>
    </row>
    <row r="30" spans="1:10" s="110" customFormat="1" ht="13.5" customHeight="1" x14ac:dyDescent="0.2">
      <c r="A30" s="118"/>
      <c r="B30" s="121" t="s">
        <v>109</v>
      </c>
      <c r="C30" s="113">
        <v>38.723514883660471</v>
      </c>
      <c r="D30" s="115">
        <v>2979</v>
      </c>
      <c r="E30" s="114">
        <v>3042</v>
      </c>
      <c r="F30" s="114">
        <v>3119</v>
      </c>
      <c r="G30" s="114">
        <v>3088</v>
      </c>
      <c r="H30" s="140">
        <v>3052</v>
      </c>
      <c r="I30" s="115">
        <v>-73</v>
      </c>
      <c r="J30" s="116">
        <v>-2.3918741808650066</v>
      </c>
    </row>
    <row r="31" spans="1:10" s="110" customFormat="1" ht="13.5" customHeight="1" x14ac:dyDescent="0.2">
      <c r="A31" s="118"/>
      <c r="B31" s="121" t="s">
        <v>110</v>
      </c>
      <c r="C31" s="113">
        <v>22.150006499415053</v>
      </c>
      <c r="D31" s="115">
        <v>1704</v>
      </c>
      <c r="E31" s="114">
        <v>1707</v>
      </c>
      <c r="F31" s="114">
        <v>1770</v>
      </c>
      <c r="G31" s="114">
        <v>1774</v>
      </c>
      <c r="H31" s="140">
        <v>1786</v>
      </c>
      <c r="I31" s="115">
        <v>-82</v>
      </c>
      <c r="J31" s="116">
        <v>-4.591265397536394</v>
      </c>
    </row>
    <row r="32" spans="1:10" s="110" customFormat="1" ht="13.5" customHeight="1" x14ac:dyDescent="0.2">
      <c r="A32" s="120"/>
      <c r="B32" s="121" t="s">
        <v>111</v>
      </c>
      <c r="C32" s="113">
        <v>28.389444949954505</v>
      </c>
      <c r="D32" s="115">
        <v>2184</v>
      </c>
      <c r="E32" s="114">
        <v>2206</v>
      </c>
      <c r="F32" s="114">
        <v>2223</v>
      </c>
      <c r="G32" s="114">
        <v>2221</v>
      </c>
      <c r="H32" s="140">
        <v>2154</v>
      </c>
      <c r="I32" s="115">
        <v>30</v>
      </c>
      <c r="J32" s="116">
        <v>1.392757660167131</v>
      </c>
    </row>
    <row r="33" spans="1:10" s="110" customFormat="1" ht="13.5" customHeight="1" x14ac:dyDescent="0.2">
      <c r="A33" s="120"/>
      <c r="B33" s="121" t="s">
        <v>112</v>
      </c>
      <c r="C33" s="113">
        <v>3.3147016768490838</v>
      </c>
      <c r="D33" s="115">
        <v>255</v>
      </c>
      <c r="E33" s="114">
        <v>241</v>
      </c>
      <c r="F33" s="114">
        <v>229</v>
      </c>
      <c r="G33" s="114">
        <v>214</v>
      </c>
      <c r="H33" s="140">
        <v>236</v>
      </c>
      <c r="I33" s="115">
        <v>19</v>
      </c>
      <c r="J33" s="116">
        <v>8.0508474576271194</v>
      </c>
    </row>
    <row r="34" spans="1:10" s="110" customFormat="1" ht="13.5" customHeight="1" x14ac:dyDescent="0.2">
      <c r="A34" s="118" t="s">
        <v>113</v>
      </c>
      <c r="B34" s="122" t="s">
        <v>116</v>
      </c>
      <c r="C34" s="113">
        <v>96.815286624203821</v>
      </c>
      <c r="D34" s="115">
        <v>7448</v>
      </c>
      <c r="E34" s="114">
        <v>7602</v>
      </c>
      <c r="F34" s="114">
        <v>7830</v>
      </c>
      <c r="G34" s="114">
        <v>7782</v>
      </c>
      <c r="H34" s="140">
        <v>7620</v>
      </c>
      <c r="I34" s="115">
        <v>-172</v>
      </c>
      <c r="J34" s="116">
        <v>-2.257217847769029</v>
      </c>
    </row>
    <row r="35" spans="1:10" s="110" customFormat="1" ht="13.5" customHeight="1" x14ac:dyDescent="0.2">
      <c r="A35" s="118"/>
      <c r="B35" s="119" t="s">
        <v>117</v>
      </c>
      <c r="C35" s="113">
        <v>3.0287274145326921</v>
      </c>
      <c r="D35" s="115">
        <v>233</v>
      </c>
      <c r="E35" s="114">
        <v>273</v>
      </c>
      <c r="F35" s="114">
        <v>237</v>
      </c>
      <c r="G35" s="114">
        <v>246</v>
      </c>
      <c r="H35" s="140">
        <v>213</v>
      </c>
      <c r="I35" s="115">
        <v>20</v>
      </c>
      <c r="J35" s="116">
        <v>9.3896713615023479</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4852</v>
      </c>
      <c r="E37" s="114">
        <v>5033</v>
      </c>
      <c r="F37" s="114">
        <v>5143</v>
      </c>
      <c r="G37" s="114">
        <v>5235</v>
      </c>
      <c r="H37" s="140">
        <v>5106</v>
      </c>
      <c r="I37" s="115">
        <v>-254</v>
      </c>
      <c r="J37" s="116">
        <v>-4.9745397571484524</v>
      </c>
    </row>
    <row r="38" spans="1:10" s="110" customFormat="1" ht="13.5" customHeight="1" x14ac:dyDescent="0.2">
      <c r="A38" s="118" t="s">
        <v>105</v>
      </c>
      <c r="B38" s="119" t="s">
        <v>106</v>
      </c>
      <c r="C38" s="113">
        <v>48.474855729596044</v>
      </c>
      <c r="D38" s="115">
        <v>2352</v>
      </c>
      <c r="E38" s="114">
        <v>2409</v>
      </c>
      <c r="F38" s="114">
        <v>2458</v>
      </c>
      <c r="G38" s="114">
        <v>2519</v>
      </c>
      <c r="H38" s="140">
        <v>2448</v>
      </c>
      <c r="I38" s="115">
        <v>-96</v>
      </c>
      <c r="J38" s="116">
        <v>-3.9215686274509802</v>
      </c>
    </row>
    <row r="39" spans="1:10" s="110" customFormat="1" ht="13.5" customHeight="1" x14ac:dyDescent="0.2">
      <c r="A39" s="120"/>
      <c r="B39" s="119" t="s">
        <v>107</v>
      </c>
      <c r="C39" s="113">
        <v>51.525144270403956</v>
      </c>
      <c r="D39" s="115">
        <v>2500</v>
      </c>
      <c r="E39" s="114">
        <v>2624</v>
      </c>
      <c r="F39" s="114">
        <v>2685</v>
      </c>
      <c r="G39" s="114">
        <v>2716</v>
      </c>
      <c r="H39" s="140">
        <v>2658</v>
      </c>
      <c r="I39" s="115">
        <v>-158</v>
      </c>
      <c r="J39" s="116">
        <v>-5.9443190368698273</v>
      </c>
    </row>
    <row r="40" spans="1:10" s="110" customFormat="1" ht="13.5" customHeight="1" x14ac:dyDescent="0.2">
      <c r="A40" s="118" t="s">
        <v>105</v>
      </c>
      <c r="B40" s="121" t="s">
        <v>108</v>
      </c>
      <c r="C40" s="113">
        <v>12.304204451772465</v>
      </c>
      <c r="D40" s="115">
        <v>597</v>
      </c>
      <c r="E40" s="114">
        <v>668</v>
      </c>
      <c r="F40" s="114">
        <v>678</v>
      </c>
      <c r="G40" s="114">
        <v>734</v>
      </c>
      <c r="H40" s="140">
        <v>639</v>
      </c>
      <c r="I40" s="115">
        <v>-42</v>
      </c>
      <c r="J40" s="116">
        <v>-6.572769953051643</v>
      </c>
    </row>
    <row r="41" spans="1:10" s="110" customFormat="1" ht="13.5" customHeight="1" x14ac:dyDescent="0.2">
      <c r="A41" s="118"/>
      <c r="B41" s="121" t="s">
        <v>109</v>
      </c>
      <c r="C41" s="113">
        <v>20.156636438582026</v>
      </c>
      <c r="D41" s="115">
        <v>978</v>
      </c>
      <c r="E41" s="114">
        <v>1043</v>
      </c>
      <c r="F41" s="114">
        <v>1051</v>
      </c>
      <c r="G41" s="114">
        <v>1066</v>
      </c>
      <c r="H41" s="140">
        <v>1068</v>
      </c>
      <c r="I41" s="115">
        <v>-90</v>
      </c>
      <c r="J41" s="116">
        <v>-8.4269662921348321</v>
      </c>
    </row>
    <row r="42" spans="1:10" s="110" customFormat="1" ht="13.5" customHeight="1" x14ac:dyDescent="0.2">
      <c r="A42" s="118"/>
      <c r="B42" s="121" t="s">
        <v>110</v>
      </c>
      <c r="C42" s="113">
        <v>23.371805441055233</v>
      </c>
      <c r="D42" s="115">
        <v>1134</v>
      </c>
      <c r="E42" s="114">
        <v>1152</v>
      </c>
      <c r="F42" s="114">
        <v>1223</v>
      </c>
      <c r="G42" s="114">
        <v>1244</v>
      </c>
      <c r="H42" s="140">
        <v>1273</v>
      </c>
      <c r="I42" s="115">
        <v>-139</v>
      </c>
      <c r="J42" s="116">
        <v>-10.919088766692852</v>
      </c>
    </row>
    <row r="43" spans="1:10" s="110" customFormat="1" ht="13.5" customHeight="1" x14ac:dyDescent="0.2">
      <c r="A43" s="120"/>
      <c r="B43" s="121" t="s">
        <v>111</v>
      </c>
      <c r="C43" s="113">
        <v>44.167353668590273</v>
      </c>
      <c r="D43" s="115">
        <v>2143</v>
      </c>
      <c r="E43" s="114">
        <v>2170</v>
      </c>
      <c r="F43" s="114">
        <v>2191</v>
      </c>
      <c r="G43" s="114">
        <v>2191</v>
      </c>
      <c r="H43" s="140">
        <v>2126</v>
      </c>
      <c r="I43" s="115">
        <v>17</v>
      </c>
      <c r="J43" s="116">
        <v>0.79962370649106307</v>
      </c>
    </row>
    <row r="44" spans="1:10" s="110" customFormat="1" ht="13.5" customHeight="1" x14ac:dyDescent="0.2">
      <c r="A44" s="120"/>
      <c r="B44" s="121" t="s">
        <v>112</v>
      </c>
      <c r="C44" s="113">
        <v>5.1319043693322337</v>
      </c>
      <c r="D44" s="115">
        <v>249</v>
      </c>
      <c r="E44" s="114">
        <v>237</v>
      </c>
      <c r="F44" s="114">
        <v>225</v>
      </c>
      <c r="G44" s="114">
        <v>209</v>
      </c>
      <c r="H44" s="140">
        <v>230</v>
      </c>
      <c r="I44" s="115">
        <v>19</v>
      </c>
      <c r="J44" s="116">
        <v>8.2608695652173907</v>
      </c>
    </row>
    <row r="45" spans="1:10" s="110" customFormat="1" ht="13.5" customHeight="1" x14ac:dyDescent="0.2">
      <c r="A45" s="118" t="s">
        <v>113</v>
      </c>
      <c r="B45" s="122" t="s">
        <v>116</v>
      </c>
      <c r="C45" s="113">
        <v>96.826051112943119</v>
      </c>
      <c r="D45" s="115">
        <v>4698</v>
      </c>
      <c r="E45" s="114">
        <v>4854</v>
      </c>
      <c r="F45" s="114">
        <v>4994</v>
      </c>
      <c r="G45" s="114">
        <v>5075</v>
      </c>
      <c r="H45" s="140">
        <v>4962</v>
      </c>
      <c r="I45" s="115">
        <v>-264</v>
      </c>
      <c r="J45" s="116">
        <v>-5.3204353083434102</v>
      </c>
    </row>
    <row r="46" spans="1:10" s="110" customFormat="1" ht="13.5" customHeight="1" x14ac:dyDescent="0.2">
      <c r="A46" s="118"/>
      <c r="B46" s="119" t="s">
        <v>117</v>
      </c>
      <c r="C46" s="113">
        <v>2.926628194558945</v>
      </c>
      <c r="D46" s="115">
        <v>142</v>
      </c>
      <c r="E46" s="114">
        <v>169</v>
      </c>
      <c r="F46" s="114">
        <v>139</v>
      </c>
      <c r="G46" s="114">
        <v>152</v>
      </c>
      <c r="H46" s="140">
        <v>136</v>
      </c>
      <c r="I46" s="115">
        <v>6</v>
      </c>
      <c r="J46" s="116">
        <v>4.4117647058823533</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2841</v>
      </c>
      <c r="E48" s="114">
        <v>2852</v>
      </c>
      <c r="F48" s="114">
        <v>2934</v>
      </c>
      <c r="G48" s="114">
        <v>2801</v>
      </c>
      <c r="H48" s="140">
        <v>2735</v>
      </c>
      <c r="I48" s="115">
        <v>106</v>
      </c>
      <c r="J48" s="116">
        <v>3.8756855575868374</v>
      </c>
    </row>
    <row r="49" spans="1:12" s="110" customFormat="1" ht="13.5" customHeight="1" x14ac:dyDescent="0.2">
      <c r="A49" s="118" t="s">
        <v>105</v>
      </c>
      <c r="B49" s="119" t="s">
        <v>106</v>
      </c>
      <c r="C49" s="113">
        <v>41.14748328053502</v>
      </c>
      <c r="D49" s="115">
        <v>1169</v>
      </c>
      <c r="E49" s="114">
        <v>1137</v>
      </c>
      <c r="F49" s="114">
        <v>1199</v>
      </c>
      <c r="G49" s="114">
        <v>1117</v>
      </c>
      <c r="H49" s="140">
        <v>1091</v>
      </c>
      <c r="I49" s="115">
        <v>78</v>
      </c>
      <c r="J49" s="116">
        <v>7.1494042163153066</v>
      </c>
    </row>
    <row r="50" spans="1:12" s="110" customFormat="1" ht="13.5" customHeight="1" x14ac:dyDescent="0.2">
      <c r="A50" s="120"/>
      <c r="B50" s="119" t="s">
        <v>107</v>
      </c>
      <c r="C50" s="113">
        <v>58.85251671946498</v>
      </c>
      <c r="D50" s="115">
        <v>1672</v>
      </c>
      <c r="E50" s="114">
        <v>1715</v>
      </c>
      <c r="F50" s="114">
        <v>1735</v>
      </c>
      <c r="G50" s="114">
        <v>1684</v>
      </c>
      <c r="H50" s="140">
        <v>1644</v>
      </c>
      <c r="I50" s="115">
        <v>28</v>
      </c>
      <c r="J50" s="116">
        <v>1.7031630170316301</v>
      </c>
    </row>
    <row r="51" spans="1:12" s="110" customFormat="1" ht="13.5" customHeight="1" x14ac:dyDescent="0.2">
      <c r="A51" s="118" t="s">
        <v>105</v>
      </c>
      <c r="B51" s="121" t="s">
        <v>108</v>
      </c>
      <c r="C51" s="113">
        <v>8.0605420626539956</v>
      </c>
      <c r="D51" s="115">
        <v>229</v>
      </c>
      <c r="E51" s="114">
        <v>262</v>
      </c>
      <c r="F51" s="114">
        <v>287</v>
      </c>
      <c r="G51" s="114">
        <v>219</v>
      </c>
      <c r="H51" s="140">
        <v>210</v>
      </c>
      <c r="I51" s="115">
        <v>19</v>
      </c>
      <c r="J51" s="116">
        <v>9.0476190476190474</v>
      </c>
    </row>
    <row r="52" spans="1:12" s="110" customFormat="1" ht="13.5" customHeight="1" x14ac:dyDescent="0.2">
      <c r="A52" s="118"/>
      <c r="B52" s="121" t="s">
        <v>109</v>
      </c>
      <c r="C52" s="113">
        <v>70.432946145723335</v>
      </c>
      <c r="D52" s="115">
        <v>2001</v>
      </c>
      <c r="E52" s="114">
        <v>1999</v>
      </c>
      <c r="F52" s="114">
        <v>2068</v>
      </c>
      <c r="G52" s="114">
        <v>2022</v>
      </c>
      <c r="H52" s="140">
        <v>1984</v>
      </c>
      <c r="I52" s="115">
        <v>17</v>
      </c>
      <c r="J52" s="116">
        <v>0.85685483870967738</v>
      </c>
    </row>
    <row r="53" spans="1:12" s="110" customFormat="1" ht="13.5" customHeight="1" x14ac:dyDescent="0.2">
      <c r="A53" s="118"/>
      <c r="B53" s="121" t="s">
        <v>110</v>
      </c>
      <c r="C53" s="113">
        <v>20.063357972544878</v>
      </c>
      <c r="D53" s="115">
        <v>570</v>
      </c>
      <c r="E53" s="114">
        <v>555</v>
      </c>
      <c r="F53" s="114">
        <v>547</v>
      </c>
      <c r="G53" s="114">
        <v>530</v>
      </c>
      <c r="H53" s="140">
        <v>513</v>
      </c>
      <c r="I53" s="115">
        <v>57</v>
      </c>
      <c r="J53" s="116">
        <v>11.111111111111111</v>
      </c>
    </row>
    <row r="54" spans="1:12" s="110" customFormat="1" ht="13.5" customHeight="1" x14ac:dyDescent="0.2">
      <c r="A54" s="120"/>
      <c r="B54" s="121" t="s">
        <v>111</v>
      </c>
      <c r="C54" s="113">
        <v>1.4431538190777895</v>
      </c>
      <c r="D54" s="115">
        <v>41</v>
      </c>
      <c r="E54" s="114">
        <v>36</v>
      </c>
      <c r="F54" s="114">
        <v>32</v>
      </c>
      <c r="G54" s="114">
        <v>30</v>
      </c>
      <c r="H54" s="140">
        <v>28</v>
      </c>
      <c r="I54" s="115">
        <v>13</v>
      </c>
      <c r="J54" s="116">
        <v>46.428571428571431</v>
      </c>
    </row>
    <row r="55" spans="1:12" s="110" customFormat="1" ht="13.5" customHeight="1" x14ac:dyDescent="0.2">
      <c r="A55" s="120"/>
      <c r="B55" s="121" t="s">
        <v>112</v>
      </c>
      <c r="C55" s="113">
        <v>0.21119324181626187</v>
      </c>
      <c r="D55" s="115">
        <v>6</v>
      </c>
      <c r="E55" s="114">
        <v>4</v>
      </c>
      <c r="F55" s="114">
        <v>4</v>
      </c>
      <c r="G55" s="114">
        <v>5</v>
      </c>
      <c r="H55" s="140">
        <v>6</v>
      </c>
      <c r="I55" s="115">
        <v>0</v>
      </c>
      <c r="J55" s="116">
        <v>0</v>
      </c>
    </row>
    <row r="56" spans="1:12" s="110" customFormat="1" ht="13.5" customHeight="1" x14ac:dyDescent="0.2">
      <c r="A56" s="118" t="s">
        <v>113</v>
      </c>
      <c r="B56" s="122" t="s">
        <v>116</v>
      </c>
      <c r="C56" s="113">
        <v>96.796902499120023</v>
      </c>
      <c r="D56" s="115">
        <v>2750</v>
      </c>
      <c r="E56" s="114">
        <v>2748</v>
      </c>
      <c r="F56" s="114">
        <v>2836</v>
      </c>
      <c r="G56" s="114">
        <v>2707</v>
      </c>
      <c r="H56" s="140">
        <v>2658</v>
      </c>
      <c r="I56" s="115">
        <v>92</v>
      </c>
      <c r="J56" s="116">
        <v>3.4612490594431904</v>
      </c>
    </row>
    <row r="57" spans="1:12" s="110" customFormat="1" ht="13.5" customHeight="1" x14ac:dyDescent="0.2">
      <c r="A57" s="142"/>
      <c r="B57" s="124" t="s">
        <v>117</v>
      </c>
      <c r="C57" s="125">
        <v>3.2030975008799718</v>
      </c>
      <c r="D57" s="143">
        <v>91</v>
      </c>
      <c r="E57" s="144">
        <v>104</v>
      </c>
      <c r="F57" s="144">
        <v>98</v>
      </c>
      <c r="G57" s="144">
        <v>94</v>
      </c>
      <c r="H57" s="145">
        <v>77</v>
      </c>
      <c r="I57" s="143">
        <v>14</v>
      </c>
      <c r="J57" s="146">
        <v>18.181818181818183</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43142</v>
      </c>
      <c r="E12" s="236">
        <v>43922</v>
      </c>
      <c r="F12" s="114">
        <v>44587</v>
      </c>
      <c r="G12" s="114">
        <v>44278</v>
      </c>
      <c r="H12" s="140">
        <v>44159</v>
      </c>
      <c r="I12" s="115">
        <v>-1017</v>
      </c>
      <c r="J12" s="116">
        <v>-2.3030412826377411</v>
      </c>
    </row>
    <row r="13" spans="1:15" s="110" customFormat="1" ht="12" customHeight="1" x14ac:dyDescent="0.2">
      <c r="A13" s="118" t="s">
        <v>105</v>
      </c>
      <c r="B13" s="119" t="s">
        <v>106</v>
      </c>
      <c r="C13" s="113">
        <v>51.803347086365953</v>
      </c>
      <c r="D13" s="115">
        <v>22349</v>
      </c>
      <c r="E13" s="114">
        <v>22623</v>
      </c>
      <c r="F13" s="114">
        <v>23115</v>
      </c>
      <c r="G13" s="114">
        <v>22863</v>
      </c>
      <c r="H13" s="140">
        <v>22730</v>
      </c>
      <c r="I13" s="115">
        <v>-381</v>
      </c>
      <c r="J13" s="116">
        <v>-1.6761988561372636</v>
      </c>
    </row>
    <row r="14" spans="1:15" s="110" customFormat="1" ht="12" customHeight="1" x14ac:dyDescent="0.2">
      <c r="A14" s="118"/>
      <c r="B14" s="119" t="s">
        <v>107</v>
      </c>
      <c r="C14" s="113">
        <v>48.196652913634047</v>
      </c>
      <c r="D14" s="115">
        <v>20793</v>
      </c>
      <c r="E14" s="114">
        <v>21299</v>
      </c>
      <c r="F14" s="114">
        <v>21472</v>
      </c>
      <c r="G14" s="114">
        <v>21415</v>
      </c>
      <c r="H14" s="140">
        <v>21429</v>
      </c>
      <c r="I14" s="115">
        <v>-636</v>
      </c>
      <c r="J14" s="116">
        <v>-2.9679406411871763</v>
      </c>
    </row>
    <row r="15" spans="1:15" s="110" customFormat="1" ht="12" customHeight="1" x14ac:dyDescent="0.2">
      <c r="A15" s="118" t="s">
        <v>105</v>
      </c>
      <c r="B15" s="121" t="s">
        <v>108</v>
      </c>
      <c r="C15" s="113">
        <v>8.7918965277455836</v>
      </c>
      <c r="D15" s="115">
        <v>3793</v>
      </c>
      <c r="E15" s="114">
        <v>3933</v>
      </c>
      <c r="F15" s="114">
        <v>4122</v>
      </c>
      <c r="G15" s="114">
        <v>3659</v>
      </c>
      <c r="H15" s="140">
        <v>3685</v>
      </c>
      <c r="I15" s="115">
        <v>108</v>
      </c>
      <c r="J15" s="116">
        <v>2.9308005427408412</v>
      </c>
    </row>
    <row r="16" spans="1:15" s="110" customFormat="1" ht="12" customHeight="1" x14ac:dyDescent="0.2">
      <c r="A16" s="118"/>
      <c r="B16" s="121" t="s">
        <v>109</v>
      </c>
      <c r="C16" s="113">
        <v>64.774465717861943</v>
      </c>
      <c r="D16" s="115">
        <v>27945</v>
      </c>
      <c r="E16" s="114">
        <v>28480</v>
      </c>
      <c r="F16" s="114">
        <v>28948</v>
      </c>
      <c r="G16" s="114">
        <v>29114</v>
      </c>
      <c r="H16" s="140">
        <v>29142</v>
      </c>
      <c r="I16" s="115">
        <v>-1197</v>
      </c>
      <c r="J16" s="116">
        <v>-4.1074737492279185</v>
      </c>
    </row>
    <row r="17" spans="1:10" s="110" customFormat="1" ht="12" customHeight="1" x14ac:dyDescent="0.2">
      <c r="A17" s="118"/>
      <c r="B17" s="121" t="s">
        <v>110</v>
      </c>
      <c r="C17" s="113">
        <v>25.344212136664968</v>
      </c>
      <c r="D17" s="115">
        <v>10934</v>
      </c>
      <c r="E17" s="114">
        <v>11054</v>
      </c>
      <c r="F17" s="114">
        <v>11081</v>
      </c>
      <c r="G17" s="114">
        <v>11079</v>
      </c>
      <c r="H17" s="140">
        <v>10923</v>
      </c>
      <c r="I17" s="115">
        <v>11</v>
      </c>
      <c r="J17" s="116">
        <v>0.10070493454179255</v>
      </c>
    </row>
    <row r="18" spans="1:10" s="110" customFormat="1" ht="12" customHeight="1" x14ac:dyDescent="0.2">
      <c r="A18" s="120"/>
      <c r="B18" s="121" t="s">
        <v>111</v>
      </c>
      <c r="C18" s="113">
        <v>1.0894256177275046</v>
      </c>
      <c r="D18" s="115">
        <v>470</v>
      </c>
      <c r="E18" s="114">
        <v>455</v>
      </c>
      <c r="F18" s="114">
        <v>436</v>
      </c>
      <c r="G18" s="114">
        <v>426</v>
      </c>
      <c r="H18" s="140">
        <v>409</v>
      </c>
      <c r="I18" s="115">
        <v>61</v>
      </c>
      <c r="J18" s="116">
        <v>14.91442542787286</v>
      </c>
    </row>
    <row r="19" spans="1:10" s="110" customFormat="1" ht="12" customHeight="1" x14ac:dyDescent="0.2">
      <c r="A19" s="120"/>
      <c r="B19" s="121" t="s">
        <v>112</v>
      </c>
      <c r="C19" s="113">
        <v>0.28510500208613415</v>
      </c>
      <c r="D19" s="115">
        <v>123</v>
      </c>
      <c r="E19" s="114">
        <v>105</v>
      </c>
      <c r="F19" s="114">
        <v>100</v>
      </c>
      <c r="G19" s="114">
        <v>92</v>
      </c>
      <c r="H19" s="140">
        <v>84</v>
      </c>
      <c r="I19" s="115">
        <v>39</v>
      </c>
      <c r="J19" s="116">
        <v>46.428571428571431</v>
      </c>
    </row>
    <row r="20" spans="1:10" s="110" customFormat="1" ht="12" customHeight="1" x14ac:dyDescent="0.2">
      <c r="A20" s="118" t="s">
        <v>113</v>
      </c>
      <c r="B20" s="119" t="s">
        <v>181</v>
      </c>
      <c r="C20" s="113">
        <v>72.880255899123824</v>
      </c>
      <c r="D20" s="115">
        <v>31442</v>
      </c>
      <c r="E20" s="114">
        <v>32042</v>
      </c>
      <c r="F20" s="114">
        <v>32703</v>
      </c>
      <c r="G20" s="114">
        <v>32429</v>
      </c>
      <c r="H20" s="140">
        <v>32369</v>
      </c>
      <c r="I20" s="115">
        <v>-927</v>
      </c>
      <c r="J20" s="116">
        <v>-2.8638512156693134</v>
      </c>
    </row>
    <row r="21" spans="1:10" s="110" customFormat="1" ht="12" customHeight="1" x14ac:dyDescent="0.2">
      <c r="A21" s="118"/>
      <c r="B21" s="119" t="s">
        <v>182</v>
      </c>
      <c r="C21" s="113">
        <v>27.119744100876176</v>
      </c>
      <c r="D21" s="115">
        <v>11700</v>
      </c>
      <c r="E21" s="114">
        <v>11880</v>
      </c>
      <c r="F21" s="114">
        <v>11884</v>
      </c>
      <c r="G21" s="114">
        <v>11849</v>
      </c>
      <c r="H21" s="140">
        <v>11790</v>
      </c>
      <c r="I21" s="115">
        <v>-90</v>
      </c>
      <c r="J21" s="116">
        <v>-0.76335877862595425</v>
      </c>
    </row>
    <row r="22" spans="1:10" s="110" customFormat="1" ht="12" customHeight="1" x14ac:dyDescent="0.2">
      <c r="A22" s="118" t="s">
        <v>113</v>
      </c>
      <c r="B22" s="119" t="s">
        <v>116</v>
      </c>
      <c r="C22" s="113">
        <v>93.586296416485098</v>
      </c>
      <c r="D22" s="115">
        <v>40375</v>
      </c>
      <c r="E22" s="114">
        <v>41134</v>
      </c>
      <c r="F22" s="114">
        <v>41616</v>
      </c>
      <c r="G22" s="114">
        <v>41543</v>
      </c>
      <c r="H22" s="140">
        <v>41592</v>
      </c>
      <c r="I22" s="115">
        <v>-1217</v>
      </c>
      <c r="J22" s="116">
        <v>-2.9260434698980573</v>
      </c>
    </row>
    <row r="23" spans="1:10" s="110" customFormat="1" ht="12" customHeight="1" x14ac:dyDescent="0.2">
      <c r="A23" s="118"/>
      <c r="B23" s="119" t="s">
        <v>117</v>
      </c>
      <c r="C23" s="113">
        <v>6.390524315052617</v>
      </c>
      <c r="D23" s="115">
        <v>2757</v>
      </c>
      <c r="E23" s="114">
        <v>2778</v>
      </c>
      <c r="F23" s="114">
        <v>2963</v>
      </c>
      <c r="G23" s="114">
        <v>2727</v>
      </c>
      <c r="H23" s="140">
        <v>2555</v>
      </c>
      <c r="I23" s="115">
        <v>202</v>
      </c>
      <c r="J23" s="116">
        <v>7.9060665362035225</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799606</v>
      </c>
      <c r="E25" s="236">
        <v>804186</v>
      </c>
      <c r="F25" s="236">
        <v>813199</v>
      </c>
      <c r="G25" s="236">
        <v>804770</v>
      </c>
      <c r="H25" s="241">
        <v>803424</v>
      </c>
      <c r="I25" s="235">
        <v>-3818</v>
      </c>
      <c r="J25" s="116">
        <v>-0.4752160751981519</v>
      </c>
    </row>
    <row r="26" spans="1:10" s="110" customFormat="1" ht="12" customHeight="1" x14ac:dyDescent="0.2">
      <c r="A26" s="118" t="s">
        <v>105</v>
      </c>
      <c r="B26" s="119" t="s">
        <v>106</v>
      </c>
      <c r="C26" s="113">
        <v>51.70709074219053</v>
      </c>
      <c r="D26" s="115">
        <v>413453</v>
      </c>
      <c r="E26" s="114">
        <v>415120</v>
      </c>
      <c r="F26" s="114">
        <v>421909</v>
      </c>
      <c r="G26" s="114">
        <v>416836</v>
      </c>
      <c r="H26" s="140">
        <v>414841</v>
      </c>
      <c r="I26" s="115">
        <v>-1388</v>
      </c>
      <c r="J26" s="116">
        <v>-0.33458602211449689</v>
      </c>
    </row>
    <row r="27" spans="1:10" s="110" customFormat="1" ht="12" customHeight="1" x14ac:dyDescent="0.2">
      <c r="A27" s="118"/>
      <c r="B27" s="119" t="s">
        <v>107</v>
      </c>
      <c r="C27" s="113">
        <v>48.29290925780947</v>
      </c>
      <c r="D27" s="115">
        <v>386153</v>
      </c>
      <c r="E27" s="114">
        <v>389066</v>
      </c>
      <c r="F27" s="114">
        <v>391290</v>
      </c>
      <c r="G27" s="114">
        <v>387934</v>
      </c>
      <c r="H27" s="140">
        <v>388583</v>
      </c>
      <c r="I27" s="115">
        <v>-2430</v>
      </c>
      <c r="J27" s="116">
        <v>-0.62534902453272534</v>
      </c>
    </row>
    <row r="28" spans="1:10" s="110" customFormat="1" ht="12" customHeight="1" x14ac:dyDescent="0.2">
      <c r="A28" s="118" t="s">
        <v>105</v>
      </c>
      <c r="B28" s="121" t="s">
        <v>108</v>
      </c>
      <c r="C28" s="113">
        <v>8.3681212997401229</v>
      </c>
      <c r="D28" s="115">
        <v>66912</v>
      </c>
      <c r="E28" s="114">
        <v>68470</v>
      </c>
      <c r="F28" s="114">
        <v>70212</v>
      </c>
      <c r="G28" s="114">
        <v>62374</v>
      </c>
      <c r="H28" s="140">
        <v>63598</v>
      </c>
      <c r="I28" s="115">
        <v>3314</v>
      </c>
      <c r="J28" s="116">
        <v>5.2108556872857639</v>
      </c>
    </row>
    <row r="29" spans="1:10" s="110" customFormat="1" ht="12" customHeight="1" x14ac:dyDescent="0.2">
      <c r="A29" s="118"/>
      <c r="B29" s="121" t="s">
        <v>109</v>
      </c>
      <c r="C29" s="113">
        <v>66.830914225255938</v>
      </c>
      <c r="D29" s="115">
        <v>534384</v>
      </c>
      <c r="E29" s="114">
        <v>536850</v>
      </c>
      <c r="F29" s="114">
        <v>543971</v>
      </c>
      <c r="G29" s="114">
        <v>545125</v>
      </c>
      <c r="H29" s="140">
        <v>545530</v>
      </c>
      <c r="I29" s="115">
        <v>-11146</v>
      </c>
      <c r="J29" s="116">
        <v>-2.0431506974868476</v>
      </c>
    </row>
    <row r="30" spans="1:10" s="110" customFormat="1" ht="12" customHeight="1" x14ac:dyDescent="0.2">
      <c r="A30" s="118"/>
      <c r="B30" s="121" t="s">
        <v>110</v>
      </c>
      <c r="C30" s="113">
        <v>23.861501789631394</v>
      </c>
      <c r="D30" s="115">
        <v>190798</v>
      </c>
      <c r="E30" s="114">
        <v>191182</v>
      </c>
      <c r="F30" s="114">
        <v>191625</v>
      </c>
      <c r="G30" s="114">
        <v>190070</v>
      </c>
      <c r="H30" s="140">
        <v>187471</v>
      </c>
      <c r="I30" s="115">
        <v>3327</v>
      </c>
      <c r="J30" s="116">
        <v>1.7746744829867021</v>
      </c>
    </row>
    <row r="31" spans="1:10" s="110" customFormat="1" ht="12" customHeight="1" x14ac:dyDescent="0.2">
      <c r="A31" s="120"/>
      <c r="B31" s="121" t="s">
        <v>111</v>
      </c>
      <c r="C31" s="113">
        <v>0.93946268537254596</v>
      </c>
      <c r="D31" s="115">
        <v>7512</v>
      </c>
      <c r="E31" s="114">
        <v>7684</v>
      </c>
      <c r="F31" s="114">
        <v>7391</v>
      </c>
      <c r="G31" s="114">
        <v>7201</v>
      </c>
      <c r="H31" s="140">
        <v>6825</v>
      </c>
      <c r="I31" s="115">
        <v>687</v>
      </c>
      <c r="J31" s="116">
        <v>10.065934065934066</v>
      </c>
    </row>
    <row r="32" spans="1:10" s="110" customFormat="1" ht="12" customHeight="1" x14ac:dyDescent="0.2">
      <c r="A32" s="120"/>
      <c r="B32" s="121" t="s">
        <v>112</v>
      </c>
      <c r="C32" s="113">
        <v>0.28163870706322863</v>
      </c>
      <c r="D32" s="115">
        <v>2252</v>
      </c>
      <c r="E32" s="114">
        <v>2283</v>
      </c>
      <c r="F32" s="114">
        <v>2241</v>
      </c>
      <c r="G32" s="114">
        <v>2035</v>
      </c>
      <c r="H32" s="140">
        <v>1876</v>
      </c>
      <c r="I32" s="115">
        <v>376</v>
      </c>
      <c r="J32" s="116">
        <v>20.042643923240938</v>
      </c>
    </row>
    <row r="33" spans="1:10" s="110" customFormat="1" ht="12" customHeight="1" x14ac:dyDescent="0.2">
      <c r="A33" s="118" t="s">
        <v>113</v>
      </c>
      <c r="B33" s="119" t="s">
        <v>181</v>
      </c>
      <c r="C33" s="113">
        <v>71.693434016253008</v>
      </c>
      <c r="D33" s="115">
        <v>573265</v>
      </c>
      <c r="E33" s="114">
        <v>577321</v>
      </c>
      <c r="F33" s="114">
        <v>586617</v>
      </c>
      <c r="G33" s="114">
        <v>581137</v>
      </c>
      <c r="H33" s="140">
        <v>582266</v>
      </c>
      <c r="I33" s="115">
        <v>-9001</v>
      </c>
      <c r="J33" s="116">
        <v>-1.5458570481532496</v>
      </c>
    </row>
    <row r="34" spans="1:10" s="110" customFormat="1" ht="12" customHeight="1" x14ac:dyDescent="0.2">
      <c r="A34" s="118"/>
      <c r="B34" s="119" t="s">
        <v>182</v>
      </c>
      <c r="C34" s="113">
        <v>28.306565983746996</v>
      </c>
      <c r="D34" s="115">
        <v>226341</v>
      </c>
      <c r="E34" s="114">
        <v>226865</v>
      </c>
      <c r="F34" s="114">
        <v>226582</v>
      </c>
      <c r="G34" s="114">
        <v>223633</v>
      </c>
      <c r="H34" s="140">
        <v>221158</v>
      </c>
      <c r="I34" s="115">
        <v>5183</v>
      </c>
      <c r="J34" s="116">
        <v>2.3435733728827355</v>
      </c>
    </row>
    <row r="35" spans="1:10" s="110" customFormat="1" ht="12" customHeight="1" x14ac:dyDescent="0.2">
      <c r="A35" s="118" t="s">
        <v>113</v>
      </c>
      <c r="B35" s="119" t="s">
        <v>116</v>
      </c>
      <c r="C35" s="113">
        <v>94.184010625232929</v>
      </c>
      <c r="D35" s="115">
        <v>753101</v>
      </c>
      <c r="E35" s="114">
        <v>758513</v>
      </c>
      <c r="F35" s="114">
        <v>766260</v>
      </c>
      <c r="G35" s="114">
        <v>760324</v>
      </c>
      <c r="H35" s="140">
        <v>760644</v>
      </c>
      <c r="I35" s="115">
        <v>-7543</v>
      </c>
      <c r="J35" s="116">
        <v>-0.99165969888673278</v>
      </c>
    </row>
    <row r="36" spans="1:10" s="110" customFormat="1" ht="12" customHeight="1" x14ac:dyDescent="0.2">
      <c r="A36" s="118"/>
      <c r="B36" s="119" t="s">
        <v>117</v>
      </c>
      <c r="C36" s="113">
        <v>5.8013571684054392</v>
      </c>
      <c r="D36" s="115">
        <v>46388</v>
      </c>
      <c r="E36" s="114">
        <v>45539</v>
      </c>
      <c r="F36" s="114">
        <v>46807</v>
      </c>
      <c r="G36" s="114">
        <v>44313</v>
      </c>
      <c r="H36" s="140">
        <v>42653</v>
      </c>
      <c r="I36" s="115">
        <v>3735</v>
      </c>
      <c r="J36" s="116">
        <v>8.75671113403512</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51746</v>
      </c>
      <c r="E64" s="236">
        <v>52040</v>
      </c>
      <c r="F64" s="236">
        <v>52726</v>
      </c>
      <c r="G64" s="236">
        <v>52252</v>
      </c>
      <c r="H64" s="140">
        <v>52287</v>
      </c>
      <c r="I64" s="115">
        <v>-541</v>
      </c>
      <c r="J64" s="116">
        <v>-1.0346740107483696</v>
      </c>
    </row>
    <row r="65" spans="1:12" s="110" customFormat="1" ht="12" customHeight="1" x14ac:dyDescent="0.2">
      <c r="A65" s="118" t="s">
        <v>105</v>
      </c>
      <c r="B65" s="119" t="s">
        <v>106</v>
      </c>
      <c r="C65" s="113">
        <v>52.37313029026398</v>
      </c>
      <c r="D65" s="235">
        <v>27101</v>
      </c>
      <c r="E65" s="236">
        <v>27192</v>
      </c>
      <c r="F65" s="236">
        <v>27732</v>
      </c>
      <c r="G65" s="236">
        <v>27458</v>
      </c>
      <c r="H65" s="140">
        <v>27421</v>
      </c>
      <c r="I65" s="115">
        <v>-320</v>
      </c>
      <c r="J65" s="116">
        <v>-1.1669888042011598</v>
      </c>
    </row>
    <row r="66" spans="1:12" s="110" customFormat="1" ht="12" customHeight="1" x14ac:dyDescent="0.2">
      <c r="A66" s="118"/>
      <c r="B66" s="119" t="s">
        <v>107</v>
      </c>
      <c r="C66" s="113">
        <v>47.62686970973602</v>
      </c>
      <c r="D66" s="235">
        <v>24645</v>
      </c>
      <c r="E66" s="236">
        <v>24848</v>
      </c>
      <c r="F66" s="236">
        <v>24994</v>
      </c>
      <c r="G66" s="236">
        <v>24794</v>
      </c>
      <c r="H66" s="140">
        <v>24866</v>
      </c>
      <c r="I66" s="115">
        <v>-221</v>
      </c>
      <c r="J66" s="116">
        <v>-0.88876377382771654</v>
      </c>
    </row>
    <row r="67" spans="1:12" s="110" customFormat="1" ht="12" customHeight="1" x14ac:dyDescent="0.2">
      <c r="A67" s="118" t="s">
        <v>105</v>
      </c>
      <c r="B67" s="121" t="s">
        <v>108</v>
      </c>
      <c r="C67" s="113">
        <v>8.0972442314381787</v>
      </c>
      <c r="D67" s="235">
        <v>4190</v>
      </c>
      <c r="E67" s="236">
        <v>4254</v>
      </c>
      <c r="F67" s="236">
        <v>4407</v>
      </c>
      <c r="G67" s="236">
        <v>3879</v>
      </c>
      <c r="H67" s="140">
        <v>3966</v>
      </c>
      <c r="I67" s="115">
        <v>224</v>
      </c>
      <c r="J67" s="116">
        <v>5.6480080685829552</v>
      </c>
    </row>
    <row r="68" spans="1:12" s="110" customFormat="1" ht="12" customHeight="1" x14ac:dyDescent="0.2">
      <c r="A68" s="118"/>
      <c r="B68" s="121" t="s">
        <v>109</v>
      </c>
      <c r="C68" s="113">
        <v>65.498782514590502</v>
      </c>
      <c r="D68" s="235">
        <v>33893</v>
      </c>
      <c r="E68" s="236">
        <v>34085</v>
      </c>
      <c r="F68" s="236">
        <v>34616</v>
      </c>
      <c r="G68" s="236">
        <v>34761</v>
      </c>
      <c r="H68" s="140">
        <v>34920</v>
      </c>
      <c r="I68" s="115">
        <v>-1027</v>
      </c>
      <c r="J68" s="116">
        <v>-2.9410080183276062</v>
      </c>
    </row>
    <row r="69" spans="1:12" s="110" customFormat="1" ht="12" customHeight="1" x14ac:dyDescent="0.2">
      <c r="A69" s="118"/>
      <c r="B69" s="121" t="s">
        <v>110</v>
      </c>
      <c r="C69" s="113">
        <v>25.412592277663975</v>
      </c>
      <c r="D69" s="235">
        <v>13150</v>
      </c>
      <c r="E69" s="236">
        <v>13192</v>
      </c>
      <c r="F69" s="236">
        <v>13223</v>
      </c>
      <c r="G69" s="236">
        <v>13148</v>
      </c>
      <c r="H69" s="140">
        <v>12949</v>
      </c>
      <c r="I69" s="115">
        <v>201</v>
      </c>
      <c r="J69" s="116">
        <v>1.5522434164800372</v>
      </c>
    </row>
    <row r="70" spans="1:12" s="110" customFormat="1" ht="12" customHeight="1" x14ac:dyDescent="0.2">
      <c r="A70" s="120"/>
      <c r="B70" s="121" t="s">
        <v>111</v>
      </c>
      <c r="C70" s="113">
        <v>0.99138097630734745</v>
      </c>
      <c r="D70" s="235">
        <v>513</v>
      </c>
      <c r="E70" s="236">
        <v>509</v>
      </c>
      <c r="F70" s="236">
        <v>480</v>
      </c>
      <c r="G70" s="236">
        <v>464</v>
      </c>
      <c r="H70" s="140">
        <v>452</v>
      </c>
      <c r="I70" s="115">
        <v>61</v>
      </c>
      <c r="J70" s="116">
        <v>13.495575221238939</v>
      </c>
    </row>
    <row r="71" spans="1:12" s="110" customFormat="1" ht="12" customHeight="1" x14ac:dyDescent="0.2">
      <c r="A71" s="120"/>
      <c r="B71" s="121" t="s">
        <v>112</v>
      </c>
      <c r="C71" s="113">
        <v>0.26088973060719667</v>
      </c>
      <c r="D71" s="235">
        <v>135</v>
      </c>
      <c r="E71" s="236">
        <v>118</v>
      </c>
      <c r="F71" s="236">
        <v>113</v>
      </c>
      <c r="G71" s="236">
        <v>101</v>
      </c>
      <c r="H71" s="140">
        <v>93</v>
      </c>
      <c r="I71" s="115">
        <v>42</v>
      </c>
      <c r="J71" s="116">
        <v>45.161290322580648</v>
      </c>
    </row>
    <row r="72" spans="1:12" s="110" customFormat="1" ht="12" customHeight="1" x14ac:dyDescent="0.2">
      <c r="A72" s="118" t="s">
        <v>113</v>
      </c>
      <c r="B72" s="119" t="s">
        <v>181</v>
      </c>
      <c r="C72" s="113">
        <v>73.936149654079543</v>
      </c>
      <c r="D72" s="235">
        <v>38259</v>
      </c>
      <c r="E72" s="236">
        <v>38529</v>
      </c>
      <c r="F72" s="236">
        <v>39221</v>
      </c>
      <c r="G72" s="236">
        <v>38928</v>
      </c>
      <c r="H72" s="140">
        <v>39049</v>
      </c>
      <c r="I72" s="115">
        <v>-790</v>
      </c>
      <c r="J72" s="116">
        <v>-2.0230991830776714</v>
      </c>
    </row>
    <row r="73" spans="1:12" s="110" customFormat="1" ht="12" customHeight="1" x14ac:dyDescent="0.2">
      <c r="A73" s="118"/>
      <c r="B73" s="119" t="s">
        <v>182</v>
      </c>
      <c r="C73" s="113">
        <v>26.063850345920457</v>
      </c>
      <c r="D73" s="115">
        <v>13487</v>
      </c>
      <c r="E73" s="114">
        <v>13511</v>
      </c>
      <c r="F73" s="114">
        <v>13505</v>
      </c>
      <c r="G73" s="114">
        <v>13324</v>
      </c>
      <c r="H73" s="140">
        <v>13238</v>
      </c>
      <c r="I73" s="115">
        <v>249</v>
      </c>
      <c r="J73" s="116">
        <v>1.8809487838042001</v>
      </c>
    </row>
    <row r="74" spans="1:12" s="110" customFormat="1" ht="12" customHeight="1" x14ac:dyDescent="0.2">
      <c r="A74" s="118" t="s">
        <v>113</v>
      </c>
      <c r="B74" s="119" t="s">
        <v>116</v>
      </c>
      <c r="C74" s="113">
        <v>96.022880995632519</v>
      </c>
      <c r="D74" s="115">
        <v>49688</v>
      </c>
      <c r="E74" s="114">
        <v>50075</v>
      </c>
      <c r="F74" s="114">
        <v>50740</v>
      </c>
      <c r="G74" s="114">
        <v>50381</v>
      </c>
      <c r="H74" s="140">
        <v>50488</v>
      </c>
      <c r="I74" s="115">
        <v>-800</v>
      </c>
      <c r="J74" s="116">
        <v>-1.5845349389954049</v>
      </c>
    </row>
    <row r="75" spans="1:12" s="110" customFormat="1" ht="12" customHeight="1" x14ac:dyDescent="0.2">
      <c r="A75" s="142"/>
      <c r="B75" s="124" t="s">
        <v>117</v>
      </c>
      <c r="C75" s="125">
        <v>3.9558613226143082</v>
      </c>
      <c r="D75" s="143">
        <v>2047</v>
      </c>
      <c r="E75" s="144">
        <v>1956</v>
      </c>
      <c r="F75" s="144">
        <v>1978</v>
      </c>
      <c r="G75" s="144">
        <v>1864</v>
      </c>
      <c r="H75" s="145">
        <v>1789</v>
      </c>
      <c r="I75" s="143">
        <v>258</v>
      </c>
      <c r="J75" s="146">
        <v>14.421464505310229</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43142</v>
      </c>
      <c r="G11" s="114">
        <v>43922</v>
      </c>
      <c r="H11" s="114">
        <v>44587</v>
      </c>
      <c r="I11" s="114">
        <v>44278</v>
      </c>
      <c r="J11" s="140">
        <v>44159</v>
      </c>
      <c r="K11" s="114">
        <v>-1017</v>
      </c>
      <c r="L11" s="116">
        <v>-2.3030412826377411</v>
      </c>
    </row>
    <row r="12" spans="1:17" s="110" customFormat="1" ht="24.95" customHeight="1" x14ac:dyDescent="0.2">
      <c r="A12" s="604" t="s">
        <v>185</v>
      </c>
      <c r="B12" s="605"/>
      <c r="C12" s="605"/>
      <c r="D12" s="606"/>
      <c r="E12" s="113">
        <v>51.803347086365953</v>
      </c>
      <c r="F12" s="115">
        <v>22349</v>
      </c>
      <c r="G12" s="114">
        <v>22623</v>
      </c>
      <c r="H12" s="114">
        <v>23115</v>
      </c>
      <c r="I12" s="114">
        <v>22863</v>
      </c>
      <c r="J12" s="140">
        <v>22730</v>
      </c>
      <c r="K12" s="114">
        <v>-381</v>
      </c>
      <c r="L12" s="116">
        <v>-1.6761988561372636</v>
      </c>
    </row>
    <row r="13" spans="1:17" s="110" customFormat="1" ht="15" customHeight="1" x14ac:dyDescent="0.2">
      <c r="A13" s="120"/>
      <c r="B13" s="612" t="s">
        <v>107</v>
      </c>
      <c r="C13" s="612"/>
      <c r="E13" s="113">
        <v>48.196652913634047</v>
      </c>
      <c r="F13" s="115">
        <v>20793</v>
      </c>
      <c r="G13" s="114">
        <v>21299</v>
      </c>
      <c r="H13" s="114">
        <v>21472</v>
      </c>
      <c r="I13" s="114">
        <v>21415</v>
      </c>
      <c r="J13" s="140">
        <v>21429</v>
      </c>
      <c r="K13" s="114">
        <v>-636</v>
      </c>
      <c r="L13" s="116">
        <v>-2.9679406411871763</v>
      </c>
    </row>
    <row r="14" spans="1:17" s="110" customFormat="1" ht="24.95" customHeight="1" x14ac:dyDescent="0.2">
      <c r="A14" s="604" t="s">
        <v>186</v>
      </c>
      <c r="B14" s="605"/>
      <c r="C14" s="605"/>
      <c r="D14" s="606"/>
      <c r="E14" s="113">
        <v>8.7918965277455836</v>
      </c>
      <c r="F14" s="115">
        <v>3793</v>
      </c>
      <c r="G14" s="114">
        <v>3933</v>
      </c>
      <c r="H14" s="114">
        <v>4122</v>
      </c>
      <c r="I14" s="114">
        <v>3659</v>
      </c>
      <c r="J14" s="140">
        <v>3685</v>
      </c>
      <c r="K14" s="114">
        <v>108</v>
      </c>
      <c r="L14" s="116">
        <v>2.9308005427408412</v>
      </c>
    </row>
    <row r="15" spans="1:17" s="110" customFormat="1" ht="15" customHeight="1" x14ac:dyDescent="0.2">
      <c r="A15" s="120"/>
      <c r="B15" s="119"/>
      <c r="C15" s="258" t="s">
        <v>106</v>
      </c>
      <c r="E15" s="113">
        <v>60.427102557342472</v>
      </c>
      <c r="F15" s="115">
        <v>2292</v>
      </c>
      <c r="G15" s="114">
        <v>2380</v>
      </c>
      <c r="H15" s="114">
        <v>2513</v>
      </c>
      <c r="I15" s="114">
        <v>2257</v>
      </c>
      <c r="J15" s="140">
        <v>2254</v>
      </c>
      <c r="K15" s="114">
        <v>38</v>
      </c>
      <c r="L15" s="116">
        <v>1.6858917480035494</v>
      </c>
    </row>
    <row r="16" spans="1:17" s="110" customFormat="1" ht="15" customHeight="1" x14ac:dyDescent="0.2">
      <c r="A16" s="120"/>
      <c r="B16" s="119"/>
      <c r="C16" s="258" t="s">
        <v>107</v>
      </c>
      <c r="E16" s="113">
        <v>39.572897442657528</v>
      </c>
      <c r="F16" s="115">
        <v>1501</v>
      </c>
      <c r="G16" s="114">
        <v>1553</v>
      </c>
      <c r="H16" s="114">
        <v>1609</v>
      </c>
      <c r="I16" s="114">
        <v>1402</v>
      </c>
      <c r="J16" s="140">
        <v>1431</v>
      </c>
      <c r="K16" s="114">
        <v>70</v>
      </c>
      <c r="L16" s="116">
        <v>4.8916841369671555</v>
      </c>
    </row>
    <row r="17" spans="1:12" s="110" customFormat="1" ht="15" customHeight="1" x14ac:dyDescent="0.2">
      <c r="A17" s="120"/>
      <c r="B17" s="121" t="s">
        <v>109</v>
      </c>
      <c r="C17" s="258"/>
      <c r="E17" s="113">
        <v>64.774465717861943</v>
      </c>
      <c r="F17" s="115">
        <v>27945</v>
      </c>
      <c r="G17" s="114">
        <v>28480</v>
      </c>
      <c r="H17" s="114">
        <v>28948</v>
      </c>
      <c r="I17" s="114">
        <v>29114</v>
      </c>
      <c r="J17" s="140">
        <v>29142</v>
      </c>
      <c r="K17" s="114">
        <v>-1197</v>
      </c>
      <c r="L17" s="116">
        <v>-4.1074737492279185</v>
      </c>
    </row>
    <row r="18" spans="1:12" s="110" customFormat="1" ht="15" customHeight="1" x14ac:dyDescent="0.2">
      <c r="A18" s="120"/>
      <c r="B18" s="119"/>
      <c r="C18" s="258" t="s">
        <v>106</v>
      </c>
      <c r="E18" s="113">
        <v>52.15602075505457</v>
      </c>
      <c r="F18" s="115">
        <v>14575</v>
      </c>
      <c r="G18" s="114">
        <v>14758</v>
      </c>
      <c r="H18" s="114">
        <v>15073</v>
      </c>
      <c r="I18" s="114">
        <v>15131</v>
      </c>
      <c r="J18" s="140">
        <v>15069</v>
      </c>
      <c r="K18" s="114">
        <v>-494</v>
      </c>
      <c r="L18" s="116">
        <v>-3.2782533678412635</v>
      </c>
    </row>
    <row r="19" spans="1:12" s="110" customFormat="1" ht="15" customHeight="1" x14ac:dyDescent="0.2">
      <c r="A19" s="120"/>
      <c r="B19" s="119"/>
      <c r="C19" s="258" t="s">
        <v>107</v>
      </c>
      <c r="E19" s="113">
        <v>47.84397924494543</v>
      </c>
      <c r="F19" s="115">
        <v>13370</v>
      </c>
      <c r="G19" s="114">
        <v>13722</v>
      </c>
      <c r="H19" s="114">
        <v>13875</v>
      </c>
      <c r="I19" s="114">
        <v>13983</v>
      </c>
      <c r="J19" s="140">
        <v>14073</v>
      </c>
      <c r="K19" s="114">
        <v>-703</v>
      </c>
      <c r="L19" s="116">
        <v>-4.9953812264620199</v>
      </c>
    </row>
    <row r="20" spans="1:12" s="110" customFormat="1" ht="15" customHeight="1" x14ac:dyDescent="0.2">
      <c r="A20" s="120"/>
      <c r="B20" s="121" t="s">
        <v>110</v>
      </c>
      <c r="C20" s="258"/>
      <c r="E20" s="113">
        <v>25.344212136664968</v>
      </c>
      <c r="F20" s="115">
        <v>10934</v>
      </c>
      <c r="G20" s="114">
        <v>11054</v>
      </c>
      <c r="H20" s="114">
        <v>11081</v>
      </c>
      <c r="I20" s="114">
        <v>11079</v>
      </c>
      <c r="J20" s="140">
        <v>10923</v>
      </c>
      <c r="K20" s="114">
        <v>11</v>
      </c>
      <c r="L20" s="116">
        <v>0.10070493454179255</v>
      </c>
    </row>
    <row r="21" spans="1:12" s="110" customFormat="1" ht="15" customHeight="1" x14ac:dyDescent="0.2">
      <c r="A21" s="120"/>
      <c r="B21" s="119"/>
      <c r="C21" s="258" t="s">
        <v>106</v>
      </c>
      <c r="E21" s="113">
        <v>47.548929943296137</v>
      </c>
      <c r="F21" s="115">
        <v>5199</v>
      </c>
      <c r="G21" s="114">
        <v>5205</v>
      </c>
      <c r="H21" s="114">
        <v>5259</v>
      </c>
      <c r="I21" s="114">
        <v>5208</v>
      </c>
      <c r="J21" s="140">
        <v>5152</v>
      </c>
      <c r="K21" s="114">
        <v>47</v>
      </c>
      <c r="L21" s="116">
        <v>0.91226708074534157</v>
      </c>
    </row>
    <row r="22" spans="1:12" s="110" customFormat="1" ht="15" customHeight="1" x14ac:dyDescent="0.2">
      <c r="A22" s="120"/>
      <c r="B22" s="119"/>
      <c r="C22" s="258" t="s">
        <v>107</v>
      </c>
      <c r="E22" s="113">
        <v>52.451070056703863</v>
      </c>
      <c r="F22" s="115">
        <v>5735</v>
      </c>
      <c r="G22" s="114">
        <v>5849</v>
      </c>
      <c r="H22" s="114">
        <v>5822</v>
      </c>
      <c r="I22" s="114">
        <v>5871</v>
      </c>
      <c r="J22" s="140">
        <v>5771</v>
      </c>
      <c r="K22" s="114">
        <v>-36</v>
      </c>
      <c r="L22" s="116">
        <v>-0.62380869866574251</v>
      </c>
    </row>
    <row r="23" spans="1:12" s="110" customFormat="1" ht="15" customHeight="1" x14ac:dyDescent="0.2">
      <c r="A23" s="120"/>
      <c r="B23" s="121" t="s">
        <v>111</v>
      </c>
      <c r="C23" s="258"/>
      <c r="E23" s="113">
        <v>1.0894256177275046</v>
      </c>
      <c r="F23" s="115">
        <v>470</v>
      </c>
      <c r="G23" s="114">
        <v>455</v>
      </c>
      <c r="H23" s="114">
        <v>436</v>
      </c>
      <c r="I23" s="114">
        <v>426</v>
      </c>
      <c r="J23" s="140">
        <v>409</v>
      </c>
      <c r="K23" s="114">
        <v>61</v>
      </c>
      <c r="L23" s="116">
        <v>14.91442542787286</v>
      </c>
    </row>
    <row r="24" spans="1:12" s="110" customFormat="1" ht="15" customHeight="1" x14ac:dyDescent="0.2">
      <c r="A24" s="120"/>
      <c r="B24" s="119"/>
      <c r="C24" s="258" t="s">
        <v>106</v>
      </c>
      <c r="E24" s="113">
        <v>60.212765957446805</v>
      </c>
      <c r="F24" s="115">
        <v>283</v>
      </c>
      <c r="G24" s="114">
        <v>280</v>
      </c>
      <c r="H24" s="114">
        <v>270</v>
      </c>
      <c r="I24" s="114">
        <v>267</v>
      </c>
      <c r="J24" s="140">
        <v>255</v>
      </c>
      <c r="K24" s="114">
        <v>28</v>
      </c>
      <c r="L24" s="116">
        <v>10.980392156862745</v>
      </c>
    </row>
    <row r="25" spans="1:12" s="110" customFormat="1" ht="15" customHeight="1" x14ac:dyDescent="0.2">
      <c r="A25" s="120"/>
      <c r="B25" s="119"/>
      <c r="C25" s="258" t="s">
        <v>107</v>
      </c>
      <c r="E25" s="113">
        <v>39.787234042553195</v>
      </c>
      <c r="F25" s="115">
        <v>187</v>
      </c>
      <c r="G25" s="114">
        <v>175</v>
      </c>
      <c r="H25" s="114">
        <v>166</v>
      </c>
      <c r="I25" s="114">
        <v>159</v>
      </c>
      <c r="J25" s="140">
        <v>154</v>
      </c>
      <c r="K25" s="114">
        <v>33</v>
      </c>
      <c r="L25" s="116">
        <v>21.428571428571427</v>
      </c>
    </row>
    <row r="26" spans="1:12" s="110" customFormat="1" ht="15" customHeight="1" x14ac:dyDescent="0.2">
      <c r="A26" s="120"/>
      <c r="C26" s="121" t="s">
        <v>187</v>
      </c>
      <c r="D26" s="110" t="s">
        <v>188</v>
      </c>
      <c r="E26" s="113">
        <v>0.28510500208613415</v>
      </c>
      <c r="F26" s="115">
        <v>123</v>
      </c>
      <c r="G26" s="114">
        <v>105</v>
      </c>
      <c r="H26" s="114">
        <v>100</v>
      </c>
      <c r="I26" s="114">
        <v>92</v>
      </c>
      <c r="J26" s="140">
        <v>84</v>
      </c>
      <c r="K26" s="114">
        <v>39</v>
      </c>
      <c r="L26" s="116">
        <v>46.428571428571431</v>
      </c>
    </row>
    <row r="27" spans="1:12" s="110" customFormat="1" ht="15" customHeight="1" x14ac:dyDescent="0.2">
      <c r="A27" s="120"/>
      <c r="B27" s="119"/>
      <c r="D27" s="259" t="s">
        <v>106</v>
      </c>
      <c r="E27" s="113">
        <v>51.219512195121951</v>
      </c>
      <c r="F27" s="115">
        <v>63</v>
      </c>
      <c r="G27" s="114">
        <v>58</v>
      </c>
      <c r="H27" s="114">
        <v>58</v>
      </c>
      <c r="I27" s="114">
        <v>50</v>
      </c>
      <c r="J27" s="140">
        <v>44</v>
      </c>
      <c r="K27" s="114">
        <v>19</v>
      </c>
      <c r="L27" s="116">
        <v>43.18181818181818</v>
      </c>
    </row>
    <row r="28" spans="1:12" s="110" customFormat="1" ht="15" customHeight="1" x14ac:dyDescent="0.2">
      <c r="A28" s="120"/>
      <c r="B28" s="119"/>
      <c r="D28" s="259" t="s">
        <v>107</v>
      </c>
      <c r="E28" s="113">
        <v>48.780487804878049</v>
      </c>
      <c r="F28" s="115">
        <v>60</v>
      </c>
      <c r="G28" s="114">
        <v>47</v>
      </c>
      <c r="H28" s="114">
        <v>42</v>
      </c>
      <c r="I28" s="114">
        <v>42</v>
      </c>
      <c r="J28" s="140">
        <v>40</v>
      </c>
      <c r="K28" s="114">
        <v>20</v>
      </c>
      <c r="L28" s="116">
        <v>50</v>
      </c>
    </row>
    <row r="29" spans="1:12" s="110" customFormat="1" ht="24.95" customHeight="1" x14ac:dyDescent="0.2">
      <c r="A29" s="604" t="s">
        <v>189</v>
      </c>
      <c r="B29" s="605"/>
      <c r="C29" s="605"/>
      <c r="D29" s="606"/>
      <c r="E29" s="113">
        <v>93.586296416485098</v>
      </c>
      <c r="F29" s="115">
        <v>40375</v>
      </c>
      <c r="G29" s="114">
        <v>41134</v>
      </c>
      <c r="H29" s="114">
        <v>41616</v>
      </c>
      <c r="I29" s="114">
        <v>41543</v>
      </c>
      <c r="J29" s="140">
        <v>41592</v>
      </c>
      <c r="K29" s="114">
        <v>-1217</v>
      </c>
      <c r="L29" s="116">
        <v>-2.9260434698980573</v>
      </c>
    </row>
    <row r="30" spans="1:12" s="110" customFormat="1" ht="15" customHeight="1" x14ac:dyDescent="0.2">
      <c r="A30" s="120"/>
      <c r="B30" s="119"/>
      <c r="C30" s="258" t="s">
        <v>106</v>
      </c>
      <c r="E30" s="113">
        <v>50.934984520123841</v>
      </c>
      <c r="F30" s="115">
        <v>20565</v>
      </c>
      <c r="G30" s="114">
        <v>20819</v>
      </c>
      <c r="H30" s="114">
        <v>21187</v>
      </c>
      <c r="I30" s="114">
        <v>21077</v>
      </c>
      <c r="J30" s="140">
        <v>21056</v>
      </c>
      <c r="K30" s="114">
        <v>-491</v>
      </c>
      <c r="L30" s="116">
        <v>-2.3318768996960486</v>
      </c>
    </row>
    <row r="31" spans="1:12" s="110" customFormat="1" ht="15" customHeight="1" x14ac:dyDescent="0.2">
      <c r="A31" s="120"/>
      <c r="B31" s="119"/>
      <c r="C31" s="258" t="s">
        <v>107</v>
      </c>
      <c r="E31" s="113">
        <v>49.065015479876159</v>
      </c>
      <c r="F31" s="115">
        <v>19810</v>
      </c>
      <c r="G31" s="114">
        <v>20315</v>
      </c>
      <c r="H31" s="114">
        <v>20429</v>
      </c>
      <c r="I31" s="114">
        <v>20466</v>
      </c>
      <c r="J31" s="140">
        <v>20536</v>
      </c>
      <c r="K31" s="114">
        <v>-726</v>
      </c>
      <c r="L31" s="116">
        <v>-3.5352551616673158</v>
      </c>
    </row>
    <row r="32" spans="1:12" s="110" customFormat="1" ht="15" customHeight="1" x14ac:dyDescent="0.2">
      <c r="A32" s="120"/>
      <c r="B32" s="119" t="s">
        <v>117</v>
      </c>
      <c r="C32" s="258"/>
      <c r="E32" s="113">
        <v>6.390524315052617</v>
      </c>
      <c r="F32" s="115">
        <v>2757</v>
      </c>
      <c r="G32" s="114">
        <v>2778</v>
      </c>
      <c r="H32" s="114">
        <v>2963</v>
      </c>
      <c r="I32" s="114">
        <v>2727</v>
      </c>
      <c r="J32" s="140">
        <v>2555</v>
      </c>
      <c r="K32" s="114">
        <v>202</v>
      </c>
      <c r="L32" s="116">
        <v>7.9060665362035225</v>
      </c>
    </row>
    <row r="33" spans="1:12" s="110" customFormat="1" ht="15" customHeight="1" x14ac:dyDescent="0.2">
      <c r="A33" s="120"/>
      <c r="B33" s="119"/>
      <c r="C33" s="258" t="s">
        <v>106</v>
      </c>
      <c r="E33" s="113">
        <v>64.417845484221985</v>
      </c>
      <c r="F33" s="115">
        <v>1776</v>
      </c>
      <c r="G33" s="114">
        <v>1796</v>
      </c>
      <c r="H33" s="114">
        <v>1921</v>
      </c>
      <c r="I33" s="114">
        <v>1779</v>
      </c>
      <c r="J33" s="140">
        <v>1664</v>
      </c>
      <c r="K33" s="114">
        <v>112</v>
      </c>
      <c r="L33" s="116">
        <v>6.7307692307692308</v>
      </c>
    </row>
    <row r="34" spans="1:12" s="110" customFormat="1" ht="15" customHeight="1" x14ac:dyDescent="0.2">
      <c r="A34" s="120"/>
      <c r="B34" s="119"/>
      <c r="C34" s="258" t="s">
        <v>107</v>
      </c>
      <c r="E34" s="113">
        <v>35.582154515778022</v>
      </c>
      <c r="F34" s="115">
        <v>981</v>
      </c>
      <c r="G34" s="114">
        <v>982</v>
      </c>
      <c r="H34" s="114">
        <v>1042</v>
      </c>
      <c r="I34" s="114">
        <v>948</v>
      </c>
      <c r="J34" s="140">
        <v>891</v>
      </c>
      <c r="K34" s="114">
        <v>90</v>
      </c>
      <c r="L34" s="116">
        <v>10.1010101010101</v>
      </c>
    </row>
    <row r="35" spans="1:12" s="110" customFormat="1" ht="24.95" customHeight="1" x14ac:dyDescent="0.2">
      <c r="A35" s="604" t="s">
        <v>190</v>
      </c>
      <c r="B35" s="605"/>
      <c r="C35" s="605"/>
      <c r="D35" s="606"/>
      <c r="E35" s="113">
        <v>72.880255899123824</v>
      </c>
      <c r="F35" s="115">
        <v>31442</v>
      </c>
      <c r="G35" s="114">
        <v>32042</v>
      </c>
      <c r="H35" s="114">
        <v>32703</v>
      </c>
      <c r="I35" s="114">
        <v>32429</v>
      </c>
      <c r="J35" s="140">
        <v>32369</v>
      </c>
      <c r="K35" s="114">
        <v>-927</v>
      </c>
      <c r="L35" s="116">
        <v>-2.8638512156693134</v>
      </c>
    </row>
    <row r="36" spans="1:12" s="110" customFormat="1" ht="15" customHeight="1" x14ac:dyDescent="0.2">
      <c r="A36" s="120"/>
      <c r="B36" s="119"/>
      <c r="C36" s="258" t="s">
        <v>106</v>
      </c>
      <c r="E36" s="113">
        <v>65.253482602887857</v>
      </c>
      <c r="F36" s="115">
        <v>20517</v>
      </c>
      <c r="G36" s="114">
        <v>20812</v>
      </c>
      <c r="H36" s="114">
        <v>21283</v>
      </c>
      <c r="I36" s="114">
        <v>21078</v>
      </c>
      <c r="J36" s="140">
        <v>20984</v>
      </c>
      <c r="K36" s="114">
        <v>-467</v>
      </c>
      <c r="L36" s="116">
        <v>-2.2255051467784979</v>
      </c>
    </row>
    <row r="37" spans="1:12" s="110" customFormat="1" ht="15" customHeight="1" x14ac:dyDescent="0.2">
      <c r="A37" s="120"/>
      <c r="B37" s="119"/>
      <c r="C37" s="258" t="s">
        <v>107</v>
      </c>
      <c r="E37" s="113">
        <v>34.746517397112143</v>
      </c>
      <c r="F37" s="115">
        <v>10925</v>
      </c>
      <c r="G37" s="114">
        <v>11230</v>
      </c>
      <c r="H37" s="114">
        <v>11420</v>
      </c>
      <c r="I37" s="114">
        <v>11351</v>
      </c>
      <c r="J37" s="140">
        <v>11385</v>
      </c>
      <c r="K37" s="114">
        <v>-460</v>
      </c>
      <c r="L37" s="116">
        <v>-4.0404040404040407</v>
      </c>
    </row>
    <row r="38" spans="1:12" s="110" customFormat="1" ht="15" customHeight="1" x14ac:dyDescent="0.2">
      <c r="A38" s="120"/>
      <c r="B38" s="119" t="s">
        <v>182</v>
      </c>
      <c r="C38" s="258"/>
      <c r="E38" s="113">
        <v>27.119744100876176</v>
      </c>
      <c r="F38" s="115">
        <v>11700</v>
      </c>
      <c r="G38" s="114">
        <v>11880</v>
      </c>
      <c r="H38" s="114">
        <v>11884</v>
      </c>
      <c r="I38" s="114">
        <v>11849</v>
      </c>
      <c r="J38" s="140">
        <v>11790</v>
      </c>
      <c r="K38" s="114">
        <v>-90</v>
      </c>
      <c r="L38" s="116">
        <v>-0.76335877862595425</v>
      </c>
    </row>
    <row r="39" spans="1:12" s="110" customFormat="1" ht="15" customHeight="1" x14ac:dyDescent="0.2">
      <c r="A39" s="120"/>
      <c r="B39" s="119"/>
      <c r="C39" s="258" t="s">
        <v>106</v>
      </c>
      <c r="E39" s="113">
        <v>15.658119658119658</v>
      </c>
      <c r="F39" s="115">
        <v>1832</v>
      </c>
      <c r="G39" s="114">
        <v>1811</v>
      </c>
      <c r="H39" s="114">
        <v>1832</v>
      </c>
      <c r="I39" s="114">
        <v>1785</v>
      </c>
      <c r="J39" s="140">
        <v>1746</v>
      </c>
      <c r="K39" s="114">
        <v>86</v>
      </c>
      <c r="L39" s="116">
        <v>4.925544100801833</v>
      </c>
    </row>
    <row r="40" spans="1:12" s="110" customFormat="1" ht="15" customHeight="1" x14ac:dyDescent="0.2">
      <c r="A40" s="120"/>
      <c r="B40" s="119"/>
      <c r="C40" s="258" t="s">
        <v>107</v>
      </c>
      <c r="E40" s="113">
        <v>84.341880341880341</v>
      </c>
      <c r="F40" s="115">
        <v>9868</v>
      </c>
      <c r="G40" s="114">
        <v>10069</v>
      </c>
      <c r="H40" s="114">
        <v>10052</v>
      </c>
      <c r="I40" s="114">
        <v>10064</v>
      </c>
      <c r="J40" s="140">
        <v>10044</v>
      </c>
      <c r="K40" s="114">
        <v>-176</v>
      </c>
      <c r="L40" s="116">
        <v>-1.7522899243329351</v>
      </c>
    </row>
    <row r="41" spans="1:12" s="110" customFormat="1" ht="24.75" customHeight="1" x14ac:dyDescent="0.2">
      <c r="A41" s="604" t="s">
        <v>517</v>
      </c>
      <c r="B41" s="605"/>
      <c r="C41" s="605"/>
      <c r="D41" s="606"/>
      <c r="E41" s="113">
        <v>3.5742431968847064</v>
      </c>
      <c r="F41" s="115">
        <v>1542</v>
      </c>
      <c r="G41" s="114">
        <v>1736</v>
      </c>
      <c r="H41" s="114">
        <v>1774</v>
      </c>
      <c r="I41" s="114">
        <v>1392</v>
      </c>
      <c r="J41" s="140">
        <v>1498</v>
      </c>
      <c r="K41" s="114">
        <v>44</v>
      </c>
      <c r="L41" s="116">
        <v>2.937249666221629</v>
      </c>
    </row>
    <row r="42" spans="1:12" s="110" customFormat="1" ht="15" customHeight="1" x14ac:dyDescent="0.2">
      <c r="A42" s="120"/>
      <c r="B42" s="119"/>
      <c r="C42" s="258" t="s">
        <v>106</v>
      </c>
      <c r="E42" s="113">
        <v>61.024643320363168</v>
      </c>
      <c r="F42" s="115">
        <v>941</v>
      </c>
      <c r="G42" s="114">
        <v>1071</v>
      </c>
      <c r="H42" s="114">
        <v>1106</v>
      </c>
      <c r="I42" s="114">
        <v>865</v>
      </c>
      <c r="J42" s="140">
        <v>911</v>
      </c>
      <c r="K42" s="114">
        <v>30</v>
      </c>
      <c r="L42" s="116">
        <v>3.2930845225027441</v>
      </c>
    </row>
    <row r="43" spans="1:12" s="110" customFormat="1" ht="15" customHeight="1" x14ac:dyDescent="0.2">
      <c r="A43" s="123"/>
      <c r="B43" s="124"/>
      <c r="C43" s="260" t="s">
        <v>107</v>
      </c>
      <c r="D43" s="261"/>
      <c r="E43" s="125">
        <v>38.975356679636832</v>
      </c>
      <c r="F43" s="143">
        <v>601</v>
      </c>
      <c r="G43" s="144">
        <v>665</v>
      </c>
      <c r="H43" s="144">
        <v>668</v>
      </c>
      <c r="I43" s="144">
        <v>527</v>
      </c>
      <c r="J43" s="145">
        <v>587</v>
      </c>
      <c r="K43" s="144">
        <v>14</v>
      </c>
      <c r="L43" s="146">
        <v>2.385008517887564</v>
      </c>
    </row>
    <row r="44" spans="1:12" s="110" customFormat="1" ht="45.75" customHeight="1" x14ac:dyDescent="0.2">
      <c r="A44" s="604" t="s">
        <v>191</v>
      </c>
      <c r="B44" s="605"/>
      <c r="C44" s="605"/>
      <c r="D44" s="606"/>
      <c r="E44" s="113">
        <v>1.4834731815863891</v>
      </c>
      <c r="F44" s="115">
        <v>640</v>
      </c>
      <c r="G44" s="114">
        <v>638</v>
      </c>
      <c r="H44" s="114">
        <v>631</v>
      </c>
      <c r="I44" s="114">
        <v>613</v>
      </c>
      <c r="J44" s="140">
        <v>615</v>
      </c>
      <c r="K44" s="114">
        <v>25</v>
      </c>
      <c r="L44" s="116">
        <v>4.0650406504065044</v>
      </c>
    </row>
    <row r="45" spans="1:12" s="110" customFormat="1" ht="15" customHeight="1" x14ac:dyDescent="0.2">
      <c r="A45" s="120"/>
      <c r="B45" s="119"/>
      <c r="C45" s="258" t="s">
        <v>106</v>
      </c>
      <c r="E45" s="113">
        <v>60.3125</v>
      </c>
      <c r="F45" s="115">
        <v>386</v>
      </c>
      <c r="G45" s="114">
        <v>381</v>
      </c>
      <c r="H45" s="114">
        <v>379</v>
      </c>
      <c r="I45" s="114">
        <v>377</v>
      </c>
      <c r="J45" s="140">
        <v>379</v>
      </c>
      <c r="K45" s="114">
        <v>7</v>
      </c>
      <c r="L45" s="116">
        <v>1.8469656992084433</v>
      </c>
    </row>
    <row r="46" spans="1:12" s="110" customFormat="1" ht="15" customHeight="1" x14ac:dyDescent="0.2">
      <c r="A46" s="123"/>
      <c r="B46" s="124"/>
      <c r="C46" s="260" t="s">
        <v>107</v>
      </c>
      <c r="D46" s="261"/>
      <c r="E46" s="125">
        <v>39.6875</v>
      </c>
      <c r="F46" s="143">
        <v>254</v>
      </c>
      <c r="G46" s="144">
        <v>257</v>
      </c>
      <c r="H46" s="144">
        <v>252</v>
      </c>
      <c r="I46" s="144">
        <v>236</v>
      </c>
      <c r="J46" s="145">
        <v>236</v>
      </c>
      <c r="K46" s="144">
        <v>18</v>
      </c>
      <c r="L46" s="146">
        <v>7.6271186440677967</v>
      </c>
    </row>
    <row r="47" spans="1:12" s="110" customFormat="1" ht="39" customHeight="1" x14ac:dyDescent="0.2">
      <c r="A47" s="604" t="s">
        <v>518</v>
      </c>
      <c r="B47" s="607"/>
      <c r="C47" s="607"/>
      <c r="D47" s="608"/>
      <c r="E47" s="113">
        <v>0.11589634231143665</v>
      </c>
      <c r="F47" s="115">
        <v>50</v>
      </c>
      <c r="G47" s="114">
        <v>52</v>
      </c>
      <c r="H47" s="114">
        <v>42</v>
      </c>
      <c r="I47" s="114">
        <v>41</v>
      </c>
      <c r="J47" s="140">
        <v>45</v>
      </c>
      <c r="K47" s="114">
        <v>5</v>
      </c>
      <c r="L47" s="116">
        <v>11.111111111111111</v>
      </c>
    </row>
    <row r="48" spans="1:12" s="110" customFormat="1" ht="15" customHeight="1" x14ac:dyDescent="0.2">
      <c r="A48" s="120"/>
      <c r="B48" s="119"/>
      <c r="C48" s="258" t="s">
        <v>106</v>
      </c>
      <c r="E48" s="113">
        <v>24</v>
      </c>
      <c r="F48" s="115">
        <v>12</v>
      </c>
      <c r="G48" s="114">
        <v>11</v>
      </c>
      <c r="H48" s="114">
        <v>10</v>
      </c>
      <c r="I48" s="114">
        <v>12</v>
      </c>
      <c r="J48" s="140">
        <v>13</v>
      </c>
      <c r="K48" s="114">
        <v>-1</v>
      </c>
      <c r="L48" s="116">
        <v>-7.6923076923076925</v>
      </c>
    </row>
    <row r="49" spans="1:12" s="110" customFormat="1" ht="15" customHeight="1" x14ac:dyDescent="0.2">
      <c r="A49" s="123"/>
      <c r="B49" s="124"/>
      <c r="C49" s="260" t="s">
        <v>107</v>
      </c>
      <c r="D49" s="261"/>
      <c r="E49" s="125">
        <v>76</v>
      </c>
      <c r="F49" s="143">
        <v>38</v>
      </c>
      <c r="G49" s="144">
        <v>41</v>
      </c>
      <c r="H49" s="144">
        <v>32</v>
      </c>
      <c r="I49" s="144">
        <v>29</v>
      </c>
      <c r="J49" s="145">
        <v>32</v>
      </c>
      <c r="K49" s="144">
        <v>6</v>
      </c>
      <c r="L49" s="146">
        <v>18.75</v>
      </c>
    </row>
    <row r="50" spans="1:12" s="110" customFormat="1" ht="24.95" customHeight="1" x14ac:dyDescent="0.2">
      <c r="A50" s="609" t="s">
        <v>192</v>
      </c>
      <c r="B50" s="610"/>
      <c r="C50" s="610"/>
      <c r="D50" s="611"/>
      <c r="E50" s="262">
        <v>7.361735663622456</v>
      </c>
      <c r="F50" s="263">
        <v>3176</v>
      </c>
      <c r="G50" s="264">
        <v>3325</v>
      </c>
      <c r="H50" s="264">
        <v>3419</v>
      </c>
      <c r="I50" s="264">
        <v>3029</v>
      </c>
      <c r="J50" s="265">
        <v>3053</v>
      </c>
      <c r="K50" s="263">
        <v>123</v>
      </c>
      <c r="L50" s="266">
        <v>4.0288241074353097</v>
      </c>
    </row>
    <row r="51" spans="1:12" s="110" customFormat="1" ht="15" customHeight="1" x14ac:dyDescent="0.2">
      <c r="A51" s="120"/>
      <c r="B51" s="119"/>
      <c r="C51" s="258" t="s">
        <v>106</v>
      </c>
      <c r="E51" s="113">
        <v>62.405541561712845</v>
      </c>
      <c r="F51" s="115">
        <v>1982</v>
      </c>
      <c r="G51" s="114">
        <v>2037</v>
      </c>
      <c r="H51" s="114">
        <v>2120</v>
      </c>
      <c r="I51" s="114">
        <v>1903</v>
      </c>
      <c r="J51" s="140">
        <v>1900</v>
      </c>
      <c r="K51" s="114">
        <v>82</v>
      </c>
      <c r="L51" s="116">
        <v>4.3157894736842106</v>
      </c>
    </row>
    <row r="52" spans="1:12" s="110" customFormat="1" ht="15" customHeight="1" x14ac:dyDescent="0.2">
      <c r="A52" s="120"/>
      <c r="B52" s="119"/>
      <c r="C52" s="258" t="s">
        <v>107</v>
      </c>
      <c r="E52" s="113">
        <v>37.594458438287155</v>
      </c>
      <c r="F52" s="115">
        <v>1194</v>
      </c>
      <c r="G52" s="114">
        <v>1288</v>
      </c>
      <c r="H52" s="114">
        <v>1299</v>
      </c>
      <c r="I52" s="114">
        <v>1126</v>
      </c>
      <c r="J52" s="140">
        <v>1153</v>
      </c>
      <c r="K52" s="114">
        <v>41</v>
      </c>
      <c r="L52" s="116">
        <v>3.5559410234171724</v>
      </c>
    </row>
    <row r="53" spans="1:12" s="110" customFormat="1" ht="15" customHeight="1" x14ac:dyDescent="0.2">
      <c r="A53" s="120"/>
      <c r="B53" s="119"/>
      <c r="C53" s="258" t="s">
        <v>187</v>
      </c>
      <c r="D53" s="110" t="s">
        <v>193</v>
      </c>
      <c r="E53" s="113">
        <v>36.397984886649873</v>
      </c>
      <c r="F53" s="115">
        <v>1156</v>
      </c>
      <c r="G53" s="114">
        <v>1305</v>
      </c>
      <c r="H53" s="114">
        <v>1369</v>
      </c>
      <c r="I53" s="114">
        <v>1007</v>
      </c>
      <c r="J53" s="140">
        <v>1101</v>
      </c>
      <c r="K53" s="114">
        <v>55</v>
      </c>
      <c r="L53" s="116">
        <v>4.995458673932788</v>
      </c>
    </row>
    <row r="54" spans="1:12" s="110" customFormat="1" ht="15" customHeight="1" x14ac:dyDescent="0.2">
      <c r="A54" s="120"/>
      <c r="B54" s="119"/>
      <c r="D54" s="267" t="s">
        <v>194</v>
      </c>
      <c r="E54" s="113">
        <v>65.224913494809684</v>
      </c>
      <c r="F54" s="115">
        <v>754</v>
      </c>
      <c r="G54" s="114">
        <v>830</v>
      </c>
      <c r="H54" s="114">
        <v>886</v>
      </c>
      <c r="I54" s="114">
        <v>662</v>
      </c>
      <c r="J54" s="140">
        <v>706</v>
      </c>
      <c r="K54" s="114">
        <v>48</v>
      </c>
      <c r="L54" s="116">
        <v>6.7988668555240794</v>
      </c>
    </row>
    <row r="55" spans="1:12" s="110" customFormat="1" ht="15" customHeight="1" x14ac:dyDescent="0.2">
      <c r="A55" s="120"/>
      <c r="B55" s="119"/>
      <c r="D55" s="267" t="s">
        <v>195</v>
      </c>
      <c r="E55" s="113">
        <v>34.775086505190309</v>
      </c>
      <c r="F55" s="115">
        <v>402</v>
      </c>
      <c r="G55" s="114">
        <v>475</v>
      </c>
      <c r="H55" s="114">
        <v>483</v>
      </c>
      <c r="I55" s="114">
        <v>345</v>
      </c>
      <c r="J55" s="140">
        <v>395</v>
      </c>
      <c r="K55" s="114">
        <v>7</v>
      </c>
      <c r="L55" s="116">
        <v>1.7721518987341771</v>
      </c>
    </row>
    <row r="56" spans="1:12" s="110" customFormat="1" ht="15" customHeight="1" x14ac:dyDescent="0.2">
      <c r="A56" s="120"/>
      <c r="B56" s="119" t="s">
        <v>196</v>
      </c>
      <c r="C56" s="258"/>
      <c r="E56" s="113">
        <v>76.264429094617768</v>
      </c>
      <c r="F56" s="115">
        <v>32902</v>
      </c>
      <c r="G56" s="114">
        <v>33290</v>
      </c>
      <c r="H56" s="114">
        <v>33717</v>
      </c>
      <c r="I56" s="114">
        <v>33827</v>
      </c>
      <c r="J56" s="140">
        <v>33704</v>
      </c>
      <c r="K56" s="114">
        <v>-802</v>
      </c>
      <c r="L56" s="116">
        <v>-2.3795395205316878</v>
      </c>
    </row>
    <row r="57" spans="1:12" s="110" customFormat="1" ht="15" customHeight="1" x14ac:dyDescent="0.2">
      <c r="A57" s="120"/>
      <c r="B57" s="119"/>
      <c r="C57" s="258" t="s">
        <v>106</v>
      </c>
      <c r="E57" s="113">
        <v>51.157984317062791</v>
      </c>
      <c r="F57" s="115">
        <v>16832</v>
      </c>
      <c r="G57" s="114">
        <v>17001</v>
      </c>
      <c r="H57" s="114">
        <v>17316</v>
      </c>
      <c r="I57" s="114">
        <v>17314</v>
      </c>
      <c r="J57" s="140">
        <v>17212</v>
      </c>
      <c r="K57" s="114">
        <v>-380</v>
      </c>
      <c r="L57" s="116">
        <v>-2.2077620264931443</v>
      </c>
    </row>
    <row r="58" spans="1:12" s="110" customFormat="1" ht="15" customHeight="1" x14ac:dyDescent="0.2">
      <c r="A58" s="120"/>
      <c r="B58" s="119"/>
      <c r="C58" s="258" t="s">
        <v>107</v>
      </c>
      <c r="E58" s="113">
        <v>48.842015682937209</v>
      </c>
      <c r="F58" s="115">
        <v>16070</v>
      </c>
      <c r="G58" s="114">
        <v>16289</v>
      </c>
      <c r="H58" s="114">
        <v>16401</v>
      </c>
      <c r="I58" s="114">
        <v>16513</v>
      </c>
      <c r="J58" s="140">
        <v>16492</v>
      </c>
      <c r="K58" s="114">
        <v>-422</v>
      </c>
      <c r="L58" s="116">
        <v>-2.5588163958282806</v>
      </c>
    </row>
    <row r="59" spans="1:12" s="110" customFormat="1" ht="15" customHeight="1" x14ac:dyDescent="0.2">
      <c r="A59" s="120"/>
      <c r="B59" s="119"/>
      <c r="C59" s="258" t="s">
        <v>105</v>
      </c>
      <c r="D59" s="110" t="s">
        <v>197</v>
      </c>
      <c r="E59" s="113">
        <v>91.371345206978305</v>
      </c>
      <c r="F59" s="115">
        <v>30063</v>
      </c>
      <c r="G59" s="114">
        <v>30416</v>
      </c>
      <c r="H59" s="114">
        <v>30828</v>
      </c>
      <c r="I59" s="114">
        <v>30951</v>
      </c>
      <c r="J59" s="140">
        <v>30851</v>
      </c>
      <c r="K59" s="114">
        <v>-788</v>
      </c>
      <c r="L59" s="116">
        <v>-2.5542121811286504</v>
      </c>
    </row>
    <row r="60" spans="1:12" s="110" customFormat="1" ht="15" customHeight="1" x14ac:dyDescent="0.2">
      <c r="A60" s="120"/>
      <c r="B60" s="119"/>
      <c r="C60" s="258"/>
      <c r="D60" s="267" t="s">
        <v>198</v>
      </c>
      <c r="E60" s="113">
        <v>50.816618434620629</v>
      </c>
      <c r="F60" s="115">
        <v>15277</v>
      </c>
      <c r="G60" s="114">
        <v>15413</v>
      </c>
      <c r="H60" s="114">
        <v>15719</v>
      </c>
      <c r="I60" s="114">
        <v>15755</v>
      </c>
      <c r="J60" s="140">
        <v>15668</v>
      </c>
      <c r="K60" s="114">
        <v>-391</v>
      </c>
      <c r="L60" s="116">
        <v>-2.4955322951238195</v>
      </c>
    </row>
    <row r="61" spans="1:12" s="110" customFormat="1" ht="15" customHeight="1" x14ac:dyDescent="0.2">
      <c r="A61" s="120"/>
      <c r="B61" s="119"/>
      <c r="C61" s="258"/>
      <c r="D61" s="267" t="s">
        <v>199</v>
      </c>
      <c r="E61" s="113">
        <v>49.183381565379371</v>
      </c>
      <c r="F61" s="115">
        <v>14786</v>
      </c>
      <c r="G61" s="114">
        <v>15003</v>
      </c>
      <c r="H61" s="114">
        <v>15109</v>
      </c>
      <c r="I61" s="114">
        <v>15196</v>
      </c>
      <c r="J61" s="140">
        <v>15183</v>
      </c>
      <c r="K61" s="114">
        <v>-397</v>
      </c>
      <c r="L61" s="116">
        <v>-2.614766515181453</v>
      </c>
    </row>
    <row r="62" spans="1:12" s="110" customFormat="1" ht="15" customHeight="1" x14ac:dyDescent="0.2">
      <c r="A62" s="120"/>
      <c r="B62" s="119"/>
      <c r="C62" s="258"/>
      <c r="D62" s="258" t="s">
        <v>200</v>
      </c>
      <c r="E62" s="113">
        <v>8.6286547930217008</v>
      </c>
      <c r="F62" s="115">
        <v>2839</v>
      </c>
      <c r="G62" s="114">
        <v>2874</v>
      </c>
      <c r="H62" s="114">
        <v>2889</v>
      </c>
      <c r="I62" s="114">
        <v>2876</v>
      </c>
      <c r="J62" s="140">
        <v>2853</v>
      </c>
      <c r="K62" s="114">
        <v>-14</v>
      </c>
      <c r="L62" s="116">
        <v>-0.49071153172099546</v>
      </c>
    </row>
    <row r="63" spans="1:12" s="110" customFormat="1" ht="15" customHeight="1" x14ac:dyDescent="0.2">
      <c r="A63" s="120"/>
      <c r="B63" s="119"/>
      <c r="C63" s="258"/>
      <c r="D63" s="267" t="s">
        <v>198</v>
      </c>
      <c r="E63" s="113">
        <v>54.772807326523427</v>
      </c>
      <c r="F63" s="115">
        <v>1555</v>
      </c>
      <c r="G63" s="114">
        <v>1588</v>
      </c>
      <c r="H63" s="114">
        <v>1597</v>
      </c>
      <c r="I63" s="114">
        <v>1559</v>
      </c>
      <c r="J63" s="140">
        <v>1544</v>
      </c>
      <c r="K63" s="114">
        <v>11</v>
      </c>
      <c r="L63" s="116">
        <v>0.71243523316062174</v>
      </c>
    </row>
    <row r="64" spans="1:12" s="110" customFormat="1" ht="15" customHeight="1" x14ac:dyDescent="0.2">
      <c r="A64" s="120"/>
      <c r="B64" s="119"/>
      <c r="C64" s="258"/>
      <c r="D64" s="267" t="s">
        <v>199</v>
      </c>
      <c r="E64" s="113">
        <v>45.227192673476573</v>
      </c>
      <c r="F64" s="115">
        <v>1284</v>
      </c>
      <c r="G64" s="114">
        <v>1286</v>
      </c>
      <c r="H64" s="114">
        <v>1292</v>
      </c>
      <c r="I64" s="114">
        <v>1317</v>
      </c>
      <c r="J64" s="140">
        <v>1309</v>
      </c>
      <c r="K64" s="114">
        <v>-25</v>
      </c>
      <c r="L64" s="116">
        <v>-1.9098548510313216</v>
      </c>
    </row>
    <row r="65" spans="1:12" s="110" customFormat="1" ht="15" customHeight="1" x14ac:dyDescent="0.2">
      <c r="A65" s="120"/>
      <c r="B65" s="119" t="s">
        <v>201</v>
      </c>
      <c r="C65" s="258"/>
      <c r="E65" s="113">
        <v>9.9508599508599502</v>
      </c>
      <c r="F65" s="115">
        <v>4293</v>
      </c>
      <c r="G65" s="114">
        <v>4327</v>
      </c>
      <c r="H65" s="114">
        <v>4309</v>
      </c>
      <c r="I65" s="114">
        <v>4347</v>
      </c>
      <c r="J65" s="140">
        <v>4350</v>
      </c>
      <c r="K65" s="114">
        <v>-57</v>
      </c>
      <c r="L65" s="116">
        <v>-1.3103448275862069</v>
      </c>
    </row>
    <row r="66" spans="1:12" s="110" customFormat="1" ht="15" customHeight="1" x14ac:dyDescent="0.2">
      <c r="A66" s="120"/>
      <c r="B66" s="119"/>
      <c r="C66" s="258" t="s">
        <v>106</v>
      </c>
      <c r="E66" s="113">
        <v>46.284649429303521</v>
      </c>
      <c r="F66" s="115">
        <v>1987</v>
      </c>
      <c r="G66" s="114">
        <v>1987</v>
      </c>
      <c r="H66" s="114">
        <v>1977</v>
      </c>
      <c r="I66" s="114">
        <v>1996</v>
      </c>
      <c r="J66" s="140">
        <v>1992</v>
      </c>
      <c r="K66" s="114">
        <v>-5</v>
      </c>
      <c r="L66" s="116">
        <v>-0.25100401606425704</v>
      </c>
    </row>
    <row r="67" spans="1:12" s="110" customFormat="1" ht="15" customHeight="1" x14ac:dyDescent="0.2">
      <c r="A67" s="120"/>
      <c r="B67" s="119"/>
      <c r="C67" s="258" t="s">
        <v>107</v>
      </c>
      <c r="E67" s="113">
        <v>53.715350570696479</v>
      </c>
      <c r="F67" s="115">
        <v>2306</v>
      </c>
      <c r="G67" s="114">
        <v>2340</v>
      </c>
      <c r="H67" s="114">
        <v>2332</v>
      </c>
      <c r="I67" s="114">
        <v>2351</v>
      </c>
      <c r="J67" s="140">
        <v>2358</v>
      </c>
      <c r="K67" s="114">
        <v>-52</v>
      </c>
      <c r="L67" s="116">
        <v>-2.2052586938083123</v>
      </c>
    </row>
    <row r="68" spans="1:12" s="110" customFormat="1" ht="15" customHeight="1" x14ac:dyDescent="0.2">
      <c r="A68" s="120"/>
      <c r="B68" s="119"/>
      <c r="C68" s="258" t="s">
        <v>105</v>
      </c>
      <c r="D68" s="110" t="s">
        <v>202</v>
      </c>
      <c r="E68" s="113">
        <v>16.911250873515023</v>
      </c>
      <c r="F68" s="115">
        <v>726</v>
      </c>
      <c r="G68" s="114">
        <v>719</v>
      </c>
      <c r="H68" s="114">
        <v>712</v>
      </c>
      <c r="I68" s="114">
        <v>713</v>
      </c>
      <c r="J68" s="140">
        <v>687</v>
      </c>
      <c r="K68" s="114">
        <v>39</v>
      </c>
      <c r="L68" s="116">
        <v>5.6768558951965069</v>
      </c>
    </row>
    <row r="69" spans="1:12" s="110" customFormat="1" ht="15" customHeight="1" x14ac:dyDescent="0.2">
      <c r="A69" s="120"/>
      <c r="B69" s="119"/>
      <c r="C69" s="258"/>
      <c r="D69" s="267" t="s">
        <v>198</v>
      </c>
      <c r="E69" s="113">
        <v>46.143250688705237</v>
      </c>
      <c r="F69" s="115">
        <v>335</v>
      </c>
      <c r="G69" s="114">
        <v>329</v>
      </c>
      <c r="H69" s="114">
        <v>321</v>
      </c>
      <c r="I69" s="114">
        <v>324</v>
      </c>
      <c r="J69" s="140">
        <v>315</v>
      </c>
      <c r="K69" s="114">
        <v>20</v>
      </c>
      <c r="L69" s="116">
        <v>6.3492063492063489</v>
      </c>
    </row>
    <row r="70" spans="1:12" s="110" customFormat="1" ht="15" customHeight="1" x14ac:dyDescent="0.2">
      <c r="A70" s="120"/>
      <c r="B70" s="119"/>
      <c r="C70" s="258"/>
      <c r="D70" s="267" t="s">
        <v>199</v>
      </c>
      <c r="E70" s="113">
        <v>53.856749311294763</v>
      </c>
      <c r="F70" s="115">
        <v>391</v>
      </c>
      <c r="G70" s="114">
        <v>390</v>
      </c>
      <c r="H70" s="114">
        <v>391</v>
      </c>
      <c r="I70" s="114">
        <v>389</v>
      </c>
      <c r="J70" s="140">
        <v>372</v>
      </c>
      <c r="K70" s="114">
        <v>19</v>
      </c>
      <c r="L70" s="116">
        <v>5.10752688172043</v>
      </c>
    </row>
    <row r="71" spans="1:12" s="110" customFormat="1" ht="15" customHeight="1" x14ac:dyDescent="0.2">
      <c r="A71" s="120"/>
      <c r="B71" s="119"/>
      <c r="C71" s="258"/>
      <c r="D71" s="110" t="s">
        <v>203</v>
      </c>
      <c r="E71" s="113">
        <v>78.010715117633353</v>
      </c>
      <c r="F71" s="115">
        <v>3349</v>
      </c>
      <c r="G71" s="114">
        <v>3391</v>
      </c>
      <c r="H71" s="114">
        <v>3382</v>
      </c>
      <c r="I71" s="114">
        <v>3419</v>
      </c>
      <c r="J71" s="140">
        <v>3451</v>
      </c>
      <c r="K71" s="114">
        <v>-102</v>
      </c>
      <c r="L71" s="116">
        <v>-2.9556650246305418</v>
      </c>
    </row>
    <row r="72" spans="1:12" s="110" customFormat="1" ht="15" customHeight="1" x14ac:dyDescent="0.2">
      <c r="A72" s="120"/>
      <c r="B72" s="119"/>
      <c r="C72" s="258"/>
      <c r="D72" s="267" t="s">
        <v>198</v>
      </c>
      <c r="E72" s="113">
        <v>45.506121230217978</v>
      </c>
      <c r="F72" s="115">
        <v>1524</v>
      </c>
      <c r="G72" s="114">
        <v>1533</v>
      </c>
      <c r="H72" s="114">
        <v>1532</v>
      </c>
      <c r="I72" s="114">
        <v>1547</v>
      </c>
      <c r="J72" s="140">
        <v>1551</v>
      </c>
      <c r="K72" s="114">
        <v>-27</v>
      </c>
      <c r="L72" s="116">
        <v>-1.7408123791102514</v>
      </c>
    </row>
    <row r="73" spans="1:12" s="110" customFormat="1" ht="15" customHeight="1" x14ac:dyDescent="0.2">
      <c r="A73" s="120"/>
      <c r="B73" s="119"/>
      <c r="C73" s="258"/>
      <c r="D73" s="267" t="s">
        <v>199</v>
      </c>
      <c r="E73" s="113">
        <v>54.493878769782022</v>
      </c>
      <c r="F73" s="115">
        <v>1825</v>
      </c>
      <c r="G73" s="114">
        <v>1858</v>
      </c>
      <c r="H73" s="114">
        <v>1850</v>
      </c>
      <c r="I73" s="114">
        <v>1872</v>
      </c>
      <c r="J73" s="140">
        <v>1900</v>
      </c>
      <c r="K73" s="114">
        <v>-75</v>
      </c>
      <c r="L73" s="116">
        <v>-3.9473684210526314</v>
      </c>
    </row>
    <row r="74" spans="1:12" s="110" customFormat="1" ht="15" customHeight="1" x14ac:dyDescent="0.2">
      <c r="A74" s="120"/>
      <c r="B74" s="119"/>
      <c r="C74" s="258"/>
      <c r="D74" s="110" t="s">
        <v>204</v>
      </c>
      <c r="E74" s="113">
        <v>5.0780340088516187</v>
      </c>
      <c r="F74" s="115">
        <v>218</v>
      </c>
      <c r="G74" s="114">
        <v>217</v>
      </c>
      <c r="H74" s="114">
        <v>215</v>
      </c>
      <c r="I74" s="114">
        <v>215</v>
      </c>
      <c r="J74" s="140">
        <v>212</v>
      </c>
      <c r="K74" s="114">
        <v>6</v>
      </c>
      <c r="L74" s="116">
        <v>2.8301886792452828</v>
      </c>
    </row>
    <row r="75" spans="1:12" s="110" customFormat="1" ht="15" customHeight="1" x14ac:dyDescent="0.2">
      <c r="A75" s="120"/>
      <c r="B75" s="119"/>
      <c r="C75" s="258"/>
      <c r="D75" s="267" t="s">
        <v>198</v>
      </c>
      <c r="E75" s="113">
        <v>58.715596330275233</v>
      </c>
      <c r="F75" s="115">
        <v>128</v>
      </c>
      <c r="G75" s="114">
        <v>125</v>
      </c>
      <c r="H75" s="114">
        <v>124</v>
      </c>
      <c r="I75" s="114">
        <v>125</v>
      </c>
      <c r="J75" s="140">
        <v>126</v>
      </c>
      <c r="K75" s="114">
        <v>2</v>
      </c>
      <c r="L75" s="116">
        <v>1.5873015873015872</v>
      </c>
    </row>
    <row r="76" spans="1:12" s="110" customFormat="1" ht="15" customHeight="1" x14ac:dyDescent="0.2">
      <c r="A76" s="120"/>
      <c r="B76" s="119"/>
      <c r="C76" s="258"/>
      <c r="D76" s="267" t="s">
        <v>199</v>
      </c>
      <c r="E76" s="113">
        <v>41.284403669724767</v>
      </c>
      <c r="F76" s="115">
        <v>90</v>
      </c>
      <c r="G76" s="114">
        <v>92</v>
      </c>
      <c r="H76" s="114">
        <v>91</v>
      </c>
      <c r="I76" s="114">
        <v>90</v>
      </c>
      <c r="J76" s="140">
        <v>86</v>
      </c>
      <c r="K76" s="114">
        <v>4</v>
      </c>
      <c r="L76" s="116">
        <v>4.6511627906976747</v>
      </c>
    </row>
    <row r="77" spans="1:12" s="110" customFormat="1" ht="15" customHeight="1" x14ac:dyDescent="0.2">
      <c r="A77" s="534"/>
      <c r="B77" s="119" t="s">
        <v>205</v>
      </c>
      <c r="C77" s="268"/>
      <c r="D77" s="182"/>
      <c r="E77" s="113">
        <v>6.422975290899819</v>
      </c>
      <c r="F77" s="115">
        <v>2771</v>
      </c>
      <c r="G77" s="114">
        <v>2980</v>
      </c>
      <c r="H77" s="114">
        <v>3142</v>
      </c>
      <c r="I77" s="114">
        <v>3075</v>
      </c>
      <c r="J77" s="140">
        <v>3052</v>
      </c>
      <c r="K77" s="114">
        <v>-281</v>
      </c>
      <c r="L77" s="116">
        <v>-9.2070773263433807</v>
      </c>
    </row>
    <row r="78" spans="1:12" s="110" customFormat="1" ht="15" customHeight="1" x14ac:dyDescent="0.2">
      <c r="A78" s="120"/>
      <c r="B78" s="119"/>
      <c r="C78" s="268" t="s">
        <v>106</v>
      </c>
      <c r="D78" s="182"/>
      <c r="E78" s="113">
        <v>55.864308913749547</v>
      </c>
      <c r="F78" s="115">
        <v>1548</v>
      </c>
      <c r="G78" s="114">
        <v>1598</v>
      </c>
      <c r="H78" s="114">
        <v>1702</v>
      </c>
      <c r="I78" s="114">
        <v>1650</v>
      </c>
      <c r="J78" s="140">
        <v>1626</v>
      </c>
      <c r="K78" s="114">
        <v>-78</v>
      </c>
      <c r="L78" s="116">
        <v>-4.7970479704797047</v>
      </c>
    </row>
    <row r="79" spans="1:12" s="110" customFormat="1" ht="15" customHeight="1" x14ac:dyDescent="0.2">
      <c r="A79" s="123"/>
      <c r="B79" s="124"/>
      <c r="C79" s="260" t="s">
        <v>107</v>
      </c>
      <c r="D79" s="261"/>
      <c r="E79" s="125">
        <v>44.135691086250453</v>
      </c>
      <c r="F79" s="143">
        <v>1223</v>
      </c>
      <c r="G79" s="144">
        <v>1382</v>
      </c>
      <c r="H79" s="144">
        <v>1440</v>
      </c>
      <c r="I79" s="144">
        <v>1425</v>
      </c>
      <c r="J79" s="145">
        <v>1426</v>
      </c>
      <c r="K79" s="144">
        <v>-203</v>
      </c>
      <c r="L79" s="146">
        <v>-14.235624123422159</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43142</v>
      </c>
      <c r="E11" s="114">
        <v>43922</v>
      </c>
      <c r="F11" s="114">
        <v>44587</v>
      </c>
      <c r="G11" s="114">
        <v>44278</v>
      </c>
      <c r="H11" s="140">
        <v>44159</v>
      </c>
      <c r="I11" s="115">
        <v>-1017</v>
      </c>
      <c r="J11" s="116">
        <v>-2.3030412826377411</v>
      </c>
    </row>
    <row r="12" spans="1:15" s="110" customFormat="1" ht="24.95" customHeight="1" x14ac:dyDescent="0.2">
      <c r="A12" s="193" t="s">
        <v>132</v>
      </c>
      <c r="B12" s="194" t="s">
        <v>133</v>
      </c>
      <c r="C12" s="113">
        <v>1.770896110518752</v>
      </c>
      <c r="D12" s="115">
        <v>764</v>
      </c>
      <c r="E12" s="114">
        <v>760</v>
      </c>
      <c r="F12" s="114">
        <v>776</v>
      </c>
      <c r="G12" s="114">
        <v>765</v>
      </c>
      <c r="H12" s="140">
        <v>764</v>
      </c>
      <c r="I12" s="115">
        <v>0</v>
      </c>
      <c r="J12" s="116">
        <v>0</v>
      </c>
    </row>
    <row r="13" spans="1:15" s="110" customFormat="1" ht="24.95" customHeight="1" x14ac:dyDescent="0.2">
      <c r="A13" s="193" t="s">
        <v>134</v>
      </c>
      <c r="B13" s="199" t="s">
        <v>214</v>
      </c>
      <c r="C13" s="113">
        <v>2.0281859904501416</v>
      </c>
      <c r="D13" s="115">
        <v>875</v>
      </c>
      <c r="E13" s="114">
        <v>873</v>
      </c>
      <c r="F13" s="114">
        <v>883</v>
      </c>
      <c r="G13" s="114">
        <v>869</v>
      </c>
      <c r="H13" s="140">
        <v>870</v>
      </c>
      <c r="I13" s="115">
        <v>5</v>
      </c>
      <c r="J13" s="116">
        <v>0.57471264367816088</v>
      </c>
    </row>
    <row r="14" spans="1:15" s="287" customFormat="1" ht="24" customHeight="1" x14ac:dyDescent="0.2">
      <c r="A14" s="193" t="s">
        <v>215</v>
      </c>
      <c r="B14" s="199" t="s">
        <v>137</v>
      </c>
      <c r="C14" s="113">
        <v>31.011543275694219</v>
      </c>
      <c r="D14" s="115">
        <v>13379</v>
      </c>
      <c r="E14" s="114">
        <v>13549</v>
      </c>
      <c r="F14" s="114">
        <v>13817</v>
      </c>
      <c r="G14" s="114">
        <v>13787</v>
      </c>
      <c r="H14" s="140">
        <v>13904</v>
      </c>
      <c r="I14" s="115">
        <v>-525</v>
      </c>
      <c r="J14" s="116">
        <v>-3.7758918296892983</v>
      </c>
      <c r="K14" s="110"/>
      <c r="L14" s="110"/>
      <c r="M14" s="110"/>
      <c r="N14" s="110"/>
      <c r="O14" s="110"/>
    </row>
    <row r="15" spans="1:15" s="110" customFormat="1" ht="24.75" customHeight="1" x14ac:dyDescent="0.2">
      <c r="A15" s="193" t="s">
        <v>216</v>
      </c>
      <c r="B15" s="199" t="s">
        <v>217</v>
      </c>
      <c r="C15" s="113">
        <v>4.7007556441518705</v>
      </c>
      <c r="D15" s="115">
        <v>2028</v>
      </c>
      <c r="E15" s="114">
        <v>2030</v>
      </c>
      <c r="F15" s="114">
        <v>2070</v>
      </c>
      <c r="G15" s="114">
        <v>2062</v>
      </c>
      <c r="H15" s="140">
        <v>2059</v>
      </c>
      <c r="I15" s="115">
        <v>-31</v>
      </c>
      <c r="J15" s="116">
        <v>-1.5055852355512385</v>
      </c>
    </row>
    <row r="16" spans="1:15" s="287" customFormat="1" ht="24.95" customHeight="1" x14ac:dyDescent="0.2">
      <c r="A16" s="193" t="s">
        <v>218</v>
      </c>
      <c r="B16" s="199" t="s">
        <v>141</v>
      </c>
      <c r="C16" s="113">
        <v>20.794121737517965</v>
      </c>
      <c r="D16" s="115">
        <v>8971</v>
      </c>
      <c r="E16" s="114">
        <v>9127</v>
      </c>
      <c r="F16" s="114">
        <v>9290</v>
      </c>
      <c r="G16" s="114">
        <v>9274</v>
      </c>
      <c r="H16" s="140">
        <v>9384</v>
      </c>
      <c r="I16" s="115">
        <v>-413</v>
      </c>
      <c r="J16" s="116">
        <v>-4.4011082693947143</v>
      </c>
      <c r="K16" s="110"/>
      <c r="L16" s="110"/>
      <c r="M16" s="110"/>
      <c r="N16" s="110"/>
      <c r="O16" s="110"/>
    </row>
    <row r="17" spans="1:15" s="110" customFormat="1" ht="24.95" customHeight="1" x14ac:dyDescent="0.2">
      <c r="A17" s="193" t="s">
        <v>219</v>
      </c>
      <c r="B17" s="199" t="s">
        <v>220</v>
      </c>
      <c r="C17" s="113">
        <v>5.5166658940243849</v>
      </c>
      <c r="D17" s="115">
        <v>2380</v>
      </c>
      <c r="E17" s="114">
        <v>2392</v>
      </c>
      <c r="F17" s="114">
        <v>2457</v>
      </c>
      <c r="G17" s="114">
        <v>2451</v>
      </c>
      <c r="H17" s="140">
        <v>2461</v>
      </c>
      <c r="I17" s="115">
        <v>-81</v>
      </c>
      <c r="J17" s="116">
        <v>-3.29134498171475</v>
      </c>
    </row>
    <row r="18" spans="1:15" s="287" customFormat="1" ht="24.95" customHeight="1" x14ac:dyDescent="0.2">
      <c r="A18" s="201" t="s">
        <v>144</v>
      </c>
      <c r="B18" s="202" t="s">
        <v>145</v>
      </c>
      <c r="C18" s="113">
        <v>7.211070418617588</v>
      </c>
      <c r="D18" s="115">
        <v>3111</v>
      </c>
      <c r="E18" s="114">
        <v>3123</v>
      </c>
      <c r="F18" s="114">
        <v>3213</v>
      </c>
      <c r="G18" s="114">
        <v>3177</v>
      </c>
      <c r="H18" s="140">
        <v>3121</v>
      </c>
      <c r="I18" s="115">
        <v>-10</v>
      </c>
      <c r="J18" s="116">
        <v>-0.32041012495994875</v>
      </c>
      <c r="K18" s="110"/>
      <c r="L18" s="110"/>
      <c r="M18" s="110"/>
      <c r="N18" s="110"/>
      <c r="O18" s="110"/>
    </row>
    <row r="19" spans="1:15" s="110" customFormat="1" ht="24.95" customHeight="1" x14ac:dyDescent="0.2">
      <c r="A19" s="193" t="s">
        <v>146</v>
      </c>
      <c r="B19" s="199" t="s">
        <v>147</v>
      </c>
      <c r="C19" s="113">
        <v>11.603541792221037</v>
      </c>
      <c r="D19" s="115">
        <v>5006</v>
      </c>
      <c r="E19" s="114">
        <v>5504</v>
      </c>
      <c r="F19" s="114">
        <v>5537</v>
      </c>
      <c r="G19" s="114">
        <v>5453</v>
      </c>
      <c r="H19" s="140">
        <v>5417</v>
      </c>
      <c r="I19" s="115">
        <v>-411</v>
      </c>
      <c r="J19" s="116">
        <v>-7.587225401513753</v>
      </c>
    </row>
    <row r="20" spans="1:15" s="287" customFormat="1" ht="24.95" customHeight="1" x14ac:dyDescent="0.2">
      <c r="A20" s="193" t="s">
        <v>148</v>
      </c>
      <c r="B20" s="199" t="s">
        <v>149</v>
      </c>
      <c r="C20" s="113">
        <v>3.23814380418154</v>
      </c>
      <c r="D20" s="115">
        <v>1397</v>
      </c>
      <c r="E20" s="114">
        <v>1418</v>
      </c>
      <c r="F20" s="114">
        <v>1453</v>
      </c>
      <c r="G20" s="114">
        <v>1449</v>
      </c>
      <c r="H20" s="140">
        <v>1468</v>
      </c>
      <c r="I20" s="115">
        <v>-71</v>
      </c>
      <c r="J20" s="116">
        <v>-4.8365122615803813</v>
      </c>
      <c r="K20" s="110"/>
      <c r="L20" s="110"/>
      <c r="M20" s="110"/>
      <c r="N20" s="110"/>
      <c r="O20" s="110"/>
    </row>
    <row r="21" spans="1:15" s="110" customFormat="1" ht="24.95" customHeight="1" x14ac:dyDescent="0.2">
      <c r="A21" s="201" t="s">
        <v>150</v>
      </c>
      <c r="B21" s="202" t="s">
        <v>151</v>
      </c>
      <c r="C21" s="113">
        <v>2.8093273376292243</v>
      </c>
      <c r="D21" s="115">
        <v>1212</v>
      </c>
      <c r="E21" s="114">
        <v>1245</v>
      </c>
      <c r="F21" s="114">
        <v>1246</v>
      </c>
      <c r="G21" s="114">
        <v>1227</v>
      </c>
      <c r="H21" s="140">
        <v>1202</v>
      </c>
      <c r="I21" s="115">
        <v>10</v>
      </c>
      <c r="J21" s="116">
        <v>0.83194675540765395</v>
      </c>
    </row>
    <row r="22" spans="1:15" s="110" customFormat="1" ht="24.95" customHeight="1" x14ac:dyDescent="0.2">
      <c r="A22" s="201" t="s">
        <v>152</v>
      </c>
      <c r="B22" s="199" t="s">
        <v>153</v>
      </c>
      <c r="C22" s="113">
        <v>0.74405451763942332</v>
      </c>
      <c r="D22" s="115">
        <v>321</v>
      </c>
      <c r="E22" s="114">
        <v>328</v>
      </c>
      <c r="F22" s="114">
        <v>324</v>
      </c>
      <c r="G22" s="114">
        <v>301</v>
      </c>
      <c r="H22" s="140">
        <v>251</v>
      </c>
      <c r="I22" s="115">
        <v>70</v>
      </c>
      <c r="J22" s="116">
        <v>27.888446215139442</v>
      </c>
    </row>
    <row r="23" spans="1:15" s="110" customFormat="1" ht="24.95" customHeight="1" x14ac:dyDescent="0.2">
      <c r="A23" s="193" t="s">
        <v>154</v>
      </c>
      <c r="B23" s="199" t="s">
        <v>155</v>
      </c>
      <c r="C23" s="113">
        <v>1.084789764035047</v>
      </c>
      <c r="D23" s="115">
        <v>468</v>
      </c>
      <c r="E23" s="114">
        <v>477</v>
      </c>
      <c r="F23" s="114">
        <v>490</v>
      </c>
      <c r="G23" s="114">
        <v>490</v>
      </c>
      <c r="H23" s="140">
        <v>490</v>
      </c>
      <c r="I23" s="115">
        <v>-22</v>
      </c>
      <c r="J23" s="116">
        <v>-4.4897959183673466</v>
      </c>
    </row>
    <row r="24" spans="1:15" s="110" customFormat="1" ht="24.95" customHeight="1" x14ac:dyDescent="0.2">
      <c r="A24" s="193" t="s">
        <v>156</v>
      </c>
      <c r="B24" s="199" t="s">
        <v>221</v>
      </c>
      <c r="C24" s="113">
        <v>2.7374716053961339</v>
      </c>
      <c r="D24" s="115">
        <v>1181</v>
      </c>
      <c r="E24" s="114">
        <v>1161</v>
      </c>
      <c r="F24" s="114">
        <v>1158</v>
      </c>
      <c r="G24" s="114">
        <v>1146</v>
      </c>
      <c r="H24" s="140">
        <v>1155</v>
      </c>
      <c r="I24" s="115">
        <v>26</v>
      </c>
      <c r="J24" s="116">
        <v>2.2510822510822512</v>
      </c>
    </row>
    <row r="25" spans="1:15" s="110" customFormat="1" ht="24.95" customHeight="1" x14ac:dyDescent="0.2">
      <c r="A25" s="193" t="s">
        <v>222</v>
      </c>
      <c r="B25" s="204" t="s">
        <v>159</v>
      </c>
      <c r="C25" s="113">
        <v>3.4583468545732696</v>
      </c>
      <c r="D25" s="115">
        <v>1492</v>
      </c>
      <c r="E25" s="114">
        <v>1515</v>
      </c>
      <c r="F25" s="114">
        <v>1574</v>
      </c>
      <c r="G25" s="114">
        <v>1437</v>
      </c>
      <c r="H25" s="140">
        <v>1411</v>
      </c>
      <c r="I25" s="115">
        <v>81</v>
      </c>
      <c r="J25" s="116">
        <v>5.7406094968107721</v>
      </c>
    </row>
    <row r="26" spans="1:15" s="110" customFormat="1" ht="24.95" customHeight="1" x14ac:dyDescent="0.2">
      <c r="A26" s="201">
        <v>782.78300000000002</v>
      </c>
      <c r="B26" s="203" t="s">
        <v>160</v>
      </c>
      <c r="C26" s="113">
        <v>3.4398034398034398</v>
      </c>
      <c r="D26" s="115">
        <v>1484</v>
      </c>
      <c r="E26" s="114">
        <v>1591</v>
      </c>
      <c r="F26" s="114">
        <v>1799</v>
      </c>
      <c r="G26" s="114">
        <v>1751</v>
      </c>
      <c r="H26" s="140">
        <v>1693</v>
      </c>
      <c r="I26" s="115">
        <v>-209</v>
      </c>
      <c r="J26" s="116">
        <v>-12.344949793266391</v>
      </c>
    </row>
    <row r="27" spans="1:15" s="110" customFormat="1" ht="24.95" customHeight="1" x14ac:dyDescent="0.2">
      <c r="A27" s="193" t="s">
        <v>161</v>
      </c>
      <c r="B27" s="199" t="s">
        <v>223</v>
      </c>
      <c r="C27" s="113">
        <v>5.6302443094895924</v>
      </c>
      <c r="D27" s="115">
        <v>2429</v>
      </c>
      <c r="E27" s="114">
        <v>2426</v>
      </c>
      <c r="F27" s="114">
        <v>2430</v>
      </c>
      <c r="G27" s="114">
        <v>2425</v>
      </c>
      <c r="H27" s="140">
        <v>2418</v>
      </c>
      <c r="I27" s="115">
        <v>11</v>
      </c>
      <c r="J27" s="116">
        <v>0.45492142266335817</v>
      </c>
    </row>
    <row r="28" spans="1:15" s="110" customFormat="1" ht="24.95" customHeight="1" x14ac:dyDescent="0.2">
      <c r="A28" s="193" t="s">
        <v>163</v>
      </c>
      <c r="B28" s="199" t="s">
        <v>164</v>
      </c>
      <c r="C28" s="113">
        <v>3.6924574660423719</v>
      </c>
      <c r="D28" s="115">
        <v>1593</v>
      </c>
      <c r="E28" s="114">
        <v>1604</v>
      </c>
      <c r="F28" s="114">
        <v>1591</v>
      </c>
      <c r="G28" s="114">
        <v>1614</v>
      </c>
      <c r="H28" s="140">
        <v>1619</v>
      </c>
      <c r="I28" s="115">
        <v>-26</v>
      </c>
      <c r="J28" s="116">
        <v>-1.605929586164299</v>
      </c>
    </row>
    <row r="29" spans="1:15" s="110" customFormat="1" ht="24.95" customHeight="1" x14ac:dyDescent="0.2">
      <c r="A29" s="193">
        <v>86</v>
      </c>
      <c r="B29" s="199" t="s">
        <v>165</v>
      </c>
      <c r="C29" s="113">
        <v>5.6789207732603959</v>
      </c>
      <c r="D29" s="115">
        <v>2450</v>
      </c>
      <c r="E29" s="114">
        <v>2427</v>
      </c>
      <c r="F29" s="114">
        <v>2413</v>
      </c>
      <c r="G29" s="114">
        <v>2352</v>
      </c>
      <c r="H29" s="140">
        <v>2338</v>
      </c>
      <c r="I29" s="115">
        <v>112</v>
      </c>
      <c r="J29" s="116">
        <v>4.7904191616766463</v>
      </c>
    </row>
    <row r="30" spans="1:15" s="110" customFormat="1" ht="24.95" customHeight="1" x14ac:dyDescent="0.2">
      <c r="A30" s="193">
        <v>87.88</v>
      </c>
      <c r="B30" s="204" t="s">
        <v>166</v>
      </c>
      <c r="C30" s="113">
        <v>9.2693894580687033</v>
      </c>
      <c r="D30" s="115">
        <v>3999</v>
      </c>
      <c r="E30" s="114">
        <v>3931</v>
      </c>
      <c r="F30" s="114">
        <v>3903</v>
      </c>
      <c r="G30" s="114">
        <v>4061</v>
      </c>
      <c r="H30" s="140">
        <v>4073</v>
      </c>
      <c r="I30" s="115">
        <v>-74</v>
      </c>
      <c r="J30" s="116">
        <v>-1.8168426221458385</v>
      </c>
    </row>
    <row r="31" spans="1:15" s="110" customFormat="1" ht="24.95" customHeight="1" x14ac:dyDescent="0.2">
      <c r="A31" s="193" t="s">
        <v>167</v>
      </c>
      <c r="B31" s="199" t="s">
        <v>168</v>
      </c>
      <c r="C31" s="113">
        <v>4.5918130823791206</v>
      </c>
      <c r="D31" s="115">
        <v>1981</v>
      </c>
      <c r="E31" s="114">
        <v>1990</v>
      </c>
      <c r="F31" s="114">
        <v>1980</v>
      </c>
      <c r="G31" s="114">
        <v>1974</v>
      </c>
      <c r="H31" s="140">
        <v>1965</v>
      </c>
      <c r="I31" s="115">
        <v>16</v>
      </c>
      <c r="J31" s="116">
        <v>0.81424936386768443</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1.770896110518752</v>
      </c>
      <c r="D34" s="115">
        <v>764</v>
      </c>
      <c r="E34" s="114">
        <v>760</v>
      </c>
      <c r="F34" s="114">
        <v>776</v>
      </c>
      <c r="G34" s="114">
        <v>765</v>
      </c>
      <c r="H34" s="140">
        <v>764</v>
      </c>
      <c r="I34" s="115">
        <v>0</v>
      </c>
      <c r="J34" s="116">
        <v>0</v>
      </c>
    </row>
    <row r="35" spans="1:10" s="110" customFormat="1" ht="24.95" customHeight="1" x14ac:dyDescent="0.2">
      <c r="A35" s="292" t="s">
        <v>171</v>
      </c>
      <c r="B35" s="293" t="s">
        <v>172</v>
      </c>
      <c r="C35" s="113">
        <v>40.250799684761951</v>
      </c>
      <c r="D35" s="115">
        <v>17365</v>
      </c>
      <c r="E35" s="114">
        <v>17545</v>
      </c>
      <c r="F35" s="114">
        <v>17913</v>
      </c>
      <c r="G35" s="114">
        <v>17833</v>
      </c>
      <c r="H35" s="140">
        <v>17895</v>
      </c>
      <c r="I35" s="115">
        <v>-530</v>
      </c>
      <c r="J35" s="116">
        <v>-2.9617211511595416</v>
      </c>
    </row>
    <row r="36" spans="1:10" s="110" customFormat="1" ht="24.95" customHeight="1" x14ac:dyDescent="0.2">
      <c r="A36" s="294" t="s">
        <v>173</v>
      </c>
      <c r="B36" s="295" t="s">
        <v>174</v>
      </c>
      <c r="C36" s="125">
        <v>57.978304204719301</v>
      </c>
      <c r="D36" s="143">
        <v>25013</v>
      </c>
      <c r="E36" s="144">
        <v>25617</v>
      </c>
      <c r="F36" s="144">
        <v>25898</v>
      </c>
      <c r="G36" s="144">
        <v>25680</v>
      </c>
      <c r="H36" s="145">
        <v>25500</v>
      </c>
      <c r="I36" s="143">
        <v>-487</v>
      </c>
      <c r="J36" s="146">
        <v>-1.9098039215686275</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2020-09-25T13:41:04Z</dcterms:created>
  <dcterms:modified xsi:type="dcterms:W3CDTF">2020-09-28T08:14:01Z</dcterms:modified>
</cp:coreProperties>
</file>