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237\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s="1"/>
  <c r="J74" i="24"/>
  <c r="G74" i="24"/>
  <c r="F74" i="24"/>
  <c r="E74" i="24"/>
  <c r="L73" i="24"/>
  <c r="H73" i="24" s="1"/>
  <c r="G73" i="24"/>
  <c r="F73" i="24"/>
  <c r="E73" i="24"/>
  <c r="L72" i="24"/>
  <c r="H72" i="24" s="1"/>
  <c r="I72" i="24" s="1"/>
  <c r="K72" i="24"/>
  <c r="J72" i="24"/>
  <c r="G72" i="24"/>
  <c r="F72" i="24"/>
  <c r="E72" i="24"/>
  <c r="L71" i="24"/>
  <c r="H71" i="24" s="1"/>
  <c r="I71" i="24" s="1"/>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G51" i="24"/>
  <c r="F51" i="24"/>
  <c r="E51" i="24"/>
  <c r="L44" i="24"/>
  <c r="K44" i="24"/>
  <c r="I44" i="24"/>
  <c r="H44" i="24"/>
  <c r="G44" i="24"/>
  <c r="D44" i="24"/>
  <c r="C44" i="24"/>
  <c r="M44" i="24" s="1"/>
  <c r="B44" i="24"/>
  <c r="J44" i="24" s="1"/>
  <c r="K43" i="24"/>
  <c r="H43" i="24"/>
  <c r="F43" i="24"/>
  <c r="D43" i="24"/>
  <c r="C43" i="24"/>
  <c r="B43" i="24"/>
  <c r="J43" i="24" s="1"/>
  <c r="L42" i="24"/>
  <c r="I42" i="24"/>
  <c r="H42" i="24"/>
  <c r="G42" i="24"/>
  <c r="D42" i="24"/>
  <c r="C42" i="24"/>
  <c r="M42" i="24" s="1"/>
  <c r="B42" i="24"/>
  <c r="K42" i="24" s="1"/>
  <c r="M41" i="24"/>
  <c r="K41" i="24"/>
  <c r="H41" i="24"/>
  <c r="F41" i="24"/>
  <c r="D41" i="24"/>
  <c r="C41" i="24"/>
  <c r="B41" i="24"/>
  <c r="J41" i="24" s="1"/>
  <c r="L40" i="24"/>
  <c r="I40" i="24"/>
  <c r="H40" i="24"/>
  <c r="G40" i="24"/>
  <c r="D40" i="24"/>
  <c r="C40" i="24"/>
  <c r="M40" i="24" s="1"/>
  <c r="B40" i="24"/>
  <c r="K40" i="24" s="1"/>
  <c r="M36" i="24"/>
  <c r="L36" i="24"/>
  <c r="K36" i="24"/>
  <c r="J36" i="24"/>
  <c r="I36" i="24"/>
  <c r="H36" i="24"/>
  <c r="G36" i="24"/>
  <c r="F36" i="24"/>
  <c r="E36" i="24"/>
  <c r="D36" i="24"/>
  <c r="L57" i="15"/>
  <c r="K57" i="15"/>
  <c r="C39" i="24"/>
  <c r="M39" i="24" s="1"/>
  <c r="C38" i="24"/>
  <c r="C37" i="24"/>
  <c r="C35" i="24"/>
  <c r="C34" i="24"/>
  <c r="C33" i="24"/>
  <c r="C32" i="24"/>
  <c r="C31" i="24"/>
  <c r="C30" i="24"/>
  <c r="C29" i="24"/>
  <c r="C28" i="24"/>
  <c r="C27" i="24"/>
  <c r="C26" i="24"/>
  <c r="C25" i="24"/>
  <c r="I25" i="24" s="1"/>
  <c r="C24" i="24"/>
  <c r="C23" i="24"/>
  <c r="C22" i="24"/>
  <c r="C21" i="24"/>
  <c r="C20" i="24"/>
  <c r="C19" i="24"/>
  <c r="C18" i="24"/>
  <c r="G18" i="24" s="1"/>
  <c r="C17" i="24"/>
  <c r="C16" i="24"/>
  <c r="C15" i="24"/>
  <c r="C9" i="24"/>
  <c r="C8" i="24"/>
  <c r="M8" i="24" s="1"/>
  <c r="C7" i="24"/>
  <c r="I7" i="24" s="1"/>
  <c r="B38" i="24"/>
  <c r="B37" i="24"/>
  <c r="B35" i="24"/>
  <c r="B34" i="24"/>
  <c r="F34" i="24" s="1"/>
  <c r="B33" i="24"/>
  <c r="B32" i="24"/>
  <c r="B31" i="24"/>
  <c r="B30" i="24"/>
  <c r="B29" i="24"/>
  <c r="B28" i="24"/>
  <c r="B27" i="24"/>
  <c r="B26" i="24"/>
  <c r="B25" i="24"/>
  <c r="B24" i="24"/>
  <c r="B23" i="24"/>
  <c r="K23" i="24" s="1"/>
  <c r="B22" i="24"/>
  <c r="B21" i="24"/>
  <c r="B20" i="24"/>
  <c r="B19" i="24"/>
  <c r="B18" i="24"/>
  <c r="B17" i="24"/>
  <c r="B16" i="24"/>
  <c r="B15" i="24"/>
  <c r="B6" i="24"/>
  <c r="B9" i="24"/>
  <c r="B8" i="24"/>
  <c r="B7" i="24"/>
  <c r="K8" i="24" l="1"/>
  <c r="H8" i="24"/>
  <c r="D8" i="24"/>
  <c r="F8" i="24"/>
  <c r="J8" i="24"/>
  <c r="K16" i="24"/>
  <c r="H16" i="24"/>
  <c r="D16" i="24"/>
  <c r="F16" i="24"/>
  <c r="J16" i="24"/>
  <c r="F35" i="24"/>
  <c r="D35" i="24"/>
  <c r="H35" i="24"/>
  <c r="J35" i="24"/>
  <c r="K35" i="24"/>
  <c r="D7" i="24"/>
  <c r="H7" i="24"/>
  <c r="K7" i="24"/>
  <c r="J7" i="24"/>
  <c r="F7" i="24"/>
  <c r="D9" i="24"/>
  <c r="H9" i="24"/>
  <c r="J9" i="24"/>
  <c r="F9" i="24"/>
  <c r="K9" i="24"/>
  <c r="H37" i="24"/>
  <c r="F37" i="24"/>
  <c r="J37" i="24"/>
  <c r="K37" i="24"/>
  <c r="D37" i="24"/>
  <c r="G29" i="24"/>
  <c r="M29" i="24"/>
  <c r="E29" i="24"/>
  <c r="L29" i="24"/>
  <c r="I29" i="24"/>
  <c r="I16" i="24"/>
  <c r="L16" i="24"/>
  <c r="E16" i="24"/>
  <c r="G16" i="24"/>
  <c r="M16" i="24"/>
  <c r="F29" i="24"/>
  <c r="D29" i="24"/>
  <c r="H29" i="24"/>
  <c r="K29" i="24"/>
  <c r="J29" i="24"/>
  <c r="K26" i="24"/>
  <c r="J26" i="24"/>
  <c r="H26" i="24"/>
  <c r="D26" i="24"/>
  <c r="F26" i="24"/>
  <c r="K6" i="24"/>
  <c r="H6" i="24"/>
  <c r="D6" i="24"/>
  <c r="J6" i="24"/>
  <c r="F6" i="24"/>
  <c r="F27" i="24"/>
  <c r="D27" i="24"/>
  <c r="H27" i="24"/>
  <c r="K27" i="24"/>
  <c r="J27" i="24"/>
  <c r="D38" i="24"/>
  <c r="K38" i="24"/>
  <c r="J38" i="24"/>
  <c r="F38" i="24"/>
  <c r="H38" i="24"/>
  <c r="K24" i="24"/>
  <c r="J24" i="24"/>
  <c r="H24" i="24"/>
  <c r="D24" i="24"/>
  <c r="F24" i="24"/>
  <c r="F31" i="24"/>
  <c r="D31" i="24"/>
  <c r="H31" i="24"/>
  <c r="K31" i="24"/>
  <c r="J31" i="24"/>
  <c r="G27" i="24"/>
  <c r="M27" i="24"/>
  <c r="E27" i="24"/>
  <c r="L27" i="24"/>
  <c r="I27" i="24"/>
  <c r="D15" i="24"/>
  <c r="H15" i="24"/>
  <c r="K15" i="24"/>
  <c r="J15" i="24"/>
  <c r="F15" i="24"/>
  <c r="F21" i="24"/>
  <c r="D21" i="24"/>
  <c r="H21" i="24"/>
  <c r="J21" i="24"/>
  <c r="K21" i="24"/>
  <c r="K28" i="24"/>
  <c r="J28" i="24"/>
  <c r="H28" i="24"/>
  <c r="D28" i="24"/>
  <c r="F28" i="24"/>
  <c r="I24" i="24"/>
  <c r="L24" i="24"/>
  <c r="M24" i="24"/>
  <c r="G24" i="24"/>
  <c r="E24" i="24"/>
  <c r="I32" i="24"/>
  <c r="L32" i="24"/>
  <c r="E32" i="24"/>
  <c r="M32" i="24"/>
  <c r="G32" i="24"/>
  <c r="F19" i="24"/>
  <c r="D19" i="24"/>
  <c r="H19" i="24"/>
  <c r="J19" i="24"/>
  <c r="K19" i="24"/>
  <c r="K18" i="24"/>
  <c r="J18" i="24"/>
  <c r="H18" i="24"/>
  <c r="D18" i="24"/>
  <c r="K30" i="24"/>
  <c r="J30" i="24"/>
  <c r="H30" i="24"/>
  <c r="D30" i="24"/>
  <c r="F30" i="24"/>
  <c r="I20" i="24"/>
  <c r="L20" i="24"/>
  <c r="M20" i="24"/>
  <c r="G20" i="24"/>
  <c r="G23" i="24"/>
  <c r="M23" i="24"/>
  <c r="E23" i="24"/>
  <c r="L23" i="24"/>
  <c r="I23" i="24"/>
  <c r="I26" i="24"/>
  <c r="L26" i="24"/>
  <c r="M26" i="24"/>
  <c r="G26" i="24"/>
  <c r="E26" i="24"/>
  <c r="I37" i="24"/>
  <c r="G37" i="24"/>
  <c r="L37" i="24"/>
  <c r="E37" i="24"/>
  <c r="M37" i="24"/>
  <c r="I43" i="24"/>
  <c r="G43" i="24"/>
  <c r="E43" i="24"/>
  <c r="L43" i="24"/>
  <c r="I61" i="24"/>
  <c r="J61" i="24"/>
  <c r="K61" i="24"/>
  <c r="I30" i="24"/>
  <c r="L30" i="24"/>
  <c r="E30" i="24"/>
  <c r="G30" i="24"/>
  <c r="F18" i="24"/>
  <c r="F25" i="24"/>
  <c r="D25" i="24"/>
  <c r="H25" i="24"/>
  <c r="K25" i="24"/>
  <c r="G17" i="24"/>
  <c r="M17" i="24"/>
  <c r="E17" i="24"/>
  <c r="L17" i="24"/>
  <c r="I17" i="24"/>
  <c r="G33" i="24"/>
  <c r="M33" i="24"/>
  <c r="E33" i="24"/>
  <c r="L33" i="24"/>
  <c r="I33" i="24"/>
  <c r="J25" i="24"/>
  <c r="I41" i="24"/>
  <c r="G41" i="24"/>
  <c r="E41" i="24"/>
  <c r="L41" i="24"/>
  <c r="I65" i="24"/>
  <c r="J65" i="24"/>
  <c r="K65" i="24"/>
  <c r="F33" i="24"/>
  <c r="D33" i="24"/>
  <c r="H33" i="24"/>
  <c r="K33" i="24"/>
  <c r="J33" i="24"/>
  <c r="C14" i="24"/>
  <c r="C6" i="24"/>
  <c r="F17" i="24"/>
  <c r="D17" i="24"/>
  <c r="H17" i="24"/>
  <c r="K17" i="24"/>
  <c r="J17" i="24"/>
  <c r="G21" i="24"/>
  <c r="M21" i="24"/>
  <c r="E21" i="24"/>
  <c r="L21" i="24"/>
  <c r="I21" i="24"/>
  <c r="M38" i="24"/>
  <c r="E38" i="24"/>
  <c r="L38" i="24"/>
  <c r="I38" i="24"/>
  <c r="B14" i="24"/>
  <c r="E20" i="24"/>
  <c r="K20" i="24"/>
  <c r="J20" i="24"/>
  <c r="H20" i="24"/>
  <c r="D20" i="24"/>
  <c r="F23" i="24"/>
  <c r="D23" i="24"/>
  <c r="H23" i="24"/>
  <c r="K34" i="24"/>
  <c r="J34" i="24"/>
  <c r="H34" i="24"/>
  <c r="D34" i="24"/>
  <c r="G7" i="24"/>
  <c r="M7" i="24"/>
  <c r="E7" i="24"/>
  <c r="L7" i="24"/>
  <c r="G15" i="24"/>
  <c r="M15" i="24"/>
  <c r="E15" i="24"/>
  <c r="L15" i="24"/>
  <c r="I18" i="24"/>
  <c r="L18" i="24"/>
  <c r="M18" i="24"/>
  <c r="E18" i="24"/>
  <c r="I28" i="24"/>
  <c r="L28" i="24"/>
  <c r="G28" i="24"/>
  <c r="E28" i="24"/>
  <c r="M28" i="24"/>
  <c r="G31" i="24"/>
  <c r="M31" i="24"/>
  <c r="E31" i="24"/>
  <c r="L31" i="24"/>
  <c r="I31" i="24"/>
  <c r="I34" i="24"/>
  <c r="L34" i="24"/>
  <c r="M34" i="24"/>
  <c r="E34" i="24"/>
  <c r="F20" i="24"/>
  <c r="G34" i="24"/>
  <c r="I53" i="24"/>
  <c r="J53" i="24"/>
  <c r="K53" i="24"/>
  <c r="I69" i="24"/>
  <c r="J69" i="24"/>
  <c r="K69" i="24"/>
  <c r="K22" i="24"/>
  <c r="J22" i="24"/>
  <c r="H22" i="24"/>
  <c r="D22" i="24"/>
  <c r="F22" i="24"/>
  <c r="I8" i="24"/>
  <c r="L8" i="24"/>
  <c r="E8" i="24"/>
  <c r="G8" i="24"/>
  <c r="I22" i="24"/>
  <c r="L22" i="24"/>
  <c r="M22" i="24"/>
  <c r="G22" i="24"/>
  <c r="I39" i="24"/>
  <c r="G39" i="24"/>
  <c r="E39" i="24"/>
  <c r="L39" i="24"/>
  <c r="M43" i="24"/>
  <c r="G9" i="24"/>
  <c r="M9" i="24"/>
  <c r="E9" i="24"/>
  <c r="L9" i="24"/>
  <c r="I9" i="24"/>
  <c r="G19" i="24"/>
  <c r="M19" i="24"/>
  <c r="E19" i="24"/>
  <c r="L19" i="24"/>
  <c r="I19" i="24"/>
  <c r="G25" i="24"/>
  <c r="M25" i="24"/>
  <c r="E25" i="24"/>
  <c r="L25" i="24"/>
  <c r="G35" i="24"/>
  <c r="M35" i="24"/>
  <c r="E35" i="24"/>
  <c r="L35" i="24"/>
  <c r="I35" i="24"/>
  <c r="I15" i="24"/>
  <c r="E22" i="24"/>
  <c r="C45" i="24"/>
  <c r="I57" i="24"/>
  <c r="J57" i="24"/>
  <c r="K57" i="24"/>
  <c r="I73" i="24"/>
  <c r="J73" i="24"/>
  <c r="K73" i="24"/>
  <c r="K32" i="24"/>
  <c r="J32" i="24"/>
  <c r="H32" i="24"/>
  <c r="D32" i="24"/>
  <c r="F32" i="24"/>
  <c r="B45" i="24"/>
  <c r="B39" i="24"/>
  <c r="J23" i="24"/>
  <c r="M30" i="24"/>
  <c r="G38" i="24"/>
  <c r="J51" i="24"/>
  <c r="J55" i="24"/>
  <c r="J59" i="24"/>
  <c r="J63" i="24"/>
  <c r="J67" i="24"/>
  <c r="J71" i="24"/>
  <c r="J75" i="24"/>
  <c r="J77" i="24" s="1"/>
  <c r="K51" i="24"/>
  <c r="K55" i="24"/>
  <c r="K59" i="24"/>
  <c r="K63" i="24"/>
  <c r="K67" i="24"/>
  <c r="K71" i="24"/>
  <c r="K75" i="24"/>
  <c r="J54" i="24"/>
  <c r="J58" i="24"/>
  <c r="J62" i="24"/>
  <c r="J66" i="24"/>
  <c r="J70" i="24"/>
  <c r="I77" i="24"/>
  <c r="K54" i="24"/>
  <c r="K58" i="24"/>
  <c r="K62" i="24"/>
  <c r="K66" i="24"/>
  <c r="K70" i="24"/>
  <c r="K74" i="24"/>
  <c r="F40" i="24"/>
  <c r="F42" i="24"/>
  <c r="F44" i="24"/>
  <c r="J40" i="24"/>
  <c r="J42" i="24"/>
  <c r="E40" i="24"/>
  <c r="E42" i="24"/>
  <c r="E44" i="24"/>
  <c r="I45" i="24" l="1"/>
  <c r="G45" i="24"/>
  <c r="M45" i="24"/>
  <c r="L45" i="24"/>
  <c r="E45" i="24"/>
  <c r="K77" i="24"/>
  <c r="H39" i="24"/>
  <c r="F39" i="24"/>
  <c r="J39" i="24"/>
  <c r="K39" i="24"/>
  <c r="D39" i="24"/>
  <c r="H45" i="24"/>
  <c r="F45" i="24"/>
  <c r="J45" i="24"/>
  <c r="K45" i="24"/>
  <c r="D45" i="24"/>
  <c r="I6" i="24"/>
  <c r="L6" i="24"/>
  <c r="M6" i="24"/>
  <c r="G6" i="24"/>
  <c r="E6" i="24"/>
  <c r="J79" i="24"/>
  <c r="J78" i="24"/>
  <c r="I78" i="24"/>
  <c r="I79" i="24"/>
  <c r="K14" i="24"/>
  <c r="H14" i="24"/>
  <c r="D14" i="24"/>
  <c r="J14" i="24"/>
  <c r="F14" i="24"/>
  <c r="I14" i="24"/>
  <c r="L14" i="24"/>
  <c r="M14" i="24"/>
  <c r="G14" i="24"/>
  <c r="E14" i="24"/>
  <c r="I83" i="24" l="1"/>
  <c r="I82" i="24"/>
  <c r="K79" i="24"/>
  <c r="K78" i="24"/>
  <c r="I81" i="24" s="1"/>
</calcChain>
</file>

<file path=xl/sharedStrings.xml><?xml version="1.0" encoding="utf-8"?>
<sst xmlns="http://schemas.openxmlformats.org/spreadsheetml/2006/main" count="1830" uniqueCount="521">
  <si>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</si>
  <si>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</si>
  <si>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</si>
  <si>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</si>
  <si>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</si>
  <si>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</si>
  <si>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</si>
  <si>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</si>
  <si>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</si>
  <si>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</si>
  <si>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</si>
  <si>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</si>
  <si>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</si>
  <si>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Sömmerda (16068)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</si>
  <si>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</si>
  <si>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</si>
  <si>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</si>
  <si>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</si>
  <si>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</si>
  <si>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</si>
  <si>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</si>
  <si>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</si>
  <si>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</si>
  <si>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</si>
  <si>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</si>
  <si>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</si>
  <si>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</si>
  <si>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</si>
  <si>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</si>
  <si>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</si>
  <si>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</si>
  <si>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</si>
  <si>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</si>
  <si>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</si>
  <si>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</si>
  <si>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</si>
  <si>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</si>
  <si>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</si>
  <si>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</si>
  <si>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</si>
  <si>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</si>
  <si>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</si>
  <si>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</si>
  <si>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</si>
  <si>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</si>
  <si>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</si>
  <si>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</si>
  <si>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</si>
  <si>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</si>
  <si>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</si>
  <si>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</si>
  <si>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</si>
  <si>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</si>
  <si>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</si>
  <si>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</si>
  <si>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</si>
  <si>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</si>
  <si>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</si>
  <si>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</si>
  <si>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</si>
  <si>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</si>
  <si>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</si>
  <si>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</si>
  <si>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</si>
  <si>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</si>
  <si>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</si>
  <si>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</si>
  <si>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</si>
  <si>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</si>
  <si>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</si>
  <si>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</si>
  <si>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</si>
  <si>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</si>
  <si>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</si>
  <si>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</si>
  <si>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</si>
  <si>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</si>
  <si>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</si>
  <si>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</si>
  <si>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</si>
  <si>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</si>
  <si>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</si>
  <si>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</si>
  <si>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</si>
  <si>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</si>
  <si>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</si>
  <si>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</si>
  <si>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</si>
  <si>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</si>
  <si>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</si>
  <si>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</si>
  <si>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</si>
  <si>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Sömmerda (16068);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</si>
  <si>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</si>
  <si>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</si>
  <si>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</si>
  <si>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</si>
  <si>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</si>
  <si>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</si>
  <si>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</si>
  <si>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</si>
  <si>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</si>
  <si>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</si>
  <si>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</si>
  <si>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</si>
  <si>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</si>
  <si>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</si>
  <si>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</si>
  <si>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</si>
  <si>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</si>
  <si>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</si>
  <si>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</si>
  <si>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</si>
  <si>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</si>
  <si>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</si>
  <si>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</si>
  <si>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</si>
  <si>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</si>
  <si>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</si>
  <si>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</si>
  <si>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</si>
  <si>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</si>
  <si>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</si>
  <si>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</si>
  <si>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</si>
  <si>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</si>
  <si>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</si>
  <si>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</si>
  <si>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</si>
  <si>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</si>
  <si>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</si>
  <si>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</si>
  <si>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</si>
  <si>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</si>
  <si>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</si>
  <si>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</si>
  <si>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</si>
  <si>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</si>
  <si>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</si>
  <si>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</si>
  <si>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</si>
  <si>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</si>
  <si>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</si>
  <si>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</si>
  <si>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</si>
  <si>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</si>
  <si>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</si>
  <si>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</si>
  <si>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</si>
  <si>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</si>
  <si>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</si>
  <si>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</si>
  <si>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</si>
  <si>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</si>
  <si>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</si>
  <si>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</si>
  <si>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</si>
  <si>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</si>
  <si>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</si>
  <si>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</si>
  <si>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</si>
  <si>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</si>
  <si>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</si>
  <si>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</si>
  <si>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</si>
  <si>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</si>
  <si>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</si>
  <si>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</si>
  <si>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</si>
  <si>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</si>
  <si>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</si>
  <si>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</si>
  <si>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</si>
  <si>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</si>
  <si>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</si>
  <si>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</si>
  <si>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</si>
  <si>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</si>
  <si>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</si>
  <si>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</si>
  <si>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</si>
  <si>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</si>
  <si>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</si>
  <si>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Sömmerda (16068)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</si>
  <si>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</si>
  <si>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</si>
  <si>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</si>
  <si>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</si>
  <si>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</si>
  <si>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</si>
  <si>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</si>
  <si>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</si>
  <si>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</si>
  <si>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</si>
  <si>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</si>
  <si>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</si>
  <si>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</si>
  <si>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</si>
  <si>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</si>
  <si>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</si>
  <si>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</si>
  <si>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</si>
  <si>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</si>
  <si>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</si>
  <si>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</si>
  <si>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</si>
  <si>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</si>
  <si>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</si>
  <si>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</si>
  <si>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</si>
  <si>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</si>
  <si>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</si>
  <si>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</si>
  <si>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</si>
  <si>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</si>
  <si>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</si>
  <si>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</si>
  <si>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</si>
  <si>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</si>
  <si>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</si>
  <si>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</si>
  <si>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</si>
  <si>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</si>
  <si>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</si>
  <si>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</si>
  <si>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</si>
  <si>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</si>
  <si>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</si>
  <si>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</si>
  <si>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</si>
  <si>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</si>
  <si>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</si>
  <si>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</si>
  <si>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</si>
  <si>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</si>
  <si>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</si>
  <si>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</si>
  <si>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</si>
  <si>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</si>
  <si>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</si>
  <si>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</si>
  <si>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</si>
  <si>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</si>
  <si>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</si>
  <si>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</si>
  <si>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</si>
  <si>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</si>
  <si>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</si>
  <si>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</si>
  <si>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</si>
  <si>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</si>
  <si>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</si>
  <si>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</si>
  <si>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</si>
  <si>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</si>
  <si>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</si>
  <si>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</si>
  <si>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</si>
  <si>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</si>
  <si>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</si>
  <si>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</si>
  <si>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</si>
  <si>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</si>
  <si>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</si>
  <si>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</si>
  <si>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</si>
  <si>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</si>
  <si>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</si>
  <si>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</si>
  <si>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</si>
  <si>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</si>
  <si>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</si>
  <si>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</si>
  <si>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</si>
  <si>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</si>
  <si>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</si>
  <si>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</si>
  <si>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</si>
  <si>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</si>
  <si>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</si>
  <si>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</si>
  <si>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</si>
  <si>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</si>
  <si>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</si>
  <si>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</si>
  <si>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</si>
  <si>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</si>
  <si>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</si>
  <si>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</si>
  <si>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</si>
  <si>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</si>
  <si>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</si>
  <si>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</si>
  <si>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</si>
  <si>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</si>
  <si>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</si>
  <si>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</si>
  <si>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</si>
  <si>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</si>
  <si>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</si>
  <si>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</si>
  <si>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</si>
  <si>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</si>
  <si>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</si>
  <si>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</si>
  <si>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</si>
  <si>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</si>
  <si>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</si>
  <si>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</si>
  <si>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</si>
  <si>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</si>
  <si>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</si>
  <si>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</si>
  <si>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</si>
  <si>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</si>
  <si>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</si>
  <si>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</si>
  <si>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</si>
  <si>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</si>
  <si>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</si>
  <si>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</si>
  <si>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</si>
  <si>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</si>
  <si>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</si>
  <si>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</si>
  <si>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</si>
  <si>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</si>
  <si>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</si>
  <si>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</si>
  <si>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</si>
  <si>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</si>
  <si>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</si>
  <si>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</si>
  <si>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</si>
  <si>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</si>
  <si>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</si>
  <si>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</si>
  <si>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</si>
  <si>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</si>
  <si>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</si>
  <si>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</si>
  <si>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</si>
  <si>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</si>
  <si>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</si>
  <si>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</si>
  <si>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</si>
  <si>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</si>
  <si>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</si>
  <si>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</si>
  <si>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</si>
  <si>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</si>
  <si>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</si>
  <si>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</si>
  <si>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</si>
  <si>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</si>
  <si>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</si>
  <si>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</si>
  <si>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</si>
  <si>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</si>
  <si>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</si>
  <si>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</si>
  <si>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</si>
  <si>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</si>
  <si>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</si>
  <si>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</si>
  <si>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</si>
  <si>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</si>
  <si>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</si>
  <si>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</si>
  <si>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</si>
  <si>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</si>
  <si>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</si>
  <si>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</si>
  <si>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Sömmerda (16068);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</si>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</sst>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 numFmtId="180" formatCode="_-* #,##0.0\ _€_-;\-* #,##0.0\ _€_-;_-* &quot;-&quot;?\ _€_-;_-@_-"/>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3">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170" fontId="16" fillId="0" borderId="0" xfId="9" applyNumberFormat="1" applyFont="1" applyFill="1" applyAlignment="1"/>
    <xf numFmtId="180" fontId="16" fillId="0" borderId="0" xfId="9" applyNumberFormat="1" applyFont="1" applyFill="1" applyAlignment="1"/>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{388CE8DC-A3BA-4B75-9572-75241AA63B0A}</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73B6-4CC8-9B8F-60C285B5D046}"/>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{0161AD23-0344-47A6-8B21-D2E470D05460}</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73B6-4CC8-9B8F-60C285B5D046}"/>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{E1ECE8C4-A418-4914-90F9-13ECE6AA1980}</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73B6-4CC8-9B8F-60C285B5D04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{F7FDFB11-FDD5-446D-A0E2-8E0E65D8F7D0}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3B6-4CC8-9B8F-60C285B5D04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-1.3803875216345138</c:v>
                </c:pt>
                <c:pt idx="1">
                  <c:v>-0.4752160751981519</c:v>
                </c:pt>
                <c:pt idx="2">
                  <c:v>0.95490282911153723</c:v>
                </c:pt>
                <c:pt idx="3">
                  <c:v>1.0875687030768</c:v>
                </c:pt>
              </c:numCache>
            </c:numRef>
          </c:val>
          <c:extLst>
            <c:ext xmlns:c16="http://schemas.microsoft.com/office/drawing/2014/chart" uri="{C3380CC4-5D6E-409C-BE32-E72D297353CC}">
              <c16:uniqueId val="{00000004-73B6-4CC8-9B8F-60C285B5D04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{C82E9800-4DE4-424A-9173-E86855907FC5}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3B6-4CC8-9B8F-60C285B5D04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{C5937C6F-9EFA-4A33-A3F0-CD7A58B318A2}</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3B6-4CC8-9B8F-60C285B5D04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{89AB5BDC-FC0C-4BF0-AD1A-A61B2AE2332D}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3B6-4CC8-9B8F-60C285B5D04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{78B00345-BE03-479E-A86A-AD11FE4E2BC5}</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3B6-4CC8-9B8F-60C285B5D0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3B6-4CC8-9B8F-60C285B5D04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3B6-4CC8-9B8F-60C285B5D04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{1E370BD9-9FD8-4B32-8C91-4B1EE7F43A22}</c15:txfldGUID>
                      <c15:f>Daten_Diagramme!$E$6</c15:f>
                      <c15:dlblFieldTableCache>
                        <c:ptCount val="1"/>
                        <c:pt idx="0">
                          <c:v>-1,1</c:v>
                        </c:pt>
                      </c15:dlblFieldTableCache>
                    </c15:dlblFTEntry>
                  </c15:dlblFieldTable>
                  <c15:showDataLabelsRange val="0"/>
                </c:ext>
                <c:ext xmlns:c16="http://schemas.microsoft.com/office/drawing/2014/chart" uri="{C3380CC4-5D6E-409C-BE32-E72D297353CC}">
                  <c16:uniqueId val="{00000000-BE09-4529-97FB-95F95F1AE927}"/>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{4A0B1D2E-4722-4956-B380-229140D84AE2}</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BE09-4529-97FB-95F95F1AE927}"/>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{62F8FD5A-CFE7-412E-AEF8-02BB4D7E7C0C}</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BE09-4529-97FB-95F95F1AE92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{2AA6D29C-D1F2-470A-96A4-F21526B61A63}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E09-4529-97FB-95F95F1AE9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-1.1279520620373633</c:v>
                </c:pt>
                <c:pt idx="1">
                  <c:v>-3.3695878434637803</c:v>
                </c:pt>
                <c:pt idx="2">
                  <c:v>-3.6279896103654186</c:v>
                </c:pt>
                <c:pt idx="3">
                  <c:v>-2.8655893304673015</c:v>
                </c:pt>
              </c:numCache>
            </c:numRef>
          </c:val>
          <c:extLst>
            <c:ext xmlns:c16="http://schemas.microsoft.com/office/drawing/2014/chart" uri="{C3380CC4-5D6E-409C-BE32-E72D297353CC}">
              <c16:uniqueId val="{00000004-BE09-4529-97FB-95F95F1AE92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{CFBA1C47-0CCF-4FEF-B179-9A4295AECA27}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E09-4529-97FB-95F95F1AE92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{07778A09-D5D2-4F44-88F0-689C729151BF}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E09-4529-97FB-95F95F1AE92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{EDBF697A-D680-435C-AF65-03656383B6EF}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E09-4529-97FB-95F95F1AE92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{69DA37EF-7FCD-40D0-BBDC-8FA7B6A6908D}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E09-4529-97FB-95F95F1AE92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09-4529-97FB-95F95F1AE92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09-4529-97FB-95F95F1AE92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{1522EA5B-9ADA-4B36-B6E9-8628464FD257}</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09DE-495D-A447-76E4C04DB0CE}"/>
                </c:ext>
              </c:extLst>
            </c:dLbl>
            <c:dLbl>
              <c:idx val="1"/>
              <c:tx>
                <c:strRef>
                  <c:f>Daten_Diagramme!$D$15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{4D5774FE-CEF6-4492-99D4-C1376EF3A992}</c15:txfldGUID>
                      <c15:f>Daten_Diagramme!$D$15</c15:f>
                      <c15:dlblFieldTableCache>
                        <c:ptCount val="1"/>
                        <c:pt idx="0">
                          <c:v>-3,4</c:v>
                        </c:pt>
                      </c15:dlblFieldTableCache>
                    </c15:dlblFTEntry>
                  </c15:dlblFieldTable>
                  <c15:showDataLabelsRange val="0"/>
                </c:ext>
                <c:ext xmlns:c16="http://schemas.microsoft.com/office/drawing/2014/chart" uri="{C3380CC4-5D6E-409C-BE32-E72D297353CC}">
                  <c16:uniqueId val="{00000001-09DE-495D-A447-76E4C04DB0CE}"/>
                </c:ext>
              </c:extLst>
            </c:dLbl>
            <c:dLbl>
              <c:idx val="2"/>
              <c:tx>
                <c:strRef>
                  <c:f>Daten_Diagramme!$D$16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{EF5A4EA6-9E17-4FD0-B54D-8894F6DF0774}</c15:txfldGUID>
                      <c15:f>Daten_Diagramme!$D$16</c15:f>
                      <c15:dlblFieldTableCache>
                        <c:ptCount val="1"/>
                        <c:pt idx="0">
                          <c:v>-2,5</c:v>
                        </c:pt>
                      </c15:dlblFieldTableCache>
                    </c15:dlblFTEntry>
                  </c15:dlblFieldTable>
                  <c15:showDataLabelsRange val="0"/>
                </c:ext>
                <c:ext xmlns:c16="http://schemas.microsoft.com/office/drawing/2014/chart" uri="{C3380CC4-5D6E-409C-BE32-E72D297353CC}">
                  <c16:uniqueId val="{00000002-09DE-495D-A447-76E4C04DB0CE}"/>
                </c:ext>
              </c:extLst>
            </c:dLbl>
            <c:dLbl>
              <c:idx val="3"/>
              <c:tx>
                <c:strRef>
                  <c:f>Daten_Diagramme!$D$17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{89AAD8CB-6581-4EAA-9BC1-54ED41F1141A}</c15:txfldGUID>
                      <c15:f>Daten_Diagramme!$D$17</c15:f>
                      <c15:dlblFieldTableCache>
                        <c:ptCount val="1"/>
                        <c:pt idx="0">
                          <c:v>-3,1</c:v>
                        </c:pt>
                      </c15:dlblFieldTableCache>
                    </c15:dlblFTEntry>
                  </c15:dlblFieldTable>
                  <c15:showDataLabelsRange val="0"/>
                </c:ext>
                <c:ext xmlns:c16="http://schemas.microsoft.com/office/drawing/2014/chart" uri="{C3380CC4-5D6E-409C-BE32-E72D297353CC}">
                  <c16:uniqueId val="{00000003-09DE-495D-A447-76E4C04DB0CE}"/>
                </c:ext>
              </c:extLst>
            </c:dLbl>
            <c:dLbl>
              <c:idx val="4"/>
              <c:tx>
                <c:strRef>
                  <c:f>Daten_Diagramme!$D$18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{7DF70FAB-170A-4955-BC1C-0D44CCA27651}</c15:txfldGUID>
                      <c15:f>Daten_Diagramme!$D$18</c15:f>
                      <c15:dlblFieldTableCache>
                        <c:ptCount val="1"/>
                        <c:pt idx="0">
                          <c:v>-0,8</c:v>
                        </c:pt>
                      </c15:dlblFieldTableCache>
                    </c15:dlblFTEntry>
                  </c15:dlblFieldTable>
                  <c15:showDataLabelsRange val="0"/>
                </c:ext>
                <c:ext xmlns:c16="http://schemas.microsoft.com/office/drawing/2014/chart" uri="{C3380CC4-5D6E-409C-BE32-E72D297353CC}">
                  <c16:uniqueId val="{00000004-09DE-495D-A447-76E4C04DB0CE}"/>
                </c:ext>
              </c:extLst>
            </c:dLbl>
            <c:dLbl>
              <c:idx val="5"/>
              <c:tx>
                <c:strRef>
                  <c:f>Daten_Diagramme!$D$19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{CBEB8918-88DB-494B-85F4-F602BEB86B0D}</c15:txfldGUID>
                      <c15:f>Daten_Diagramme!$D$19</c15:f>
                      <c15:dlblFieldTableCache>
                        <c:ptCount val="1"/>
                        <c:pt idx="0">
                          <c:v>-4,3</c:v>
                        </c:pt>
                      </c15:dlblFieldTableCache>
                    </c15:dlblFTEntry>
                  </c15:dlblFieldTable>
                  <c15:showDataLabelsRange val="0"/>
                </c:ext>
                <c:ext xmlns:c16="http://schemas.microsoft.com/office/drawing/2014/chart" uri="{C3380CC4-5D6E-409C-BE32-E72D297353CC}">
                  <c16:uniqueId val="{00000005-09DE-495D-A447-76E4C04DB0CE}"/>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{2E34AC1C-523C-445E-85B7-2CEC36751B7C}</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09DE-495D-A447-76E4C04DB0CE}"/>
                </c:ext>
              </c:extLst>
            </c:dLbl>
            <c:dLbl>
              <c:idx val="7"/>
              <c:tx>
                <c:strRef>
                  <c:f>Daten_Diagramme!$D$21</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{AF81BCAE-8D38-4EC4-B939-5B3ABB436FAC}</c15:txfldGUID>
                      <c15:f>Daten_Diagramme!$D$21</c15:f>
                      <c15:dlblFieldTableCache>
                        <c:ptCount val="1"/>
                        <c:pt idx="0">
                          <c:v>3,3</c:v>
                        </c:pt>
                      </c15:dlblFieldTableCache>
                    </c15:dlblFTEntry>
                  </c15:dlblFieldTable>
                  <c15:showDataLabelsRange val="0"/>
                </c:ext>
                <c:ext xmlns:c16="http://schemas.microsoft.com/office/drawing/2014/chart" uri="{C3380CC4-5D6E-409C-BE32-E72D297353CC}">
                  <c16:uniqueId val="{00000007-09DE-495D-A447-76E4C04DB0CE}"/>
                </c:ext>
              </c:extLst>
            </c:dLbl>
            <c:dLbl>
              <c:idx val="8"/>
              <c:tx>
                <c:strRef>
                  <c:f>Daten_Diagramme!$D$22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{1E23B52F-374C-4F8F-B108-DAB27C48B3B9}</c15:txfldGUID>
                      <c15:f>Daten_Diagramme!$D$22</c15:f>
                      <c15:dlblFieldTableCache>
                        <c:ptCount val="1"/>
                        <c:pt idx="0">
                          <c:v>-0,1</c:v>
                        </c:pt>
                      </c15:dlblFieldTableCache>
                    </c15:dlblFTEntry>
                  </c15:dlblFieldTable>
                  <c15:showDataLabelsRange val="0"/>
                </c:ext>
                <c:ext xmlns:c16="http://schemas.microsoft.com/office/drawing/2014/chart" uri="{C3380CC4-5D6E-409C-BE32-E72D297353CC}">
                  <c16:uniqueId val="{00000008-09DE-495D-A447-76E4C04DB0CE}"/>
                </c:ext>
              </c:extLst>
            </c:dLbl>
            <c:dLbl>
              <c:idx val="9"/>
              <c:tx>
                <c:strRef>
                  <c:f>Daten_Diagramme!$D$23</c:f>
                  <c:strCache>
                    <c:ptCount val="1"/>
                    <c:pt idx="0">
                      <c:v>37,1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{203827E3-9900-4706-8126-13FC56DCDA0A}</c15:txfldGUID>
                      <c15:f>Daten_Diagramme!$D$23</c15:f>
                      <c15:dlblFieldTableCache>
                        <c:ptCount val="1"/>
                        <c:pt idx="0">
                          <c:v>37,1</c:v>
                        </c:pt>
                      </c15:dlblFieldTableCache>
                    </c15:dlblFTEntry>
                  </c15:dlblFieldTable>
                  <c15:showDataLabelsRange val="0"/>
                </c:ext>
                <c:ext xmlns:c16="http://schemas.microsoft.com/office/drawing/2014/chart" uri="{C3380CC4-5D6E-409C-BE32-E72D297353CC}">
                  <c16:uniqueId val="{00000009-09DE-495D-A447-76E4C04DB0CE}"/>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{DB538D75-23E5-48EA-A0D8-BA4522E9573C}</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09DE-495D-A447-76E4C04DB0CE}"/>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{3F3597F9-25C0-4F39-A796-02F9DD08C380}</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09DE-495D-A447-76E4C04DB0CE}"/>
                </c:ext>
              </c:extLst>
            </c:dLbl>
            <c:dLbl>
              <c:idx val="12"/>
              <c:tx>
                <c:strRef>
                  <c:f>Daten_Diagramme!$D$26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{10595E8C-9710-45CF-8B09-89211ACC73BF}</c15:txfldGUID>
                      <c15:f>Daten_Diagramme!$D$26</c15:f>
                      <c15:dlblFieldTableCache>
                        <c:ptCount val="1"/>
                        <c:pt idx="0">
                          <c:v>*</c:v>
                        </c:pt>
                      </c15:dlblFieldTableCache>
                    </c15:dlblFTEntry>
                  </c15:dlblFieldTable>
                  <c15:showDataLabelsRange val="0"/>
                </c:ext>
                <c:ext xmlns:c16="http://schemas.microsoft.com/office/drawing/2014/chart" uri="{C3380CC4-5D6E-409C-BE32-E72D297353CC}">
                  <c16:uniqueId val="{0000000C-09DE-495D-A447-76E4C04DB0CE}"/>
                </c:ext>
              </c:extLst>
            </c:dLbl>
            <c:dLbl>
              <c:idx val="13"/>
              <c:tx>
                <c:strRef>
                  <c:f>Daten_Diagramme!$D$27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{2182D653-DF46-48DF-80FB-EBFB6C9C021B}</c15:txfldGUID>
                      <c15:f>Daten_Diagramme!$D$27</c15:f>
                      <c15:dlblFieldTableCache>
                        <c:ptCount val="1"/>
                        <c:pt idx="0">
                          <c:v>-4,6</c:v>
                        </c:pt>
                      </c15:dlblFieldTableCache>
                    </c15:dlblFTEntry>
                  </c15:dlblFieldTable>
                  <c15:showDataLabelsRange val="0"/>
                </c:ext>
                <c:ext xmlns:c16="http://schemas.microsoft.com/office/drawing/2014/chart" uri="{C3380CC4-5D6E-409C-BE32-E72D297353CC}">
                  <c16:uniqueId val="{0000000D-09DE-495D-A447-76E4C04DB0CE}"/>
                </c:ext>
              </c:extLst>
            </c:dLbl>
            <c:dLbl>
              <c:idx val="14"/>
              <c:tx>
                <c:strRef>
                  <c:f>Daten_Diagramme!$D$28</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{2DC6D472-5CB7-45FC-A331-DB04A38495FE}</c15:txfldGUID>
                      <c15:f>Daten_Diagramme!$D$28</c15:f>
                      <c15:dlblFieldTableCache>
                        <c:ptCount val="1"/>
                        <c:pt idx="0">
                          <c:v>-3,2</c:v>
                        </c:pt>
                      </c15:dlblFieldTableCache>
                    </c15:dlblFTEntry>
                  </c15:dlblFieldTable>
                  <c15:showDataLabelsRange val="0"/>
                </c:ext>
                <c:ext xmlns:c16="http://schemas.microsoft.com/office/drawing/2014/chart" uri="{C3380CC4-5D6E-409C-BE32-E72D297353CC}">
                  <c16:uniqueId val="{0000000E-09DE-495D-A447-76E4C04DB0CE}"/>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{C91E5DAB-6179-4FCA-9FE7-F54A1E79E5AE}</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09DE-495D-A447-76E4C04DB0CE}"/>
                </c:ext>
              </c:extLst>
            </c:dLbl>
            <c:dLbl>
              <c:idx val="16"/>
              <c:tx>
                <c:strRef>
                  <c:f>Daten_Diagramme!$D$30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{E735882E-1C05-477C-A8C5-B6CD29CB4594}</c15:txfldGUID>
                      <c15:f>Daten_Diagramme!$D$30</c15:f>
                      <c15:dlblFieldTableCache>
                        <c:ptCount val="1"/>
                        <c:pt idx="0">
                          <c:v>1,0</c:v>
                        </c:pt>
                      </c15:dlblFieldTableCache>
                    </c15:dlblFTEntry>
                  </c15:dlblFieldTable>
                  <c15:showDataLabelsRange val="0"/>
                </c:ext>
                <c:ext xmlns:c16="http://schemas.microsoft.com/office/drawing/2014/chart" uri="{C3380CC4-5D6E-409C-BE32-E72D297353CC}">
                  <c16:uniqueId val="{00000010-09DE-495D-A447-76E4C04DB0CE}"/>
                </c:ext>
              </c:extLst>
            </c:dLbl>
            <c:dLbl>
              <c:idx val="17"/>
              <c:tx>
                <c:strRef>
                  <c:f>Daten_Diagramme!$D$31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{E5035ED3-C085-4AF2-9220-81DE3A68AF17}</c15:txfldGUID>
                      <c15:f>Daten_Diagramme!$D$31</c15:f>
                      <c15:dlblFieldTableCache>
                        <c:ptCount val="1"/>
                        <c:pt idx="0">
                          <c:v>2,2</c:v>
                        </c:pt>
                      </c15:dlblFieldTableCache>
                    </c15:dlblFTEntry>
                  </c15:dlblFieldTable>
                  <c15:showDataLabelsRange val="0"/>
                </c:ext>
                <c:ext xmlns:c16="http://schemas.microsoft.com/office/drawing/2014/chart" uri="{C3380CC4-5D6E-409C-BE32-E72D297353CC}">
                  <c16:uniqueId val="{00000011-09DE-495D-A447-76E4C04DB0CE}"/>
                </c:ext>
              </c:extLst>
            </c:dLbl>
            <c:dLbl>
              <c:idx val="18"/>
              <c:tx>
                <c:strRef>
                  <c:f>Daten_Diagramme!$D$32</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{3B7C1D5A-C730-45BF-AA27-C7C96963C34C}</c15:txfldGUID>
                      <c15:f>Daten_Diagramme!$D$32</c15:f>
                      <c15:dlblFieldTableCache>
                        <c:ptCount val="1"/>
                        <c:pt idx="0">
                          <c:v>-4,6</c:v>
                        </c:pt>
                      </c15:dlblFieldTableCache>
                    </c15:dlblFTEntry>
                  </c15:dlblFieldTable>
                  <c15:showDataLabelsRange val="0"/>
                </c:ext>
                <c:ext xmlns:c16="http://schemas.microsoft.com/office/drawing/2014/chart" uri="{C3380CC4-5D6E-409C-BE32-E72D297353CC}">
                  <c16:uniqueId val="{00000012-09DE-495D-A447-76E4C04DB0CE}"/>
                </c:ext>
              </c:extLst>
            </c:dLbl>
            <c:dLbl>
              <c:idx val="19"/>
              <c:tx>
                <c:strRef>
                  <c:f>Daten_Diagramme!$D$33</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{E21802B4-D3EA-450A-9EDD-670189D1D176}</c15:txfldGUID>
                      <c15:f>Daten_Diagramme!$D$33</c15:f>
                      <c15:dlblFieldTableCache>
                        <c:ptCount val="1"/>
                        <c:pt idx="0">
                          <c:v>1,2</c:v>
                        </c:pt>
                      </c15:dlblFieldTableCache>
                    </c15:dlblFTEntry>
                  </c15:dlblFieldTable>
                  <c15:showDataLabelsRange val="0"/>
                </c:ext>
                <c:ext xmlns:c16="http://schemas.microsoft.com/office/drawing/2014/chart" uri="{C3380CC4-5D6E-409C-BE32-E72D297353CC}">
                  <c16:uniqueId val="{00000013-09DE-495D-A447-76E4C04DB0CE}"/>
                </c:ext>
              </c:extLst>
            </c:dLbl>
            <c:dLbl>
              <c:idx val="20"/>
              <c:tx>
                <c:strRef>
                  <c:f>Daten_Diagramme!$D$34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{CE2B3065-D5A3-492D-B8AF-0AAB05864025}</c15:txfldGUID>
                      <c15:f>Daten_Diagramme!$D$34</c15:f>
                      <c15:dlblFieldTableCache>
                        <c:ptCount val="1"/>
                        <c:pt idx="0">
                          <c:v>1,7</c:v>
                        </c:pt>
                      </c15:dlblFieldTableCache>
                    </c15:dlblFTEntry>
                  </c15:dlblFieldTable>
                  <c15:showDataLabelsRange val="0"/>
                </c:ext>
                <c:ext xmlns:c16="http://schemas.microsoft.com/office/drawing/2014/chart" uri="{C3380CC4-5D6E-409C-BE32-E72D297353CC}">
                  <c16:uniqueId val="{00000014-09DE-495D-A447-76E4C04DB0C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{4FD1E08A-A2EB-46DD-A299-11548514F150}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09DE-495D-A447-76E4C04DB0C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{7CCEE89B-A3DE-4B00-AB55-F6A3986C35FA}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9DE-495D-A447-76E4C04DB0CE}"/>
                </c:ext>
              </c:extLst>
            </c:dLbl>
            <c:dLbl>
              <c:idx val="23"/>
              <c:tx>
                <c:strRef>
                  <c:f>Daten_Diagramme!$D$37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{2C3A1F8A-ACDD-4D42-997D-E5CE4E5F4699}</c15:txfldGUID>
                      <c15:f>Daten_Diagramme!$D$37</c15:f>
                      <c15:dlblFieldTableCache>
                        <c:ptCount val="1"/>
                        <c:pt idx="0">
                          <c:v>-3,4</c:v>
                        </c:pt>
                      </c15:dlblFieldTableCache>
                    </c15:dlblFTEntry>
                  </c15:dlblFieldTable>
                  <c15:showDataLabelsRange val="0"/>
                </c:ext>
                <c:ext xmlns:c16="http://schemas.microsoft.com/office/drawing/2014/chart" uri="{C3380CC4-5D6E-409C-BE32-E72D297353CC}">
                  <c16:uniqueId val="{00000017-09DE-495D-A447-76E4C04DB0CE}"/>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{E1DA884A-C242-4F09-8D00-297D277BBB04}</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09DE-495D-A447-76E4C04DB0CE}"/>
                </c:ext>
              </c:extLst>
            </c:dLbl>
            <c:dLbl>
              <c:idx val="25"/>
              <c:tx>
                <c:strRef>
                  <c:f>Daten_Diagramme!$D$39</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{9A4C4368-4A3A-4269-A698-8AD42736B277}</c15:txfldGUID>
                      <c15:f>Daten_Diagramme!$D$39</c15:f>
                      <c15:dlblFieldTableCache>
                        <c:ptCount val="1"/>
                        <c:pt idx="0">
                          <c:v>-0,7</c:v>
                        </c:pt>
                      </c15:dlblFieldTableCache>
                    </c15:dlblFTEntry>
                  </c15:dlblFieldTable>
                  <c15:showDataLabelsRange val="0"/>
                </c:ext>
                <c:ext xmlns:c16="http://schemas.microsoft.com/office/drawing/2014/chart" uri="{C3380CC4-5D6E-409C-BE32-E72D297353CC}">
                  <c16:uniqueId val="{00000019-09DE-495D-A447-76E4C04DB0CE}"/>
                </c:ext>
              </c:extLst>
            </c:dLbl>
            <c:dLbl>
              <c:idx val="26"/>
              <c:tx>
                <c:strRef>
                  <c:f>Daten_Diagramme!$D$40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{72F7FF8A-ECFA-495E-AB01-252A25DE8263}</c15:txfldGUID>
                      <c15:f>Daten_Diagramme!$D$40</c15:f>
                      <c15:dlblFieldTableCache>
                        <c:ptCount val="1"/>
                        <c:pt idx="0">
                          <c:v>#BEZUG!</c:v>
                        </c:pt>
                      </c15:dlblFieldTableCache>
                    </c15:dlblFTEntry>
                  </c15:dlblFieldTable>
                  <c15:showDataLabelsRange val="0"/>
                </c:ext>
                <c:ext xmlns:c16="http://schemas.microsoft.com/office/drawing/2014/chart" uri="{C3380CC4-5D6E-409C-BE32-E72D297353CC}">
                  <c16:uniqueId val="{0000001A-09DE-495D-A447-76E4C04DB0CE}"/>
                </c:ext>
              </c:extLst>
            </c:dLbl>
            <c:dLbl>
              <c:idx val="27"/>
              <c:tx>
                <c:strRef>
                  <c:f>Daten_Diagramme!$D$41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{5562F2F3-8D93-445D-8CF6-ED42A4C674AE}</c15:txfldGUID>
                      <c15:f>Daten_Diagramme!$D$41</c15:f>
                      <c15:dlblFieldTableCache>
                        <c:ptCount val="1"/>
                        <c:pt idx="0">
                          <c:v>#BEZUG!</c:v>
                        </c:pt>
                      </c15:dlblFieldTableCache>
                    </c15:dlblFTEntry>
                  </c15:dlblFieldTable>
                  <c15:showDataLabelsRange val="0"/>
                </c:ext>
                <c:ext xmlns:c16="http://schemas.microsoft.com/office/drawing/2014/chart" uri="{C3380CC4-5D6E-409C-BE32-E72D297353CC}">
                  <c16:uniqueId val="{0000001B-09DE-495D-A447-76E4C04DB0CE}"/>
                </c:ext>
              </c:extLst>
            </c:dLbl>
            <c:dLbl>
              <c:idx val="28"/>
              <c:tx>
                <c:strRef>
                  <c:f>Daten_Diagramme!$D$42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{FEFE9E6F-628A-4E02-9B06-A298BCCB8A8C}</c15:txfldGUID>
                      <c15:f>Daten_Diagramme!$D$42</c15:f>
                      <c15:dlblFieldTableCache>
                        <c:ptCount val="1"/>
                        <c:pt idx="0">
                          <c:v>#BEZUG!</c:v>
                        </c:pt>
                      </c15:dlblFieldTableCache>
                    </c15:dlblFTEntry>
                  </c15:dlblFieldTable>
                  <c15:showDataLabelsRange val="0"/>
                </c:ext>
                <c:ext xmlns:c16="http://schemas.microsoft.com/office/drawing/2014/chart" uri="{C3380CC4-5D6E-409C-BE32-E72D297353CC}">
                  <c16:uniqueId val="{0000001C-09DE-495D-A447-76E4C04DB0CE}"/>
                </c:ext>
              </c:extLst>
            </c:dLbl>
            <c:dLbl>
              <c:idx val="29"/>
              <c:tx>
                <c:strRef>
                  <c:f>Daten_Diagramme!$D$43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{C4C9D9D6-A097-468D-8DC2-6BD7D96337EB}</c15:txfldGUID>
                      <c15:f>Daten_Diagramme!$D$43</c15:f>
                      <c15:dlblFieldTableCache>
                        <c:ptCount val="1"/>
                        <c:pt idx="0">
                          <c:v>#BEZUG!</c:v>
                        </c:pt>
                      </c15:dlblFieldTableCache>
                    </c15:dlblFTEntry>
                  </c15:dlblFieldTable>
                  <c15:showDataLabelsRange val="0"/>
                </c:ext>
                <c:ext xmlns:c16="http://schemas.microsoft.com/office/drawing/2014/chart" uri="{C3380CC4-5D6E-409C-BE32-E72D297353CC}">
                  <c16:uniqueId val="{0000001D-09DE-495D-A447-76E4C04DB0CE}"/>
                </c:ext>
              </c:extLst>
            </c:dLbl>
            <c:dLbl>
              <c:idx val="30"/>
              <c:tx>
                <c:strRef>
                  <c:f>Daten_Diagramme!$D$44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{9F781249-DC6A-499D-A48E-A171B4703A7A}</c15:txfldGUID>
                      <c15:f>Daten_Diagramme!$D$44</c15:f>
                      <c15:dlblFieldTableCache>
                        <c:ptCount val="1"/>
                        <c:pt idx="0">
                          <c:v>#BEZUG!</c:v>
                        </c:pt>
                      </c15:dlblFieldTableCache>
                    </c15:dlblFTEntry>
                  </c15:dlblFieldTable>
                  <c15:showDataLabelsRange val="0"/>
                </c:ext>
                <c:ext xmlns:c16="http://schemas.microsoft.com/office/drawing/2014/chart" uri="{C3380CC4-5D6E-409C-BE32-E72D297353CC}">
                  <c16:uniqueId val="{0000001E-09DE-495D-A447-76E4C04DB0CE}"/>
                </c:ext>
              </c:extLst>
            </c:dLbl>
            <c:dLbl>
              <c:idx val="31"/>
              <c:tx>
                <c:strRef>
                  <c:f>Daten_Diagramme!$D$45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{BB4F5A9D-A5AA-4192-86A1-2185E0D27066}</c15:txfldGUID>
                      <c15:f>Daten_Diagramme!$D$45</c15:f>
                      <c15:dlblFieldTableCache>
                        <c:ptCount val="1"/>
                        <c:pt idx="0">
                          <c:v>-0,7</c:v>
                        </c:pt>
                      </c15:dlblFieldTableCache>
                    </c15:dlblFTEntry>
                  </c15:dlblFieldTable>
                  <c15:showDataLabelsRange val="0"/>
                </c:ext>
                <c:ext xmlns:c16="http://schemas.microsoft.com/office/drawing/2014/chart" uri="{C3380CC4-5D6E-409C-BE32-E72D297353CC}">
                  <c16:uniqueId val="{0000001F-09DE-495D-A447-76E4C04DB0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-1.3803875216345138</c:v>
                </c:pt>
                <c:pt idx="1">
                  <c:v>-3.4319526627218937</c:v>
                </c:pt>
                <c:pt idx="2">
                  <c:v>-2.464788732394366</c:v>
                </c:pt>
                <c:pt idx="3">
                  <c:v>-3.1464737793851718</c:v>
                </c:pt>
                <c:pt idx="4">
                  <c:v>-0.81124932395889671</c:v>
                </c:pt>
                <c:pt idx="5">
                  <c:v>-4.3077992009727293</c:v>
                </c:pt>
                <c:pt idx="6">
                  <c:v>0.29027576197387517</c:v>
                </c:pt>
                <c:pt idx="7">
                  <c:v>3.285870755750274</c:v>
                </c:pt>
                <c:pt idx="8">
                  <c:v>-0.12981393336218086</c:v>
                </c:pt>
                <c:pt idx="9">
                  <c:v>37.091162143354211</c:v>
                </c:pt>
                <c:pt idx="10">
                  <c:v>-3.7694013303769403</c:v>
                </c:pt>
                <c:pt idx="11">
                  <c:v>3.2921810699588478</c:v>
                </c:pt>
                <c:pt idx="12">
                  <c:v>0</c:v>
                </c:pt>
                <c:pt idx="13">
                  <c:v>-4.6468401486988844</c:v>
                </c:pt>
                <c:pt idx="14">
                  <c:v>-3.1866464339908953</c:v>
                </c:pt>
                <c:pt idx="15">
                  <c:v>0</c:v>
                </c:pt>
                <c:pt idx="16">
                  <c:v>1.0309278350515463</c:v>
                </c:pt>
                <c:pt idx="17">
                  <c:v>2.218430034129693</c:v>
                </c:pt>
                <c:pt idx="18">
                  <c:v>-4.5506257110352673</c:v>
                </c:pt>
                <c:pt idx="19">
                  <c:v>1.2293144208037825</c:v>
                </c:pt>
                <c:pt idx="20">
                  <c:v>1.7434620174346203</c:v>
                </c:pt>
                <c:pt idx="21">
                  <c:v>0</c:v>
                </c:pt>
                <c:pt idx="23">
                  <c:v>-3.4319526627218937</c:v>
                </c:pt>
                <c:pt idx="24">
                  <c:v>-1.9990389235944257</c:v>
                </c:pt>
                <c:pt idx="25">
                  <c:v>-0.72353083045260869</c:v>
                </c:pt>
              </c:numCache>
            </c:numRef>
          </c:val>
          <c:extLst>
            <c:ext xmlns:c16="http://schemas.microsoft.com/office/drawing/2014/chart" uri="{C3380CC4-5D6E-409C-BE32-E72D297353CC}">
              <c16:uniqueId val="{00000020-09DE-495D-A447-76E4C04DB0C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{E5A70A49-C2FC-405C-AB35-90EF3B570A81}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9DE-495D-A447-76E4C04DB0C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{B0241454-2098-429D-B19E-4191E147257A}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9DE-495D-A447-76E4C04DB0C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{9E87B64B-6B25-4A58-B00D-C564297A34E1}</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9DE-495D-A447-76E4C04DB0C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{DB6142A6-2378-4273-B49A-D6998187148C}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9DE-495D-A447-76E4C04DB0C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{A0259042-2888-4DC7-8139-C5B13B52F537}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9DE-495D-A447-76E4C04DB0C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{ECF81B4D-BF9D-40F0-A38D-5D2DC9A8C095}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9DE-495D-A447-76E4C04DB0C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{FF9EBC95-E55E-4A1B-900F-A7C48401C1CF}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9DE-495D-A447-76E4C04DB0C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{00643A5D-BB86-42D0-A66B-5375255277E8}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9DE-495D-A447-76E4C04DB0C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{8A8EA7FA-CEE6-4846-9899-2ACBE0FF3B6F}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9DE-495D-A447-76E4C04DB0C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{102D42DA-34B3-4206-A880-FB549339764C}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9DE-495D-A447-76E4C04DB0C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{3E13225E-6D14-49C7-BC81-1678B5B1F01D}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9DE-495D-A447-76E4C04DB0C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{305856CE-BE35-43A3-B2C2-88152DE47555}</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9DE-495D-A447-76E4C04DB0C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{64BA8341-FD73-476E-B6D9-3D4498DF382E}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9DE-495D-A447-76E4C04DB0C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{5A873631-E6CD-4D94-87AF-FDC053A54455}</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9DE-495D-A447-76E4C04DB0C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{9941880C-8BBD-4657-AC15-B9DA189C7AB9}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9DE-495D-A447-76E4C04DB0C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{30B9E436-D92D-4867-9160-984E0E4BBE69}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9DE-495D-A447-76E4C04DB0C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{50E319F0-CCF4-4087-A1EA-28D1AC1DE613}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9DE-495D-A447-76E4C04DB0C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{6DF7C53B-7DE2-40E4-AD19-281698DC136F}</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9DE-495D-A447-76E4C04DB0C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{8B74A2D1-267E-4B9B-BD56-09F97E1B1FD0}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9DE-495D-A447-76E4C04DB0C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{06E6BFAF-0253-4878-8CAC-4A3FFFDE8075}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9DE-495D-A447-76E4C04DB0C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{FE8E8454-2728-47CC-8564-8C0239800A31}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9DE-495D-A447-76E4C04DB0C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{B16C57AF-2204-442F-8649-BFE5930F38A8}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9DE-495D-A447-76E4C04DB0C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{67F9688A-DC5F-4EE5-B872-391FEA719F89}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9DE-495D-A447-76E4C04DB0C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{4013CC3E-B227-452B-A190-E08B60DC57B6}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9DE-495D-A447-76E4C04DB0C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{9A6395EA-385C-44F0-B43E-D656C92089B2}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9DE-495D-A447-76E4C04DB0C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{E7EB1ADD-6FE7-4870-A1A0-9FF908D077F5}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9DE-495D-A447-76E4C04DB0C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{CA82A0B9-19C4-4D8B-811E-D9159030A652}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9DE-495D-A447-76E4C04DB0C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{C77D05A5-FA36-416E-B8E2-DC9F2DF1D5D5}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9DE-495D-A447-76E4C04DB0C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{5C7311E8-4B1F-4964-A695-C30170DE4478}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9DE-495D-A447-76E4C04DB0C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{9D6AFD33-DEC7-4F52-B8CB-91D4D7C6C3AE}</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9DE-495D-A447-76E4C04DB0C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{06440FD7-3A17-4DB2-8F1B-85BC2E3B955C}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9DE-495D-A447-76E4C04DB0C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{227F72B5-399E-459B-915E-5F1AA6596716}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9DE-495D-A447-76E4C04DB0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9DE-495D-A447-76E4C04DB0C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9DE-495D-A447-76E4C04DB0C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{3ADBE045-101F-433E-88BF-039AAAF40FCF}</c15:txfldGUID>
                      <c15:f>Daten_Diagramme!$E$14</c15:f>
                      <c15:dlblFieldTableCache>
                        <c:ptCount val="1"/>
                        <c:pt idx="0">
                          <c:v>-1,1</c:v>
                        </c:pt>
                      </c15:dlblFieldTableCache>
                    </c15:dlblFTEntry>
                  </c15:dlblFieldTable>
                  <c15:showDataLabelsRange val="0"/>
                </c:ext>
                <c:ext xmlns:c16="http://schemas.microsoft.com/office/drawing/2014/chart" uri="{C3380CC4-5D6E-409C-BE32-E72D297353CC}">
                  <c16:uniqueId val="{00000000-00D4-430C-BD70-0885BB61F9CE}"/>
                </c:ext>
              </c:extLst>
            </c:dLbl>
            <c:dLbl>
              <c:idx val="1"/>
              <c:tx>
                <c:strRef>
                  <c:f>Daten_Diagramme!$E$15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{0471D3DB-8D87-4803-9EEE-0B5EF8C9EEB9}</c15:txfldGUID>
                      <c15:f>Daten_Diagramme!$E$15</c15:f>
                      <c15:dlblFieldTableCache>
                        <c:ptCount val="1"/>
                        <c:pt idx="0">
                          <c:v>-1,2</c:v>
                        </c:pt>
                      </c15:dlblFieldTableCache>
                    </c15:dlblFTEntry>
                  </c15:dlblFieldTable>
                  <c15:showDataLabelsRange val="0"/>
                </c:ext>
                <c:ext xmlns:c16="http://schemas.microsoft.com/office/drawing/2014/chart" uri="{C3380CC4-5D6E-409C-BE32-E72D297353CC}">
                  <c16:uniqueId val="{00000001-00D4-430C-BD70-0885BB61F9CE}"/>
                </c:ext>
              </c:extLst>
            </c:dLbl>
            <c:dLbl>
              <c:idx val="2"/>
              <c:tx>
                <c:strRef>
                  <c:f>Daten_Diagramme!$E$16</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{7F4BF32B-4B6C-49E2-A74F-1937914480E1}</c15:txfldGUID>
                      <c15:f>Daten_Diagramme!$E$16</c15:f>
                      <c15:dlblFieldTableCache>
                        <c:ptCount val="1"/>
                        <c:pt idx="0">
                          <c:v>20,0</c:v>
                        </c:pt>
                      </c15:dlblFieldTableCache>
                    </c15:dlblFTEntry>
                  </c15:dlblFieldTable>
                  <c15:showDataLabelsRange val="0"/>
                </c:ext>
                <c:ext xmlns:c16="http://schemas.microsoft.com/office/drawing/2014/chart" uri="{C3380CC4-5D6E-409C-BE32-E72D297353CC}">
                  <c16:uniqueId val="{00000002-00D4-430C-BD70-0885BB61F9CE}"/>
                </c:ext>
              </c:extLst>
            </c:dLbl>
            <c:dLbl>
              <c:idx val="3"/>
              <c:tx>
                <c:strRef>
                  <c:f>Daten_Diagramme!$E$17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{2B4917C8-EB4B-49C8-BB17-6AACC6E5EEFC}</c15:txfldGUID>
                      <c15:f>Daten_Diagramme!$E$17</c15:f>
                      <c15:dlblFieldTableCache>
                        <c:ptCount val="1"/>
                        <c:pt idx="0">
                          <c:v>7,9</c:v>
                        </c:pt>
                      </c15:dlblFieldTableCache>
                    </c15:dlblFTEntry>
                  </c15:dlblFieldTable>
                  <c15:showDataLabelsRange val="0"/>
                </c:ext>
                <c:ext xmlns:c16="http://schemas.microsoft.com/office/drawing/2014/chart" uri="{C3380CC4-5D6E-409C-BE32-E72D297353CC}">
                  <c16:uniqueId val="{00000003-00D4-430C-BD70-0885BB61F9CE}"/>
                </c:ext>
              </c:extLst>
            </c:dLbl>
            <c:dLbl>
              <c:idx val="4"/>
              <c:tx>
                <c:strRef>
                  <c:f>Daten_Diagramme!$E$18</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{C6380BB4-0827-4B43-AFAD-9B87BC4A7EF7}</c15:txfldGUID>
                      <c15:f>Daten_Diagramme!$E$18</c15:f>
                      <c15:dlblFieldTableCache>
                        <c:ptCount val="1"/>
                        <c:pt idx="0">
                          <c:v>12,1</c:v>
                        </c:pt>
                      </c15:dlblFieldTableCache>
                    </c15:dlblFTEntry>
                  </c15:dlblFieldTable>
                  <c15:showDataLabelsRange val="0"/>
                </c:ext>
                <c:ext xmlns:c16="http://schemas.microsoft.com/office/drawing/2014/chart" uri="{C3380CC4-5D6E-409C-BE32-E72D297353CC}">
                  <c16:uniqueId val="{00000004-00D4-430C-BD70-0885BB61F9CE}"/>
                </c:ext>
              </c:extLst>
            </c:dLbl>
            <c:dLbl>
              <c:idx val="5"/>
              <c:tx>
                <c:strRef>
                  <c:f>Daten_Diagramme!$E$19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{FB68619E-83E4-4CF6-A366-4762B52EAA90}</c15:txfldGUID>
                      <c15:f>Daten_Diagramme!$E$19</c15:f>
                      <c15:dlblFieldTableCache>
                        <c:ptCount val="1"/>
                        <c:pt idx="0">
                          <c:v>1,6</c:v>
                        </c:pt>
                      </c15:dlblFieldTableCache>
                    </c15:dlblFTEntry>
                  </c15:dlblFieldTable>
                  <c15:showDataLabelsRange val="0"/>
                </c:ext>
                <c:ext xmlns:c16="http://schemas.microsoft.com/office/drawing/2014/chart" uri="{C3380CC4-5D6E-409C-BE32-E72D297353CC}">
                  <c16:uniqueId val="{00000005-00D4-430C-BD70-0885BB61F9CE}"/>
                </c:ext>
              </c:extLst>
            </c:dLbl>
            <c:dLbl>
              <c:idx val="6"/>
              <c:tx>
                <c:strRef>
                  <c:f>Daten_Diagramme!$E$20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{BF34BADB-6F5F-48AB-9AD2-F1C688F898B6}</c15:txfldGUID>
                      <c15:f>Daten_Diagramme!$E$20</c15:f>
                      <c15:dlblFieldTableCache>
                        <c:ptCount val="1"/>
                        <c:pt idx="0">
                          <c:v>11,1</c:v>
                        </c:pt>
                      </c15:dlblFieldTableCache>
                    </c15:dlblFTEntry>
                  </c15:dlblFieldTable>
                  <c15:showDataLabelsRange val="0"/>
                </c:ext>
                <c:ext xmlns:c16="http://schemas.microsoft.com/office/drawing/2014/chart" uri="{C3380CC4-5D6E-409C-BE32-E72D297353CC}">
                  <c16:uniqueId val="{00000006-00D4-430C-BD70-0885BB61F9CE}"/>
                </c:ext>
              </c:extLst>
            </c:dLbl>
            <c:dLbl>
              <c:idx val="7"/>
              <c:tx>
                <c:strRef>
                  <c:f>Daten_Diagramme!$E$21</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{2BA225DE-3120-43C9-88E6-C60E831115E6}</c15:txfldGUID>
                      <c15:f>Daten_Diagramme!$E$21</c15:f>
                      <c15:dlblFieldTableCache>
                        <c:ptCount val="1"/>
                        <c:pt idx="0">
                          <c:v>7,7</c:v>
                        </c:pt>
                      </c15:dlblFieldTableCache>
                    </c15:dlblFTEntry>
                  </c15:dlblFieldTable>
                  <c15:showDataLabelsRange val="0"/>
                </c:ext>
                <c:ext xmlns:c16="http://schemas.microsoft.com/office/drawing/2014/chart" uri="{C3380CC4-5D6E-409C-BE32-E72D297353CC}">
                  <c16:uniqueId val="{00000007-00D4-430C-BD70-0885BB61F9CE}"/>
                </c:ext>
              </c:extLst>
            </c:dLbl>
            <c:dLbl>
              <c:idx val="8"/>
              <c:tx>
                <c:strRef>
                  <c:f>Daten_Diagramme!$E$22</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{0CFA654C-68F6-4065-837E-B40C6E96AD19}</c15:txfldGUID>
                      <c15:f>Daten_Diagramme!$E$22</c15:f>
                      <c15:dlblFieldTableCache>
                        <c:ptCount val="1"/>
                        <c:pt idx="0">
                          <c:v>8,8</c:v>
                        </c:pt>
                      </c15:dlblFieldTableCache>
                    </c15:dlblFTEntry>
                  </c15:dlblFieldTable>
                  <c15:showDataLabelsRange val="0"/>
                </c:ext>
                <c:ext xmlns:c16="http://schemas.microsoft.com/office/drawing/2014/chart" uri="{C3380CC4-5D6E-409C-BE32-E72D297353CC}">
                  <c16:uniqueId val="{00000008-00D4-430C-BD70-0885BB61F9CE}"/>
                </c:ext>
              </c:extLst>
            </c:dLbl>
            <c:dLbl>
              <c:idx val="9"/>
              <c:tx>
                <c:strRef>
                  <c:f>Daten_Diagramme!$E$23</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{AA77A105-EA7A-4968-BD37-3A06036718A9}</c15:txfldGUID>
                      <c15:f>Daten_Diagramme!$E$23</c15:f>
                      <c15:dlblFieldTableCache>
                        <c:ptCount val="1"/>
                        <c:pt idx="0">
                          <c:v>-14,9</c:v>
                        </c:pt>
                      </c15:dlblFieldTableCache>
                    </c15:dlblFTEntry>
                  </c15:dlblFieldTable>
                  <c15:showDataLabelsRange val="0"/>
                </c:ext>
                <c:ext xmlns:c16="http://schemas.microsoft.com/office/drawing/2014/chart" uri="{C3380CC4-5D6E-409C-BE32-E72D297353CC}">
                  <c16:uniqueId val="{00000009-00D4-430C-BD70-0885BB61F9CE}"/>
                </c:ext>
              </c:extLst>
            </c:dLbl>
            <c:dLbl>
              <c:idx val="10"/>
              <c:tx>
                <c:strRef>
                  <c:f>Daten_Diagramme!$E$24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{5B548844-E74B-4B25-8FFB-4766853356E8}</c15:txfldGUID>
                      <c15:f>Daten_Diagramme!$E$24</c15:f>
                      <c15:dlblFieldTableCache>
                        <c:ptCount val="1"/>
                        <c:pt idx="0">
                          <c:v>-8,7</c:v>
                        </c:pt>
                      </c15:dlblFieldTableCache>
                    </c15:dlblFTEntry>
                  </c15:dlblFieldTable>
                  <c15:showDataLabelsRange val="0"/>
                </c:ext>
                <c:ext xmlns:c16="http://schemas.microsoft.com/office/drawing/2014/chart" uri="{C3380CC4-5D6E-409C-BE32-E72D297353CC}">
                  <c16:uniqueId val="{0000000A-00D4-430C-BD70-0885BB61F9CE}"/>
                </c:ext>
              </c:extLst>
            </c:dLbl>
            <c:dLbl>
              <c:idx val="11"/>
              <c:tx>
                <c:strRef>
                  <c:f>Daten_Diagramme!$E$25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{2FC07B3F-957D-4108-9DF4-23DCE147E482}</c15:txfldGUID>
                      <c15:f>Daten_Diagramme!$E$25</c15:f>
                      <c15:dlblFieldTableCache>
                        <c:ptCount val="1"/>
                        <c:pt idx="0">
                          <c:v>0,0</c:v>
                        </c:pt>
                      </c15:dlblFieldTableCache>
                    </c15:dlblFTEntry>
                  </c15:dlblFieldTable>
                  <c15:showDataLabelsRange val="0"/>
                </c:ext>
                <c:ext xmlns:c16="http://schemas.microsoft.com/office/drawing/2014/chart" uri="{C3380CC4-5D6E-409C-BE32-E72D297353CC}">
                  <c16:uniqueId val="{0000000B-00D4-430C-BD70-0885BB61F9CE}"/>
                </c:ext>
              </c:extLst>
            </c:dLbl>
            <c:dLbl>
              <c:idx val="12"/>
              <c:tx>
                <c:strRef>
                  <c:f>Daten_Diagramme!$E$26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{018A844F-9BD9-4E3D-91B1-7363CB99281F}</c15:txfldGUID>
                      <c15:f>Daten_Diagramme!$E$26</c15:f>
                      <c15:dlblFieldTableCache>
                        <c:ptCount val="1"/>
                        <c:pt idx="0">
                          <c:v>*</c:v>
                        </c:pt>
                      </c15:dlblFieldTableCache>
                    </c15:dlblFTEntry>
                  </c15:dlblFieldTable>
                  <c15:showDataLabelsRange val="0"/>
                </c:ext>
                <c:ext xmlns:c16="http://schemas.microsoft.com/office/drawing/2014/chart" uri="{C3380CC4-5D6E-409C-BE32-E72D297353CC}">
                  <c16:uniqueId val="{0000000C-00D4-430C-BD70-0885BB61F9CE}"/>
                </c:ext>
              </c:extLst>
            </c:dLbl>
            <c:dLbl>
              <c:idx val="13"/>
              <c:tx>
                <c:strRef>
                  <c:f>Daten_Diagramme!$E$27</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{3E989E51-1529-485C-B03F-2641AABBA2BE}</c15:txfldGUID>
                      <c15:f>Daten_Diagramme!$E$27</c15:f>
                      <c15:dlblFieldTableCache>
                        <c:ptCount val="1"/>
                        <c:pt idx="0">
                          <c:v>-11,4</c:v>
                        </c:pt>
                      </c15:dlblFieldTableCache>
                    </c15:dlblFTEntry>
                  </c15:dlblFieldTable>
                  <c15:showDataLabelsRange val="0"/>
                </c:ext>
                <c:ext xmlns:c16="http://schemas.microsoft.com/office/drawing/2014/chart" uri="{C3380CC4-5D6E-409C-BE32-E72D297353CC}">
                  <c16:uniqueId val="{0000000D-00D4-430C-BD70-0885BB61F9CE}"/>
                </c:ext>
              </c:extLst>
            </c:dLbl>
            <c:dLbl>
              <c:idx val="14"/>
              <c:tx>
                <c:strRef>
                  <c:f>Daten_Diagramme!$E$28</c:f>
                  <c:strCache>
                    <c:ptCount val="1"/>
                    <c:pt idx="0">
                      <c:v>-23,0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{1AD1BA9F-1A1E-4812-B970-DF912B841913}</c15:txfldGUID>
                      <c15:f>Daten_Diagramme!$E$28</c15:f>
                      <c15:dlblFieldTableCache>
                        <c:ptCount val="1"/>
                        <c:pt idx="0">
                          <c:v>-23,0</c:v>
                        </c:pt>
                      </c15:dlblFieldTableCache>
                    </c15:dlblFTEntry>
                  </c15:dlblFieldTable>
                  <c15:showDataLabelsRange val="0"/>
                </c:ext>
                <c:ext xmlns:c16="http://schemas.microsoft.com/office/drawing/2014/chart" uri="{C3380CC4-5D6E-409C-BE32-E72D297353CC}">
                  <c16:uniqueId val="{0000000E-00D4-430C-BD70-0885BB61F9CE}"/>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{1BEBD4B2-966D-4050-8EF0-C6681FF22F5F}</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00D4-430C-BD70-0885BB61F9CE}"/>
                </c:ext>
              </c:extLst>
            </c:dLbl>
            <c:dLbl>
              <c:idx val="16"/>
              <c:tx>
                <c:strRef>
                  <c:f>Daten_Diagramme!$E$30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{1499A188-1D23-43FF-AD95-9E3C314A83BC}</c15:txfldGUID>
                      <c15:f>Daten_Diagramme!$E$30</c15:f>
                      <c15:dlblFieldTableCache>
                        <c:ptCount val="1"/>
                        <c:pt idx="0">
                          <c:v>2,3</c:v>
                        </c:pt>
                      </c15:dlblFieldTableCache>
                    </c15:dlblFTEntry>
                  </c15:dlblFieldTable>
                  <c15:showDataLabelsRange val="0"/>
                </c:ext>
                <c:ext xmlns:c16="http://schemas.microsoft.com/office/drawing/2014/chart" uri="{C3380CC4-5D6E-409C-BE32-E72D297353CC}">
                  <c16:uniqueId val="{00000010-00D4-430C-BD70-0885BB61F9CE}"/>
                </c:ext>
              </c:extLst>
            </c:dLbl>
            <c:dLbl>
              <c:idx val="17"/>
              <c:tx>
                <c:strRef>
                  <c:f>Daten_Diagramme!$E$31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{B8936AFD-38E0-4D7C-8938-7EE98DE51263}</c15:txfldGUID>
                      <c15:f>Daten_Diagramme!$E$31</c15:f>
                      <c15:dlblFieldTableCache>
                        <c:ptCount val="1"/>
                        <c:pt idx="0">
                          <c:v>-5,3</c:v>
                        </c:pt>
                      </c15:dlblFieldTableCache>
                    </c15:dlblFTEntry>
                  </c15:dlblFieldTable>
                  <c15:showDataLabelsRange val="0"/>
                </c:ext>
                <c:ext xmlns:c16="http://schemas.microsoft.com/office/drawing/2014/chart" uri="{C3380CC4-5D6E-409C-BE32-E72D297353CC}">
                  <c16:uniqueId val="{00000011-00D4-430C-BD70-0885BB61F9CE}"/>
                </c:ext>
              </c:extLst>
            </c:dLbl>
            <c:dLbl>
              <c:idx val="18"/>
              <c:tx>
                <c:strRef>
                  <c:f>Daten_Diagramme!$E$32</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{B4584C4D-9675-49A5-8E2B-E3873AFD7214}</c15:txfldGUID>
                      <c15:f>Daten_Diagramme!$E$32</c15:f>
                      <c15:dlblFieldTableCache>
                        <c:ptCount val="1"/>
                        <c:pt idx="0">
                          <c:v>7,6</c:v>
                        </c:pt>
                      </c15:dlblFieldTableCache>
                    </c15:dlblFTEntry>
                  </c15:dlblFieldTable>
                  <c15:showDataLabelsRange val="0"/>
                </c:ext>
                <c:ext xmlns:c16="http://schemas.microsoft.com/office/drawing/2014/chart" uri="{C3380CC4-5D6E-409C-BE32-E72D297353CC}">
                  <c16:uniqueId val="{00000012-00D4-430C-BD70-0885BB61F9CE}"/>
                </c:ext>
              </c:extLst>
            </c:dLbl>
            <c:dLbl>
              <c:idx val="19"/>
              <c:tx>
                <c:strRef>
                  <c:f>Daten_Diagramme!$E$33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{F3BA7B70-966F-4017-84BF-5D49A49B7262}</c15:txfldGUID>
                      <c15:f>Daten_Diagramme!$E$33</c15:f>
                      <c15:dlblFieldTableCache>
                        <c:ptCount val="1"/>
                        <c:pt idx="0">
                          <c:v>3,7</c:v>
                        </c:pt>
                      </c15:dlblFieldTableCache>
                    </c15:dlblFTEntry>
                  </c15:dlblFieldTable>
                  <c15:showDataLabelsRange val="0"/>
                </c:ext>
                <c:ext xmlns:c16="http://schemas.microsoft.com/office/drawing/2014/chart" uri="{C3380CC4-5D6E-409C-BE32-E72D297353CC}">
                  <c16:uniqueId val="{00000013-00D4-430C-BD70-0885BB61F9CE}"/>
                </c:ext>
              </c:extLst>
            </c:dLbl>
            <c:dLbl>
              <c:idx val="20"/>
              <c:tx>
                <c:strRef>
                  <c:f>Daten_Diagramme!$E$34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{631B05AE-1FC9-4067-8960-F1EA342AB194}</c15:txfldGUID>
                      <c15:f>Daten_Diagramme!$E$34</c15:f>
                      <c15:dlblFieldTableCache>
                        <c:ptCount val="1"/>
                        <c:pt idx="0">
                          <c:v>4,2</c:v>
                        </c:pt>
                      </c15:dlblFieldTableCache>
                    </c15:dlblFTEntry>
                  </c15:dlblFieldTable>
                  <c15:showDataLabelsRange val="0"/>
                </c:ext>
                <c:ext xmlns:c16="http://schemas.microsoft.com/office/drawing/2014/chart" uri="{C3380CC4-5D6E-409C-BE32-E72D297353CC}">
                  <c16:uniqueId val="{00000014-00D4-430C-BD70-0885BB61F9C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{B2DFAAA8-E959-4561-8A07-58AB1887C1C3}</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00D4-430C-BD70-0885BB61F9C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{EC682DC0-049B-44B4-8035-AC4CAA1CF3B8}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0D4-430C-BD70-0885BB61F9CE}"/>
                </c:ext>
              </c:extLst>
            </c:dLbl>
            <c:dLbl>
              <c:idx val="23"/>
              <c:tx>
                <c:strRef>
                  <c:f>Daten_Diagramme!$E$37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{75ED31BC-FA8C-424F-9454-9510B76D710E}</c15:txfldGUID>
                      <c15:f>Daten_Diagramme!$E$37</c15:f>
                      <c15:dlblFieldTableCache>
                        <c:ptCount val="1"/>
                        <c:pt idx="0">
                          <c:v>-1,2</c:v>
                        </c:pt>
                      </c15:dlblFieldTableCache>
                    </c15:dlblFTEntry>
                  </c15:dlblFieldTable>
                  <c15:showDataLabelsRange val="0"/>
                </c:ext>
                <c:ext xmlns:c16="http://schemas.microsoft.com/office/drawing/2014/chart" uri="{C3380CC4-5D6E-409C-BE32-E72D297353CC}">
                  <c16:uniqueId val="{00000017-00D4-430C-BD70-0885BB61F9CE}"/>
                </c:ext>
              </c:extLst>
            </c:dLbl>
            <c:dLbl>
              <c:idx val="24"/>
              <c:tx>
                <c:strRef>
                  <c:f>Daten_Diagramme!$E$38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{CB3BAF2E-827C-4949-B081-A66D72633D0B}</c15:txfldGUID>
                      <c15:f>Daten_Diagramme!$E$38</c15:f>
                      <c15:dlblFieldTableCache>
                        <c:ptCount val="1"/>
                        <c:pt idx="0">
                          <c:v>8,0</c:v>
                        </c:pt>
                      </c15:dlblFieldTableCache>
                    </c15:dlblFTEntry>
                  </c15:dlblFieldTable>
                  <c15:showDataLabelsRange val="0"/>
                </c:ext>
                <c:ext xmlns:c16="http://schemas.microsoft.com/office/drawing/2014/chart" uri="{C3380CC4-5D6E-409C-BE32-E72D297353CC}">
                  <c16:uniqueId val="{00000018-00D4-430C-BD70-0885BB61F9CE}"/>
                </c:ext>
              </c:extLst>
            </c:dLbl>
            <c:dLbl>
              <c:idx val="25"/>
              <c:tx>
                <c:strRef>
                  <c:f>Daten_Diagramme!$E$39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{6D42AE91-D466-4F27-9C5C-B375188F5544}</c15:txfldGUID>
                      <c15:f>Daten_Diagramme!$E$39</c15:f>
                      <c15:dlblFieldTableCache>
                        <c:ptCount val="1"/>
                        <c:pt idx="0">
                          <c:v>-3,5</c:v>
                        </c:pt>
                      </c15:dlblFieldTableCache>
                    </c15:dlblFTEntry>
                  </c15:dlblFieldTable>
                  <c15:showDataLabelsRange val="0"/>
                </c:ext>
                <c:ext xmlns:c16="http://schemas.microsoft.com/office/drawing/2014/chart" uri="{C3380CC4-5D6E-409C-BE32-E72D297353CC}">
                  <c16:uniqueId val="{00000019-00D4-430C-BD70-0885BB61F9CE}"/>
                </c:ext>
              </c:extLst>
            </c:dLbl>
            <c:dLbl>
              <c:idx val="26"/>
              <c:tx>
                <c:strRef>
                  <c:f>Daten_Diagramme!$E$40</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{80A15A8F-2CF8-4620-9606-F10225033204}</c15:txfldGUID>
                      <c15:f>Daten_Diagramme!$E$40</c15:f>
                      <c15:dlblFieldTableCache>
                        <c:ptCount val="1"/>
                        <c:pt idx="0">
                          <c:v>#BEZUG!</c:v>
                        </c:pt>
                      </c15:dlblFieldTableCache>
                    </c15:dlblFTEntry>
                  </c15:dlblFieldTable>
                  <c15:showDataLabelsRange val="0"/>
                </c:ext>
                <c:ext xmlns:c16="http://schemas.microsoft.com/office/drawing/2014/chart" uri="{C3380CC4-5D6E-409C-BE32-E72D297353CC}">
                  <c16:uniqueId val="{0000001A-00D4-430C-BD70-0885BB61F9CE}"/>
                </c:ext>
              </c:extLst>
            </c:dLbl>
            <c:dLbl>
              <c:idx val="27"/>
              <c:tx>
                <c:strRef>
                  <c:f>Daten_Diagramme!$E$41</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{A9F8408E-FBCC-4EA2-BFF9-58F79F9B82F9}</c15:txfldGUID>
                      <c15:f>Daten_Diagramme!$E$41</c15:f>
                      <c15:dlblFieldTableCache>
                        <c:ptCount val="1"/>
                        <c:pt idx="0">
                          <c:v>#BEZUG!</c:v>
                        </c:pt>
                      </c15:dlblFieldTableCache>
                    </c15:dlblFTEntry>
                  </c15:dlblFieldTable>
                  <c15:showDataLabelsRange val="0"/>
                </c:ext>
                <c:ext xmlns:c16="http://schemas.microsoft.com/office/drawing/2014/chart" uri="{C3380CC4-5D6E-409C-BE32-E72D297353CC}">
                  <c16:uniqueId val="{0000001B-00D4-430C-BD70-0885BB61F9CE}"/>
                </c:ext>
              </c:extLst>
            </c:dLbl>
            <c:dLbl>
              <c:idx val="28"/>
              <c:tx>
                <c:strRef>
                  <c:f>Daten_Diagramme!$E$42</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{7F1E62D0-A91B-402D-814B-5C3123D62756}</c15:txfldGUID>
                      <c15:f>Daten_Diagramme!$E$42</c15:f>
                      <c15:dlblFieldTableCache>
                        <c:ptCount val="1"/>
                        <c:pt idx="0">
                          <c:v>#BEZUG!</c:v>
                        </c:pt>
                      </c15:dlblFieldTableCache>
                    </c15:dlblFTEntry>
                  </c15:dlblFieldTable>
                  <c15:showDataLabelsRange val="0"/>
                </c:ext>
                <c:ext xmlns:c16="http://schemas.microsoft.com/office/drawing/2014/chart" uri="{C3380CC4-5D6E-409C-BE32-E72D297353CC}">
                  <c16:uniqueId val="{0000001C-00D4-430C-BD70-0885BB61F9CE}"/>
                </c:ext>
              </c:extLst>
            </c:dLbl>
            <c:dLbl>
              <c:idx val="29"/>
              <c:tx>
                <c:strRef>
                  <c:f>Daten_Diagramme!$E$43</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{F43E4D73-5809-41B6-B734-E7AFD12F07D3}</c15:txfldGUID>
                      <c15:f>Daten_Diagramme!$E$43</c15:f>
                      <c15:dlblFieldTableCache>
                        <c:ptCount val="1"/>
                        <c:pt idx="0">
                          <c:v>#BEZUG!</c:v>
                        </c:pt>
                      </c15:dlblFieldTableCache>
                    </c15:dlblFTEntry>
                  </c15:dlblFieldTable>
                  <c15:showDataLabelsRange val="0"/>
                </c:ext>
                <c:ext xmlns:c16="http://schemas.microsoft.com/office/drawing/2014/chart" uri="{C3380CC4-5D6E-409C-BE32-E72D297353CC}">
                  <c16:uniqueId val="{0000001D-00D4-430C-BD70-0885BB61F9CE}"/>
                </c:ext>
              </c:extLst>
            </c:dLbl>
            <c:dLbl>
              <c:idx val="30"/>
              <c:tx>
                <c:strRef>
                  <c:f>Daten_Diagramme!$E$44</c:f>
                  <c:strCache>
                    <c:ptCount val="1"/>
                    <c:pt idx="0">
                      <c:v>#BEZUG!</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{7F522A48-8AA0-48EC-A84E-73C1B9D84A48}</c15:txfldGUID>
                      <c15:f>Daten_Diagramme!$E$44</c15:f>
                      <c15:dlblFieldTableCache>
                        <c:ptCount val="1"/>
                        <c:pt idx="0">
                          <c:v>#BEZUG!</c:v>
                        </c:pt>
                      </c15:dlblFieldTableCache>
                    </c15:dlblFTEntry>
                  </c15:dlblFieldTable>
                  <c15:showDataLabelsRange val="0"/>
                </c:ext>
                <c:ext xmlns:c16="http://schemas.microsoft.com/office/drawing/2014/chart" uri="{C3380CC4-5D6E-409C-BE32-E72D297353CC}">
                  <c16:uniqueId val="{0000001E-00D4-430C-BD70-0885BB61F9CE}"/>
                </c:ext>
              </c:extLst>
            </c:dLbl>
            <c:dLbl>
              <c:idx val="31"/>
              <c:tx>
                <c:strRef>
                  <c:f>Daten_Diagramme!$E$45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{4CB9F9E1-A009-4FB4-8E7D-FDC2245E91B0}</c15:txfldGUID>
                      <c15:f>Daten_Diagramme!$E$45</c15:f>
                      <c15:dlblFieldTableCache>
                        <c:ptCount val="1"/>
                        <c:pt idx="0">
                          <c:v>-3,5</c:v>
                        </c:pt>
                      </c15:dlblFieldTableCache>
                    </c15:dlblFTEntry>
                  </c15:dlblFieldTable>
                  <c15:showDataLabelsRange val="0"/>
                </c:ext>
                <c:ext xmlns:c16="http://schemas.microsoft.com/office/drawing/2014/chart" uri="{C3380CC4-5D6E-409C-BE32-E72D297353CC}">
                  <c16:uniqueId val="{0000001F-00D4-430C-BD70-0885BB61F9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-1.1279520620373633</c:v>
                </c:pt>
                <c:pt idx="1">
                  <c:v>-1.1904761904761905</c:v>
                </c:pt>
                <c:pt idx="2">
                  <c:v>20</c:v>
                </c:pt>
                <c:pt idx="3">
                  <c:v>7.8616352201257858</c:v>
                </c:pt>
                <c:pt idx="4">
                  <c:v>12.121212121212121</c:v>
                </c:pt>
                <c:pt idx="5">
                  <c:v>1.5873015873015872</c:v>
                </c:pt>
                <c:pt idx="6">
                  <c:v>11.111111111111111</c:v>
                </c:pt>
                <c:pt idx="7">
                  <c:v>7.6923076923076925</c:v>
                </c:pt>
                <c:pt idx="8">
                  <c:v>8.8235294117647065</c:v>
                </c:pt>
                <c:pt idx="9">
                  <c:v>-14.925373134328359</c:v>
                </c:pt>
                <c:pt idx="10">
                  <c:v>-8.6805555555555554</c:v>
                </c:pt>
                <c:pt idx="11">
                  <c:v>0</c:v>
                </c:pt>
                <c:pt idx="12">
                  <c:v>0</c:v>
                </c:pt>
                <c:pt idx="13">
                  <c:v>-11.428571428571429</c:v>
                </c:pt>
                <c:pt idx="14">
                  <c:v>-23.03921568627451</c:v>
                </c:pt>
                <c:pt idx="15">
                  <c:v>0</c:v>
                </c:pt>
                <c:pt idx="16">
                  <c:v>2.2900763358778624</c:v>
                </c:pt>
                <c:pt idx="17">
                  <c:v>-5.2631578947368425</c:v>
                </c:pt>
                <c:pt idx="18">
                  <c:v>7.6335877862595423</c:v>
                </c:pt>
                <c:pt idx="19">
                  <c:v>3.6585365853658538</c:v>
                </c:pt>
                <c:pt idx="20">
                  <c:v>4.1811846689895473</c:v>
                </c:pt>
                <c:pt idx="21">
                  <c:v>0</c:v>
                </c:pt>
                <c:pt idx="23">
                  <c:v>-1.1904761904761905</c:v>
                </c:pt>
                <c:pt idx="24">
                  <c:v>8</c:v>
                </c:pt>
                <c:pt idx="25">
                  <c:v>-3.5353535353535355</c:v>
                </c:pt>
              </c:numCache>
            </c:numRef>
          </c:val>
          <c:extLst>
            <c:ext xmlns:c16="http://schemas.microsoft.com/office/drawing/2014/chart" uri="{C3380CC4-5D6E-409C-BE32-E72D297353CC}">
              <c16:uniqueId val="{00000020-00D4-430C-BD70-0885BB61F9C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{50BC5A0E-D03F-484E-BACC-15419A2BFEE4}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0D4-430C-BD70-0885BB61F9C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{64F49F1F-89C1-44D4-BE78-A57EACCDB369}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0D4-430C-BD70-0885BB61F9C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{88FBD2F9-0593-444A-861F-7E4E0935FF30}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0D4-430C-BD70-0885BB61F9C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{E7FBA7D6-494F-4B16-9B75-2A55D23E74D0}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0D4-430C-BD70-0885BB61F9C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{D3B374D8-22E8-4C25-BCFB-BD6EC2F88038}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0D4-430C-BD70-0885BB61F9C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{A62B5F6E-7FB7-4B6F-A331-11F16571F2A0}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0D4-430C-BD70-0885BB61F9C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{35DFA277-E1F1-4790-87C7-7F2508F7C07C}</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0D4-430C-BD70-0885BB61F9C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{2905349D-52F4-4A58-B732-3FF8AA1BAE0C}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0D4-430C-BD70-0885BB61F9C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{0EE889DE-26CE-4AEF-8209-45055B749850}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0D4-430C-BD70-0885BB61F9C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{482D46F6-9F61-450F-9E8E-BA225C6E123C}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0D4-430C-BD70-0885BB61F9C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{FC2960C9-AD94-4133-A76F-E0BAC7B84AB0}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0D4-430C-BD70-0885BB61F9C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{A6668B5E-E503-4202-B4DF-3986BBAAD0E2}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0D4-430C-BD70-0885BB61F9C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{C33B69C9-FA7E-4183-877F-6F4265394EBC}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0D4-430C-BD70-0885BB61F9C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{A9035C06-96CD-47AE-977C-E46BFE3A2A48}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0D4-430C-BD70-0885BB61F9C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{6B1008E4-AFA6-4096-8A36-B8444E6044A1}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0D4-430C-BD70-0885BB61F9C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{1A72D7B1-D9B4-4CFE-8B99-28484B512C0D}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0D4-430C-BD70-0885BB61F9C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{B329B909-E51B-4F9D-9F0C-1C64EAFE7DB0}</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0D4-430C-BD70-0885BB61F9C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{D4D59F3E-2276-4B99-989F-722299DDA07D}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0D4-430C-BD70-0885BB61F9C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{C728D672-C943-408D-8939-F9874ABFA9E8}</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0D4-430C-BD70-0885BB61F9C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{2C4FC397-3F16-42C8-9F1C-4DAED76E0553}</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0D4-430C-BD70-0885BB61F9C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{9A07CC62-882B-4FB4-B590-86B32D35039B}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0D4-430C-BD70-0885BB61F9C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{BAE0002E-41BE-4E9F-9806-9C085CA1854B}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0D4-430C-BD70-0885BB61F9C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{D08DBA59-2591-47A5-90CD-7FA56F21A30D}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0D4-430C-BD70-0885BB61F9C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{53984BF1-02B3-4998-8385-400E96D271E9}</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0D4-430C-BD70-0885BB61F9C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{3CED565C-7E52-4CEB-AEB4-15A5B08E84B6}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0D4-430C-BD70-0885BB61F9C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{D03CC13C-9A35-490E-9A5C-862F9500F46F}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0D4-430C-BD70-0885BB61F9C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{C14888C7-CCEF-4CB8-8941-91F16F3BF20C}</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0D4-430C-BD70-0885BB61F9C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{6DFC428F-5069-4C82-822E-A7AD136C9CCC}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0D4-430C-BD70-0885BB61F9C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{D2F2780C-821C-4C02-A68B-48CA28F78932}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0D4-430C-BD70-0885BB61F9C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{193B45C3-C6A9-4549-AF31-6F1C5E8B30F3}</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0D4-430C-BD70-0885BB61F9C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{9811A77C-5085-4A0F-ADC7-02534747ECAD}</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0D4-430C-BD70-0885BB61F9C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{9E6837E2-5A1C-4C63-B5D2-66DEB324463C}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0D4-430C-BD70-0885BB61F9C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-0.75</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00D4-430C-BD70-0885BB61F9C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45</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129</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00D4-430C-BD70-0885BB61F9C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{733E2269-DE44-4B9D-88E0-B7823F59DAE9}</c15:txfldGUID>
                      <c15:f>Diagramm!$I$46</c15:f>
                      <c15:dlblFieldTableCache>
                        <c:ptCount val="1"/>
                      </c15:dlblFieldTableCache>
                    </c15:dlblFTEntry>
                  </c15:dlblFieldTable>
                  <c15:showDataLabelsRange val="0"/>
                </c:ext>
                <c:ext xmlns:c16="http://schemas.microsoft.com/office/drawing/2014/chart" uri="{C3380CC4-5D6E-409C-BE32-E72D297353CC}">
                  <c16:uniqueId val="{00000000-2745-4DC1-BE09-F40F1B6A9E2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{5B7B6E94-C295-43C1-9AC6-01496E7EF2E7}</c15:txfldGUID>
                      <c15:f>Diagramm!$I$47</c15:f>
                      <c15:dlblFieldTableCache>
                        <c:ptCount val="1"/>
                      </c15:dlblFieldTableCache>
                    </c15:dlblFTEntry>
                  </c15:dlblFieldTable>
                  <c15:showDataLabelsRange val="0"/>
                </c:ext>
                <c:ext xmlns:c16="http://schemas.microsoft.com/office/drawing/2014/chart" uri="{C3380CC4-5D6E-409C-BE32-E72D297353CC}">
                  <c16:uniqueId val="{00000001-2745-4DC1-BE09-F40F1B6A9E2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{2658FED9-F750-4716-B634-6C2C39532887}</c15:txfldGUID>
                      <c15:f>Diagramm!$I$48</c15:f>
                      <c15:dlblFieldTableCache>
                        <c:ptCount val="1"/>
                      </c15:dlblFieldTableCache>
                    </c15:dlblFTEntry>
                  </c15:dlblFieldTable>
                  <c15:showDataLabelsRange val="0"/>
                </c:ext>
                <c:ext xmlns:c16="http://schemas.microsoft.com/office/drawing/2014/chart" uri="{C3380CC4-5D6E-409C-BE32-E72D297353CC}">
                  <c16:uniqueId val="{00000002-2745-4DC1-BE09-F40F1B6A9E2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{10F3C9D7-645A-4606-8C1E-513CB35ACE25}</c15:txfldGUID>
                      <c15:f>Diagramm!$I$49</c15:f>
                      <c15:dlblFieldTableCache>
                        <c:ptCount val="1"/>
                      </c15:dlblFieldTableCache>
                    </c15:dlblFTEntry>
                  </c15:dlblFieldTable>
                  <c15:showDataLabelsRange val="0"/>
                </c:ext>
                <c:ext xmlns:c16="http://schemas.microsoft.com/office/drawing/2014/chart" uri="{C3380CC4-5D6E-409C-BE32-E72D297353CC}">
                  <c16:uniqueId val="{00000003-2745-4DC1-BE09-F40F1B6A9E2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{15846AA6-547C-4452-ABAE-BB3AD03ACD01}</c15:txfldGUID>
                      <c15:f>Diagramm!$I$50</c15:f>
                      <c15:dlblFieldTableCache>
                        <c:ptCount val="1"/>
                      </c15:dlblFieldTableCache>
                    </c15:dlblFTEntry>
                  </c15:dlblFieldTable>
                  <c15:showDataLabelsRange val="0"/>
                </c:ext>
                <c:ext xmlns:c16="http://schemas.microsoft.com/office/drawing/2014/chart" uri="{C3380CC4-5D6E-409C-BE32-E72D297353CC}">
                  <c16:uniqueId val="{00000004-2745-4DC1-BE09-F40F1B6A9E2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{2AE1BB71-3776-4E2E-8C40-68035F1FAEF8}</c15:txfldGUID>
                      <c15:f>Diagramm!$I$51</c15:f>
                      <c15:dlblFieldTableCache>
                        <c:ptCount val="1"/>
                      </c15:dlblFieldTableCache>
                    </c15:dlblFTEntry>
                  </c15:dlblFieldTable>
                  <c15:showDataLabelsRange val="0"/>
                </c:ext>
                <c:ext xmlns:c16="http://schemas.microsoft.com/office/drawing/2014/chart" uri="{C3380CC4-5D6E-409C-BE32-E72D297353CC}">
                  <c16:uniqueId val="{00000005-2745-4DC1-BE09-F40F1B6A9E2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{E053AED5-0664-44C9-9DC2-1497852215F4}</c15:txfldGUID>
                      <c15:f>Diagramm!$I$52</c15:f>
                      <c15:dlblFieldTableCache>
                        <c:ptCount val="1"/>
                      </c15:dlblFieldTableCache>
                    </c15:dlblFTEntry>
                  </c15:dlblFieldTable>
                  <c15:showDataLabelsRange val="0"/>
                </c:ext>
                <c:ext xmlns:c16="http://schemas.microsoft.com/office/drawing/2014/chart" uri="{C3380CC4-5D6E-409C-BE32-E72D297353CC}">
                  <c16:uniqueId val="{00000006-2745-4DC1-BE09-F40F1B6A9E2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{ECE78D17-6874-4AC9-B5B7-84E7386C1F57}</c15:txfldGUID>
                      <c15:f>Diagramm!$I$53</c15:f>
                      <c15:dlblFieldTableCache>
                        <c:ptCount val="1"/>
                      </c15:dlblFieldTableCache>
                    </c15:dlblFTEntry>
                  </c15:dlblFieldTable>
                  <c15:showDataLabelsRange val="0"/>
                </c:ext>
                <c:ext xmlns:c16="http://schemas.microsoft.com/office/drawing/2014/chart" uri="{C3380CC4-5D6E-409C-BE32-E72D297353CC}">
                  <c16:uniqueId val="{00000007-2745-4DC1-BE09-F40F1B6A9E2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{9D3E122C-1959-4169-80B6-50D67A47E94C}</c15:txfldGUID>
                      <c15:f>Diagramm!$I$54</c15:f>
                      <c15:dlblFieldTableCache>
                        <c:ptCount val="1"/>
                      </c15:dlblFieldTableCache>
                    </c15:dlblFTEntry>
                  </c15:dlblFieldTable>
                  <c15:showDataLabelsRange val="0"/>
                </c:ext>
                <c:ext xmlns:c16="http://schemas.microsoft.com/office/drawing/2014/chart" uri="{C3380CC4-5D6E-409C-BE32-E72D297353CC}">
                  <c16:uniqueId val="{00000008-2745-4DC1-BE09-F40F1B6A9E2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{ACED8CD5-1577-4FCF-BEB8-C26A39A18AE2}</c15:txfldGUID>
                      <c15:f>Diagramm!$I$55</c15:f>
                      <c15:dlblFieldTableCache>
                        <c:ptCount val="1"/>
                      </c15:dlblFieldTableCache>
                    </c15:dlblFTEntry>
                  </c15:dlblFieldTable>
                  <c15:showDataLabelsRange val="0"/>
                </c:ext>
                <c:ext xmlns:c16="http://schemas.microsoft.com/office/drawing/2014/chart" uri="{C3380CC4-5D6E-409C-BE32-E72D297353CC}">
                  <c16:uniqueId val="{00000009-2745-4DC1-BE09-F40F1B6A9E2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{01A7178E-0329-4FDF-A2E7-B5E0500449D2}</c15:txfldGUID>
                      <c15:f>Diagramm!$I$56</c15:f>
                      <c15:dlblFieldTableCache>
                        <c:ptCount val="1"/>
                      </c15:dlblFieldTableCache>
                    </c15:dlblFTEntry>
                  </c15:dlblFieldTable>
                  <c15:showDataLabelsRange val="0"/>
                </c:ext>
                <c:ext xmlns:c16="http://schemas.microsoft.com/office/drawing/2014/chart" uri="{C3380CC4-5D6E-409C-BE32-E72D297353CC}">
                  <c16:uniqueId val="{0000000A-2745-4DC1-BE09-F40F1B6A9E2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{AC891FCC-A874-448C-B9B1-48176E686CF2}</c15:txfldGUID>
                      <c15:f>Diagramm!$I$57</c15:f>
                      <c15:dlblFieldTableCache>
                        <c:ptCount val="1"/>
                      </c15:dlblFieldTableCache>
                    </c15:dlblFTEntry>
                  </c15:dlblFieldTable>
                  <c15:showDataLabelsRange val="0"/>
                </c:ext>
                <c:ext xmlns:c16="http://schemas.microsoft.com/office/drawing/2014/chart" uri="{C3380CC4-5D6E-409C-BE32-E72D297353CC}">
                  <c16:uniqueId val="{0000000B-2745-4DC1-BE09-F40F1B6A9E2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{6FBC8827-B6FF-4EDC-9231-39D2F3B84E15}</c15:txfldGUID>
                      <c15:f>Diagramm!$I$58</c15:f>
                      <c15:dlblFieldTableCache>
                        <c:ptCount val="1"/>
                      </c15:dlblFieldTableCache>
                    </c15:dlblFTEntry>
                  </c15:dlblFieldTable>
                  <c15:showDataLabelsRange val="0"/>
                </c:ext>
                <c:ext xmlns:c16="http://schemas.microsoft.com/office/drawing/2014/chart" uri="{C3380CC4-5D6E-409C-BE32-E72D297353CC}">
                  <c16:uniqueId val="{0000000C-2745-4DC1-BE09-F40F1B6A9E2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{7D62DBF1-598A-4E0D-A2BB-CEAA88DFD032}</c15:txfldGUID>
                      <c15:f>Diagramm!$I$59</c15:f>
                      <c15:dlblFieldTableCache>
                        <c:ptCount val="1"/>
                      </c15:dlblFieldTableCache>
                    </c15:dlblFTEntry>
                  </c15:dlblFieldTable>
                  <c15:showDataLabelsRange val="0"/>
                </c:ext>
                <c:ext xmlns:c16="http://schemas.microsoft.com/office/drawing/2014/chart" uri="{C3380CC4-5D6E-409C-BE32-E72D297353CC}">
                  <c16:uniqueId val="{0000000D-2745-4DC1-BE09-F40F1B6A9E2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{5E7A37C4-200F-4234-8CD5-CFA606DF413B}</c15:txfldGUID>
                      <c15:f>Diagramm!$I$60</c15:f>
                      <c15:dlblFieldTableCache>
                        <c:ptCount val="1"/>
                      </c15:dlblFieldTableCache>
                    </c15:dlblFTEntry>
                  </c15:dlblFieldTable>
                  <c15:showDataLabelsRange val="0"/>
                </c:ext>
                <c:ext xmlns:c16="http://schemas.microsoft.com/office/drawing/2014/chart" uri="{C3380CC4-5D6E-409C-BE32-E72D297353CC}">
                  <c16:uniqueId val="{0000000E-2745-4DC1-BE09-F40F1B6A9E2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{71D5342A-E0A3-4B5A-B959-AB0629A04B0C}</c15:txfldGUID>
                      <c15:f>Diagramm!$I$61</c15:f>
                      <c15:dlblFieldTableCache>
                        <c:ptCount val="1"/>
                      </c15:dlblFieldTableCache>
                    </c15:dlblFTEntry>
                  </c15:dlblFieldTable>
                  <c15:showDataLabelsRange val="0"/>
                </c:ext>
                <c:ext xmlns:c16="http://schemas.microsoft.com/office/drawing/2014/chart" uri="{C3380CC4-5D6E-409C-BE32-E72D297353CC}">
                  <c16:uniqueId val="{0000000F-2745-4DC1-BE09-F40F1B6A9E2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{5AD2FFFC-4855-444F-8610-2E7C459266D6}</c15:txfldGUID>
                      <c15:f>Diagramm!$I$62</c15:f>
                      <c15:dlblFieldTableCache>
                        <c:ptCount val="1"/>
                      </c15:dlblFieldTableCache>
                    </c15:dlblFTEntry>
                  </c15:dlblFieldTable>
                  <c15:showDataLabelsRange val="0"/>
                </c:ext>
                <c:ext xmlns:c16="http://schemas.microsoft.com/office/drawing/2014/chart" uri="{C3380CC4-5D6E-409C-BE32-E72D297353CC}">
                  <c16:uniqueId val="{00000010-2745-4DC1-BE09-F40F1B6A9E2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{1D164A3F-A469-43EC-8D94-911904F7A42A}</c15:txfldGUID>
                      <c15:f>Diagramm!$I$63</c15:f>
                      <c15:dlblFieldTableCache>
                        <c:ptCount val="1"/>
                      </c15:dlblFieldTableCache>
                    </c15:dlblFTEntry>
                  </c15:dlblFieldTable>
                  <c15:showDataLabelsRange val="0"/>
                </c:ext>
                <c:ext xmlns:c16="http://schemas.microsoft.com/office/drawing/2014/chart" uri="{C3380CC4-5D6E-409C-BE32-E72D297353CC}">
                  <c16:uniqueId val="{00000011-2745-4DC1-BE09-F40F1B6A9E2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{A0335723-2A5D-479A-885E-FBA7F882579A}</c15:txfldGUID>
                      <c15:f>Diagramm!$I$64</c15:f>
                      <c15:dlblFieldTableCache>
                        <c:ptCount val="1"/>
                      </c15:dlblFieldTableCache>
                    </c15:dlblFTEntry>
                  </c15:dlblFieldTable>
                  <c15:showDataLabelsRange val="0"/>
                </c:ext>
                <c:ext xmlns:c16="http://schemas.microsoft.com/office/drawing/2014/chart" uri="{C3380CC4-5D6E-409C-BE32-E72D297353CC}">
                  <c16:uniqueId val="{00000012-2745-4DC1-BE09-F40F1B6A9E2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{890FE5B7-E281-47D9-B7E8-B7E45B45CEE1}</c15:txfldGUID>
                      <c15:f>Diagramm!$I$65</c15:f>
                      <c15:dlblFieldTableCache>
                        <c:ptCount val="1"/>
                      </c15:dlblFieldTableCache>
                    </c15:dlblFTEntry>
                  </c15:dlblFieldTable>
                  <c15:showDataLabelsRange val="0"/>
                </c:ext>
                <c:ext xmlns:c16="http://schemas.microsoft.com/office/drawing/2014/chart" uri="{C3380CC4-5D6E-409C-BE32-E72D297353CC}">
                  <c16:uniqueId val="{00000013-2745-4DC1-BE09-F40F1B6A9E2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{CA692856-DB57-4A90-8404-4ADFAF57FEBB}</c15:txfldGUID>
                      <c15:f>Diagramm!$I$66</c15:f>
                      <c15:dlblFieldTableCache>
                        <c:ptCount val="1"/>
                      </c15:dlblFieldTableCache>
                    </c15:dlblFTEntry>
                  </c15:dlblFieldTable>
                  <c15:showDataLabelsRange val="0"/>
                </c:ext>
                <c:ext xmlns:c16="http://schemas.microsoft.com/office/drawing/2014/chart" uri="{C3380CC4-5D6E-409C-BE32-E72D297353CC}">
                  <c16:uniqueId val="{00000014-2745-4DC1-BE09-F40F1B6A9E2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{CB81B6A0-A2A3-4569-BD30-095187ECB256}</c15:txfldGUID>
                      <c15:f>Diagramm!$I$67</c15:f>
                      <c15:dlblFieldTableCache>
                        <c:ptCount val="1"/>
                      </c15:dlblFieldTableCache>
                    </c15:dlblFTEntry>
                  </c15:dlblFieldTable>
                  <c15:showDataLabelsRange val="0"/>
                </c:ext>
                <c:ext xmlns:c16="http://schemas.microsoft.com/office/drawing/2014/chart" uri="{C3380CC4-5D6E-409C-BE32-E72D297353CC}">
                  <c16:uniqueId val="{00000015-2745-4DC1-BE09-F40F1B6A9E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745-4DC1-BE09-F40F1B6A9E2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{91B17250-033B-476B-A8F8-A8CDD8CADBD0}</c15:txfldGUID>
                      <c15:f>Diagramm!$K$46</c15:f>
                      <c15:dlblFieldTableCache>
                        <c:ptCount val="1"/>
                      </c15:dlblFieldTableCache>
                    </c15:dlblFTEntry>
                  </c15:dlblFieldTable>
                  <c15:showDataLabelsRange val="0"/>
                </c:ext>
                <c:ext xmlns:c16="http://schemas.microsoft.com/office/drawing/2014/chart" uri="{C3380CC4-5D6E-409C-BE32-E72D297353CC}">
                  <c16:uniqueId val="{00000017-2745-4DC1-BE09-F40F1B6A9E2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{B721F744-CAB7-4D9C-9472-333C65CC64D5}</c15:txfldGUID>
                      <c15:f>Diagramm!$K$47</c15:f>
                      <c15:dlblFieldTableCache>
                        <c:ptCount val="1"/>
                      </c15:dlblFieldTableCache>
                    </c15:dlblFTEntry>
                  </c15:dlblFieldTable>
                  <c15:showDataLabelsRange val="0"/>
                </c:ext>
                <c:ext xmlns:c16="http://schemas.microsoft.com/office/drawing/2014/chart" uri="{C3380CC4-5D6E-409C-BE32-E72D297353CC}">
                  <c16:uniqueId val="{00000018-2745-4DC1-BE09-F40F1B6A9E2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{BD8E0A4F-D84A-478F-9A79-82A83F4AC247}</c15:txfldGUID>
                      <c15:f>Diagramm!$K$48</c15:f>
                      <c15:dlblFieldTableCache>
                        <c:ptCount val="1"/>
                      </c15:dlblFieldTableCache>
                    </c15:dlblFTEntry>
                  </c15:dlblFieldTable>
                  <c15:showDataLabelsRange val="0"/>
                </c:ext>
                <c:ext xmlns:c16="http://schemas.microsoft.com/office/drawing/2014/chart" uri="{C3380CC4-5D6E-409C-BE32-E72D297353CC}">
                  <c16:uniqueId val="{00000019-2745-4DC1-BE09-F40F1B6A9E2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{D6C4F0BA-62C7-4C32-9E84-7930CE217454}</c15:txfldGUID>
                      <c15:f>Diagramm!$K$49</c15:f>
                      <c15:dlblFieldTableCache>
                        <c:ptCount val="1"/>
                      </c15:dlblFieldTableCache>
                    </c15:dlblFTEntry>
                  </c15:dlblFieldTable>
                  <c15:showDataLabelsRange val="0"/>
                </c:ext>
                <c:ext xmlns:c16="http://schemas.microsoft.com/office/drawing/2014/chart" uri="{C3380CC4-5D6E-409C-BE32-E72D297353CC}">
                  <c16:uniqueId val="{0000001A-2745-4DC1-BE09-F40F1B6A9E2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{0201CB4C-EF68-4820-9399-673B98E8F162}</c15:txfldGUID>
                      <c15:f>Diagramm!$K$50</c15:f>
                      <c15:dlblFieldTableCache>
                        <c:ptCount val="1"/>
                      </c15:dlblFieldTableCache>
                    </c15:dlblFTEntry>
                  </c15:dlblFieldTable>
                  <c15:showDataLabelsRange val="0"/>
                </c:ext>
                <c:ext xmlns:c16="http://schemas.microsoft.com/office/drawing/2014/chart" uri="{C3380CC4-5D6E-409C-BE32-E72D297353CC}">
                  <c16:uniqueId val="{0000001B-2745-4DC1-BE09-F40F1B6A9E2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{BADBBED4-0A0C-4372-9A64-5FCF8C3FBDAE}</c15:txfldGUID>
                      <c15:f>Diagramm!$K$51</c15:f>
                      <c15:dlblFieldTableCache>
                        <c:ptCount val="1"/>
                      </c15:dlblFieldTableCache>
                    </c15:dlblFTEntry>
                  </c15:dlblFieldTable>
                  <c15:showDataLabelsRange val="0"/>
                </c:ext>
                <c:ext xmlns:c16="http://schemas.microsoft.com/office/drawing/2014/chart" uri="{C3380CC4-5D6E-409C-BE32-E72D297353CC}">
                  <c16:uniqueId val="{0000001C-2745-4DC1-BE09-F40F1B6A9E2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{7D6942C8-1FD1-4C2F-80CE-47AF6C729DFA}</c15:txfldGUID>
                      <c15:f>Diagramm!$K$52</c15:f>
                      <c15:dlblFieldTableCache>
                        <c:ptCount val="1"/>
                      </c15:dlblFieldTableCache>
                    </c15:dlblFTEntry>
                  </c15:dlblFieldTable>
                  <c15:showDataLabelsRange val="0"/>
                </c:ext>
                <c:ext xmlns:c16="http://schemas.microsoft.com/office/drawing/2014/chart" uri="{C3380CC4-5D6E-409C-BE32-E72D297353CC}">
                  <c16:uniqueId val="{0000001D-2745-4DC1-BE09-F40F1B6A9E2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{34318B59-19D2-4CD7-A1D1-E1E7E066F160}</c15:txfldGUID>
                      <c15:f>Diagramm!$K$53</c15:f>
                      <c15:dlblFieldTableCache>
                        <c:ptCount val="1"/>
                      </c15:dlblFieldTableCache>
                    </c15:dlblFTEntry>
                  </c15:dlblFieldTable>
                  <c15:showDataLabelsRange val="0"/>
                </c:ext>
                <c:ext xmlns:c16="http://schemas.microsoft.com/office/drawing/2014/chart" uri="{C3380CC4-5D6E-409C-BE32-E72D297353CC}">
                  <c16:uniqueId val="{0000001E-2745-4DC1-BE09-F40F1B6A9E2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{794F6650-631E-4C9A-A4DB-279C514D3116}</c15:txfldGUID>
                      <c15:f>Diagramm!$K$54</c15:f>
                      <c15:dlblFieldTableCache>
                        <c:ptCount val="1"/>
                      </c15:dlblFieldTableCache>
                    </c15:dlblFTEntry>
                  </c15:dlblFieldTable>
                  <c15:showDataLabelsRange val="0"/>
                </c:ext>
                <c:ext xmlns:c16="http://schemas.microsoft.com/office/drawing/2014/chart" uri="{C3380CC4-5D6E-409C-BE32-E72D297353CC}">
                  <c16:uniqueId val="{0000001F-2745-4DC1-BE09-F40F1B6A9E2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{DF9234B0-B626-462C-A7A1-A8397C0838DD}</c15:txfldGUID>
                      <c15:f>Diagramm!$K$55</c15:f>
                      <c15:dlblFieldTableCache>
                        <c:ptCount val="1"/>
                      </c15:dlblFieldTableCache>
                    </c15:dlblFTEntry>
                  </c15:dlblFieldTable>
                  <c15:showDataLabelsRange val="0"/>
                </c:ext>
                <c:ext xmlns:c16="http://schemas.microsoft.com/office/drawing/2014/chart" uri="{C3380CC4-5D6E-409C-BE32-E72D297353CC}">
                  <c16:uniqueId val="{00000020-2745-4DC1-BE09-F40F1B6A9E2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{7DB334C2-7FD0-4598-ADF6-C61E39F95C29}</c15:txfldGUID>
                      <c15:f>Diagramm!$K$56</c15:f>
                      <c15:dlblFieldTableCache>
                        <c:ptCount val="1"/>
                      </c15:dlblFieldTableCache>
                    </c15:dlblFTEntry>
                  </c15:dlblFieldTable>
                  <c15:showDataLabelsRange val="0"/>
                </c:ext>
                <c:ext xmlns:c16="http://schemas.microsoft.com/office/drawing/2014/chart" uri="{C3380CC4-5D6E-409C-BE32-E72D297353CC}">
                  <c16:uniqueId val="{00000021-2745-4DC1-BE09-F40F1B6A9E2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{BDB2C084-DB35-4B99-96E7-8195F43C673D}</c15:txfldGUID>
                      <c15:f>Diagramm!$K$57</c15:f>
                      <c15:dlblFieldTableCache>
                        <c:ptCount val="1"/>
                      </c15:dlblFieldTableCache>
                    </c15:dlblFTEntry>
                  </c15:dlblFieldTable>
                  <c15:showDataLabelsRange val="0"/>
                </c:ext>
                <c:ext xmlns:c16="http://schemas.microsoft.com/office/drawing/2014/chart" uri="{C3380CC4-5D6E-409C-BE32-E72D297353CC}">
                  <c16:uniqueId val="{00000022-2745-4DC1-BE09-F40F1B6A9E2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{946E5C97-6544-44AC-9873-869D6AC9D77E}</c15:txfldGUID>
                      <c15:f>Diagramm!$K$58</c15:f>
                      <c15:dlblFieldTableCache>
                        <c:ptCount val="1"/>
                      </c15:dlblFieldTableCache>
                    </c15:dlblFTEntry>
                  </c15:dlblFieldTable>
                  <c15:showDataLabelsRange val="0"/>
                </c:ext>
                <c:ext xmlns:c16="http://schemas.microsoft.com/office/drawing/2014/chart" uri="{C3380CC4-5D6E-409C-BE32-E72D297353CC}">
                  <c16:uniqueId val="{00000023-2745-4DC1-BE09-F40F1B6A9E2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{D8681E44-2E6F-4970-BEBF-F8B349E10214}</c15:txfldGUID>
                      <c15:f>Diagramm!$K$59</c15:f>
                      <c15:dlblFieldTableCache>
                        <c:ptCount val="1"/>
                      </c15:dlblFieldTableCache>
                    </c15:dlblFTEntry>
                  </c15:dlblFieldTable>
                  <c15:showDataLabelsRange val="0"/>
                </c:ext>
                <c:ext xmlns:c16="http://schemas.microsoft.com/office/drawing/2014/chart" uri="{C3380CC4-5D6E-409C-BE32-E72D297353CC}">
                  <c16:uniqueId val="{00000024-2745-4DC1-BE09-F40F1B6A9E2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{7A0AEE47-CEB8-4110-B981-CDB376A051AF}</c15:txfldGUID>
                      <c15:f>Diagramm!$K$60</c15:f>
                      <c15:dlblFieldTableCache>
                        <c:ptCount val="1"/>
                      </c15:dlblFieldTableCache>
                    </c15:dlblFTEntry>
                  </c15:dlblFieldTable>
                  <c15:showDataLabelsRange val="0"/>
                </c:ext>
                <c:ext xmlns:c16="http://schemas.microsoft.com/office/drawing/2014/chart" uri="{C3380CC4-5D6E-409C-BE32-E72D297353CC}">
                  <c16:uniqueId val="{00000025-2745-4DC1-BE09-F40F1B6A9E2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{67F2C4A7-D772-408B-9DD1-5C77FDF9F2D2}</c15:txfldGUID>
                      <c15:f>Diagramm!$K$61</c15:f>
                      <c15:dlblFieldTableCache>
                        <c:ptCount val="1"/>
                      </c15:dlblFieldTableCache>
                    </c15:dlblFTEntry>
                  </c15:dlblFieldTable>
                  <c15:showDataLabelsRange val="0"/>
                </c:ext>
                <c:ext xmlns:c16="http://schemas.microsoft.com/office/drawing/2014/chart" uri="{C3380CC4-5D6E-409C-BE32-E72D297353CC}">
                  <c16:uniqueId val="{00000026-2745-4DC1-BE09-F40F1B6A9E2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{C8C0BC7A-8642-4B4E-85CF-4CB013B5EBE9}</c15:txfldGUID>
                      <c15:f>Diagramm!$K$62</c15:f>
                      <c15:dlblFieldTableCache>
                        <c:ptCount val="1"/>
                      </c15:dlblFieldTableCache>
                    </c15:dlblFTEntry>
                  </c15:dlblFieldTable>
                  <c15:showDataLabelsRange val="0"/>
                </c:ext>
                <c:ext xmlns:c16="http://schemas.microsoft.com/office/drawing/2014/chart" uri="{C3380CC4-5D6E-409C-BE32-E72D297353CC}">
                  <c16:uniqueId val="{00000027-2745-4DC1-BE09-F40F1B6A9E2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{6A4C7127-EC57-4817-9ACC-1C6CB08D5E2D}</c15:txfldGUID>
                      <c15:f>Diagramm!$K$63</c15:f>
                      <c15:dlblFieldTableCache>
                        <c:ptCount val="1"/>
                      </c15:dlblFieldTableCache>
                    </c15:dlblFTEntry>
                  </c15:dlblFieldTable>
                  <c15:showDataLabelsRange val="0"/>
                </c:ext>
                <c:ext xmlns:c16="http://schemas.microsoft.com/office/drawing/2014/chart" uri="{C3380CC4-5D6E-409C-BE32-E72D297353CC}">
                  <c16:uniqueId val="{00000028-2745-4DC1-BE09-F40F1B6A9E2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{B97777CB-58CB-4D7F-9CCC-CEA8EB486F60}</c15:txfldGUID>
                      <c15:f>Diagramm!$K$64</c15:f>
                      <c15:dlblFieldTableCache>
                        <c:ptCount val="1"/>
                      </c15:dlblFieldTableCache>
                    </c15:dlblFTEntry>
                  </c15:dlblFieldTable>
                  <c15:showDataLabelsRange val="0"/>
                </c:ext>
                <c:ext xmlns:c16="http://schemas.microsoft.com/office/drawing/2014/chart" uri="{C3380CC4-5D6E-409C-BE32-E72D297353CC}">
                  <c16:uniqueId val="{00000029-2745-4DC1-BE09-F40F1B6A9E2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{F48AE599-0AF1-4A63-B243-E46A1D8905D6}</c15:txfldGUID>
                      <c15:f>Diagramm!$K$65</c15:f>
                      <c15:dlblFieldTableCache>
                        <c:ptCount val="1"/>
                      </c15:dlblFieldTableCache>
                    </c15:dlblFTEntry>
                  </c15:dlblFieldTable>
                  <c15:showDataLabelsRange val="0"/>
                </c:ext>
                <c:ext xmlns:c16="http://schemas.microsoft.com/office/drawing/2014/chart" uri="{C3380CC4-5D6E-409C-BE32-E72D297353CC}">
                  <c16:uniqueId val="{0000002A-2745-4DC1-BE09-F40F1B6A9E2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{CE37AD4D-F00A-454C-931C-CE4C22C11E2A}</c15:txfldGUID>
                      <c15:f>Diagramm!$K$66</c15:f>
                      <c15:dlblFieldTableCache>
                        <c:ptCount val="1"/>
                      </c15:dlblFieldTableCache>
                    </c15:dlblFTEntry>
                  </c15:dlblFieldTable>
                  <c15:showDataLabelsRange val="0"/>
                </c:ext>
                <c:ext xmlns:c16="http://schemas.microsoft.com/office/drawing/2014/chart" uri="{C3380CC4-5D6E-409C-BE32-E72D297353CC}">
                  <c16:uniqueId val="{0000002B-2745-4DC1-BE09-F40F1B6A9E2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{95FE6A07-9495-45F4-8CB8-51DF7F4B25CD}</c15:txfldGUID>
                      <c15:f>Diagramm!$K$67</c15:f>
                      <c15:dlblFieldTableCache>
                        <c:ptCount val="1"/>
                      </c15:dlblFieldTableCache>
                    </c15:dlblFTEntry>
                  </c15:dlblFieldTable>
                  <c15:showDataLabelsRange val="0"/>
                </c:ext>
                <c:ext xmlns:c16="http://schemas.microsoft.com/office/drawing/2014/chart" uri="{C3380CC4-5D6E-409C-BE32-E72D297353CC}">
                  <c16:uniqueId val="{0000002C-2745-4DC1-BE09-F40F1B6A9E2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745-4DC1-BE09-F40F1B6A9E2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{33E59CFA-99D5-44AA-B000-99CA99EBCE5B}</c15:txfldGUID>
                      <c15:f>Diagramm!$J$46</c15:f>
                      <c15:dlblFieldTableCache>
                        <c:ptCount val="1"/>
                      </c15:dlblFieldTableCache>
                    </c15:dlblFTEntry>
                  </c15:dlblFieldTable>
                  <c15:showDataLabelsRange val="0"/>
                </c:ext>
                <c:ext xmlns:c16="http://schemas.microsoft.com/office/drawing/2014/chart" uri="{C3380CC4-5D6E-409C-BE32-E72D297353CC}">
                  <c16:uniqueId val="{0000002E-2745-4DC1-BE09-F40F1B6A9E2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{C6E57524-412D-4B3D-B3DA-2E23BFCD2B9C}</c15:txfldGUID>
                      <c15:f>Diagramm!$J$47</c15:f>
                      <c15:dlblFieldTableCache>
                        <c:ptCount val="1"/>
                      </c15:dlblFieldTableCache>
                    </c15:dlblFTEntry>
                  </c15:dlblFieldTable>
                  <c15:showDataLabelsRange val="0"/>
                </c:ext>
                <c:ext xmlns:c16="http://schemas.microsoft.com/office/drawing/2014/chart" uri="{C3380CC4-5D6E-409C-BE32-E72D297353CC}">
                  <c16:uniqueId val="{0000002F-2745-4DC1-BE09-F40F1B6A9E2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{0CA57F5E-FC6D-4D69-BA4A-39C55961C646}</c15:txfldGUID>
                      <c15:f>Diagramm!$J$48</c15:f>
                      <c15:dlblFieldTableCache>
                        <c:ptCount val="1"/>
                      </c15:dlblFieldTableCache>
                    </c15:dlblFTEntry>
                  </c15:dlblFieldTable>
                  <c15:showDataLabelsRange val="0"/>
                </c:ext>
                <c:ext xmlns:c16="http://schemas.microsoft.com/office/drawing/2014/chart" uri="{C3380CC4-5D6E-409C-BE32-E72D297353CC}">
                  <c16:uniqueId val="{00000030-2745-4DC1-BE09-F40F1B6A9E2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{A33B7244-7E34-49E9-AE58-3E09BE6CFF4A}</c15:txfldGUID>
                      <c15:f>Diagramm!$J$49</c15:f>
                      <c15:dlblFieldTableCache>
                        <c:ptCount val="1"/>
                      </c15:dlblFieldTableCache>
                    </c15:dlblFTEntry>
                  </c15:dlblFieldTable>
                  <c15:showDataLabelsRange val="0"/>
                </c:ext>
                <c:ext xmlns:c16="http://schemas.microsoft.com/office/drawing/2014/chart" uri="{C3380CC4-5D6E-409C-BE32-E72D297353CC}">
                  <c16:uniqueId val="{00000031-2745-4DC1-BE09-F40F1B6A9E2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{9C3EF1C3-DEAE-41AD-9B0B-1EBA5B006ADB}</c15:txfldGUID>
                      <c15:f>Diagramm!$J$50</c15:f>
                      <c15:dlblFieldTableCache>
                        <c:ptCount val="1"/>
                      </c15:dlblFieldTableCache>
                    </c15:dlblFTEntry>
                  </c15:dlblFieldTable>
                  <c15:showDataLabelsRange val="0"/>
                </c:ext>
                <c:ext xmlns:c16="http://schemas.microsoft.com/office/drawing/2014/chart" uri="{C3380CC4-5D6E-409C-BE32-E72D297353CC}">
                  <c16:uniqueId val="{00000032-2745-4DC1-BE09-F40F1B6A9E2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{FEBAC172-C6E6-41C8-A455-A6625D064252}</c15:txfldGUID>
                      <c15:f>Diagramm!$J$51</c15:f>
                      <c15:dlblFieldTableCache>
                        <c:ptCount val="1"/>
                      </c15:dlblFieldTableCache>
                    </c15:dlblFTEntry>
                  </c15:dlblFieldTable>
                  <c15:showDataLabelsRange val="0"/>
                </c:ext>
                <c:ext xmlns:c16="http://schemas.microsoft.com/office/drawing/2014/chart" uri="{C3380CC4-5D6E-409C-BE32-E72D297353CC}">
                  <c16:uniqueId val="{00000033-2745-4DC1-BE09-F40F1B6A9E2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{BDE212A6-896E-4170-B415-171435413951}</c15:txfldGUID>
                      <c15:f>Diagramm!$J$52</c15:f>
                      <c15:dlblFieldTableCache>
                        <c:ptCount val="1"/>
                      </c15:dlblFieldTableCache>
                    </c15:dlblFTEntry>
                  </c15:dlblFieldTable>
                  <c15:showDataLabelsRange val="0"/>
                </c:ext>
                <c:ext xmlns:c16="http://schemas.microsoft.com/office/drawing/2014/chart" uri="{C3380CC4-5D6E-409C-BE32-E72D297353CC}">
                  <c16:uniqueId val="{00000034-2745-4DC1-BE09-F40F1B6A9E2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{3E477475-C925-44BA-9EA6-73B9929B8296}</c15:txfldGUID>
                      <c15:f>Diagramm!$J$53</c15:f>
                      <c15:dlblFieldTableCache>
                        <c:ptCount val="1"/>
                      </c15:dlblFieldTableCache>
                    </c15:dlblFTEntry>
                  </c15:dlblFieldTable>
                  <c15:showDataLabelsRange val="0"/>
                </c:ext>
                <c:ext xmlns:c16="http://schemas.microsoft.com/office/drawing/2014/chart" uri="{C3380CC4-5D6E-409C-BE32-E72D297353CC}">
                  <c16:uniqueId val="{00000035-2745-4DC1-BE09-F40F1B6A9E2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{415A0DCE-9233-4320-810D-32A38B372D20}</c15:txfldGUID>
                      <c15:f>Diagramm!$J$54</c15:f>
                      <c15:dlblFieldTableCache>
                        <c:ptCount val="1"/>
                      </c15:dlblFieldTableCache>
                    </c15:dlblFTEntry>
                  </c15:dlblFieldTable>
                  <c15:showDataLabelsRange val="0"/>
                </c:ext>
                <c:ext xmlns:c16="http://schemas.microsoft.com/office/drawing/2014/chart" uri="{C3380CC4-5D6E-409C-BE32-E72D297353CC}">
                  <c16:uniqueId val="{00000036-2745-4DC1-BE09-F40F1B6A9E2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{262AC624-97BA-46F9-A4A8-F66AB344C504}</c15:txfldGUID>
                      <c15:f>Diagramm!$J$55</c15:f>
                      <c15:dlblFieldTableCache>
                        <c:ptCount val="1"/>
                      </c15:dlblFieldTableCache>
                    </c15:dlblFTEntry>
                  </c15:dlblFieldTable>
                  <c15:showDataLabelsRange val="0"/>
                </c:ext>
                <c:ext xmlns:c16="http://schemas.microsoft.com/office/drawing/2014/chart" uri="{C3380CC4-5D6E-409C-BE32-E72D297353CC}">
                  <c16:uniqueId val="{00000037-2745-4DC1-BE09-F40F1B6A9E2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{B0043C5E-9842-444E-8831-D8DBCCCB1783}</c15:txfldGUID>
                      <c15:f>Diagramm!$J$56</c15:f>
                      <c15:dlblFieldTableCache>
                        <c:ptCount val="1"/>
                      </c15:dlblFieldTableCache>
                    </c15:dlblFTEntry>
                  </c15:dlblFieldTable>
                  <c15:showDataLabelsRange val="0"/>
                </c:ext>
                <c:ext xmlns:c16="http://schemas.microsoft.com/office/drawing/2014/chart" uri="{C3380CC4-5D6E-409C-BE32-E72D297353CC}">
                  <c16:uniqueId val="{00000038-2745-4DC1-BE09-F40F1B6A9E2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{626B7B38-12A8-4D9C-8EB4-A1A7C130FC11}</c15:txfldGUID>
                      <c15:f>Diagramm!$J$57</c15:f>
                      <c15:dlblFieldTableCache>
                        <c:ptCount val="1"/>
                      </c15:dlblFieldTableCache>
                    </c15:dlblFTEntry>
                  </c15:dlblFieldTable>
                  <c15:showDataLabelsRange val="0"/>
                </c:ext>
                <c:ext xmlns:c16="http://schemas.microsoft.com/office/drawing/2014/chart" uri="{C3380CC4-5D6E-409C-BE32-E72D297353CC}">
                  <c16:uniqueId val="{00000039-2745-4DC1-BE09-F40F1B6A9E2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{907CC5A6-AB8E-4DC4-9FD8-123B2A8BC18E}</c15:txfldGUID>
                      <c15:f>Diagramm!$J$58</c15:f>
                      <c15:dlblFieldTableCache>
                        <c:ptCount val="1"/>
                      </c15:dlblFieldTableCache>
                    </c15:dlblFTEntry>
                  </c15:dlblFieldTable>
                  <c15:showDataLabelsRange val="0"/>
                </c:ext>
                <c:ext xmlns:c16="http://schemas.microsoft.com/office/drawing/2014/chart" uri="{C3380CC4-5D6E-409C-BE32-E72D297353CC}">
                  <c16:uniqueId val="{0000003A-2745-4DC1-BE09-F40F1B6A9E2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{C221FA8A-04B2-4D25-9B24-89ACCE380123}</c15:txfldGUID>
                      <c15:f>Diagramm!$J$59</c15:f>
                      <c15:dlblFieldTableCache>
                        <c:ptCount val="1"/>
                      </c15:dlblFieldTableCache>
                    </c15:dlblFTEntry>
                  </c15:dlblFieldTable>
                  <c15:showDataLabelsRange val="0"/>
                </c:ext>
                <c:ext xmlns:c16="http://schemas.microsoft.com/office/drawing/2014/chart" uri="{C3380CC4-5D6E-409C-BE32-E72D297353CC}">
                  <c16:uniqueId val="{0000003B-2745-4DC1-BE09-F40F1B6A9E2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{242A26AD-7FAD-4D4D-BC5D-872E8FF9798A}</c15:txfldGUID>
                      <c15:f>Diagramm!$J$60</c15:f>
                      <c15:dlblFieldTableCache>
                        <c:ptCount val="1"/>
                      </c15:dlblFieldTableCache>
                    </c15:dlblFTEntry>
                  </c15:dlblFieldTable>
                  <c15:showDataLabelsRange val="0"/>
                </c:ext>
                <c:ext xmlns:c16="http://schemas.microsoft.com/office/drawing/2014/chart" uri="{C3380CC4-5D6E-409C-BE32-E72D297353CC}">
                  <c16:uniqueId val="{0000003C-2745-4DC1-BE09-F40F1B6A9E2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{61E649C2-2BBF-4830-9015-BAEEC1E0C45B}</c15:txfldGUID>
                      <c15:f>Diagramm!$J$61</c15:f>
                      <c15:dlblFieldTableCache>
                        <c:ptCount val="1"/>
                      </c15:dlblFieldTableCache>
                    </c15:dlblFTEntry>
                  </c15:dlblFieldTable>
                  <c15:showDataLabelsRange val="0"/>
                </c:ext>
                <c:ext xmlns:c16="http://schemas.microsoft.com/office/drawing/2014/chart" uri="{C3380CC4-5D6E-409C-BE32-E72D297353CC}">
                  <c16:uniqueId val="{0000003D-2745-4DC1-BE09-F40F1B6A9E2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{A487D842-172C-4F12-A3EC-522F2BFA8B0D}</c15:txfldGUID>
                      <c15:f>Diagramm!$J$62</c15:f>
                      <c15:dlblFieldTableCache>
                        <c:ptCount val="1"/>
                      </c15:dlblFieldTableCache>
                    </c15:dlblFTEntry>
                  </c15:dlblFieldTable>
                  <c15:showDataLabelsRange val="0"/>
                </c:ext>
                <c:ext xmlns:c16="http://schemas.microsoft.com/office/drawing/2014/chart" uri="{C3380CC4-5D6E-409C-BE32-E72D297353CC}">
                  <c16:uniqueId val="{0000003E-2745-4DC1-BE09-F40F1B6A9E2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{DA625863-2675-41FA-BD3A-C649735D36E7}</c15:txfldGUID>
                      <c15:f>Diagramm!$J$63</c15:f>
                      <c15:dlblFieldTableCache>
                        <c:ptCount val="1"/>
                      </c15:dlblFieldTableCache>
                    </c15:dlblFTEntry>
                  </c15:dlblFieldTable>
                  <c15:showDataLabelsRange val="0"/>
                </c:ext>
                <c:ext xmlns:c16="http://schemas.microsoft.com/office/drawing/2014/chart" uri="{C3380CC4-5D6E-409C-BE32-E72D297353CC}">
                  <c16:uniqueId val="{0000003F-2745-4DC1-BE09-F40F1B6A9E2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{D6AA3899-520C-4C9F-BD9A-14B37B873475}</c15:txfldGUID>
                      <c15:f>Diagramm!$J$64</c15:f>
                      <c15:dlblFieldTableCache>
                        <c:ptCount val="1"/>
                      </c15:dlblFieldTableCache>
                    </c15:dlblFTEntry>
                  </c15:dlblFieldTable>
                  <c15:showDataLabelsRange val="0"/>
                </c:ext>
                <c:ext xmlns:c16="http://schemas.microsoft.com/office/drawing/2014/chart" uri="{C3380CC4-5D6E-409C-BE32-E72D297353CC}">
                  <c16:uniqueId val="{00000040-2745-4DC1-BE09-F40F1B6A9E2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{0181F30C-37C5-455B-A536-A648C57DB2FD}</c15:txfldGUID>
                      <c15:f>Diagramm!$J$65</c15:f>
                      <c15:dlblFieldTableCache>
                        <c:ptCount val="1"/>
                      </c15:dlblFieldTableCache>
                    </c15:dlblFTEntry>
                  </c15:dlblFieldTable>
                  <c15:showDataLabelsRange val="0"/>
                </c:ext>
                <c:ext xmlns:c16="http://schemas.microsoft.com/office/drawing/2014/chart" uri="{C3380CC4-5D6E-409C-BE32-E72D297353CC}">
                  <c16:uniqueId val="{00000041-2745-4DC1-BE09-F40F1B6A9E2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{703EBBA0-A4BD-47D1-9943-7C03003D441B}</c15:txfldGUID>
                      <c15:f>Diagramm!$J$66</c15:f>
                      <c15:dlblFieldTableCache>
                        <c:ptCount val="1"/>
                      </c15:dlblFieldTableCache>
                    </c15:dlblFTEntry>
                  </c15:dlblFieldTable>
                  <c15:showDataLabelsRange val="0"/>
                </c:ext>
                <c:ext xmlns:c16="http://schemas.microsoft.com/office/drawing/2014/chart" uri="{C3380CC4-5D6E-409C-BE32-E72D297353CC}">
                  <c16:uniqueId val="{00000042-2745-4DC1-BE09-F40F1B6A9E2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{7410E43A-E560-406E-9CC8-F7A0B09EDB64}</c15:txfldGUID>
                      <c15:f>Diagramm!$J$67</c15:f>
                      <c15:dlblFieldTableCache>
                        <c:ptCount val="1"/>
                      </c15:dlblFieldTableCache>
                    </c15:dlblFTEntry>
                  </c15:dlblFieldTable>
                  <c15:showDataLabelsRange val="0"/>
                </c:ext>
                <c:ext xmlns:c16="http://schemas.microsoft.com/office/drawing/2014/chart" uri="{C3380CC4-5D6E-409C-BE32-E72D297353CC}">
                  <c16:uniqueId val="{00000043-2745-4DC1-BE09-F40F1B6A9E2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745-4DC1-BE09-F40F1B6A9E2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54-42D4-8D20-C63E1ACB34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54-42D4-8D20-C63E1ACB34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54-42D4-8D20-C63E1ACB34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54-42D4-8D20-C63E1ACB34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54-42D4-8D20-C63E1ACB34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54-42D4-8D20-C63E1ACB34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54-42D4-8D20-C63E1ACB34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54-42D4-8D20-C63E1ACB34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54-42D4-8D20-C63E1ACB34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54-42D4-8D20-C63E1ACB34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54-42D4-8D20-C63E1ACB34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54-42D4-8D20-C63E1ACB34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54-42D4-8D20-C63E1ACB34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554-42D4-8D20-C63E1ACB34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54-42D4-8D20-C63E1ACB34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554-42D4-8D20-C63E1ACB34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54-42D4-8D20-C63E1ACB34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554-42D4-8D20-C63E1ACB34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554-42D4-8D20-C63E1ACB34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554-42D4-8D20-C63E1ACB34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554-42D4-8D20-C63E1ACB34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554-42D4-8D20-C63E1ACB34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54-42D4-8D20-C63E1ACB34B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554-42D4-8D20-C63E1ACB34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554-42D4-8D20-C63E1ACB34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554-42D4-8D20-C63E1ACB34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554-42D4-8D20-C63E1ACB34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554-42D4-8D20-C63E1ACB34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554-42D4-8D20-C63E1ACB34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554-42D4-8D20-C63E1ACB34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554-42D4-8D20-C63E1ACB34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554-42D4-8D20-C63E1ACB34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554-42D4-8D20-C63E1ACB34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554-42D4-8D20-C63E1ACB34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554-42D4-8D20-C63E1ACB34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554-42D4-8D20-C63E1ACB34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554-42D4-8D20-C63E1ACB34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554-42D4-8D20-C63E1ACB34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554-42D4-8D20-C63E1ACB34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554-42D4-8D20-C63E1ACB34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554-42D4-8D20-C63E1ACB34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554-42D4-8D20-C63E1ACB34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554-42D4-8D20-C63E1ACB34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554-42D4-8D20-C63E1ACB34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554-42D4-8D20-C63E1ACB34B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54-42D4-8D20-C63E1ACB34B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554-42D4-8D20-C63E1ACB34B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554-42D4-8D20-C63E1ACB34B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554-42D4-8D20-C63E1ACB34B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554-42D4-8D20-C63E1ACB34B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554-42D4-8D20-C63E1ACB34B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554-42D4-8D20-C63E1ACB34B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554-42D4-8D20-C63E1ACB34B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554-42D4-8D20-C63E1ACB34B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554-42D4-8D20-C63E1ACB34B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554-42D4-8D20-C63E1ACB34B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554-42D4-8D20-C63E1ACB34B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554-42D4-8D20-C63E1ACB34B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554-42D4-8D20-C63E1ACB34B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554-42D4-8D20-C63E1ACB34B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554-42D4-8D20-C63E1ACB34B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554-42D4-8D20-C63E1ACB34B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554-42D4-8D20-C63E1ACB34B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554-42D4-8D20-C63E1ACB34B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554-42D4-8D20-C63E1ACB34B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554-42D4-8D20-C63E1ACB34B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554-42D4-8D20-C63E1ACB34B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554-42D4-8D20-C63E1ACB34B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54-42D4-8D20-C63E1ACB34B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 14</c:v>
                </c:pt>
                <c:pt idx="6">
                  <c:v>Sep 15</c:v>
                </c:pt>
                <c:pt idx="10">
                  <c:v>Sep 16</c:v>
                </c:pt>
                <c:pt idx="14">
                  <c:v>Sep 17</c:v>
                </c:pt>
                <c:pt idx="18">
                  <c:v>Sep 18</c:v>
                </c:pt>
                <c:pt idx="22">
                  <c:v>Sep 19</c:v>
                </c:pt>
              </c:strCache>
            </c:strRef>
          </c:cat>
          <c:val>
            <c:numRef>
              <c:f>Daten_Diagramme!$E$51:$E$75</c:f>
              <c:numCache>
                <c:formatCode>0.0</c:formatCode>
                <c:ptCount val="25"/>
                <c:pt idx="0">
                  <c:v>100</c:v>
                </c:pt>
                <c:pt idx="1">
                  <c:v>102.55042581801884</c:v>
                </c:pt>
                <c:pt idx="2">
                  <c:v>103.44688480502018</c:v>
                </c:pt>
                <c:pt idx="3">
                  <c:v>100.68579112505603</c:v>
                </c:pt>
                <c:pt idx="4">
                  <c:v>101.93186911698791</c:v>
                </c:pt>
                <c:pt idx="5">
                  <c:v>102.97176154190946</c:v>
                </c:pt>
                <c:pt idx="6">
                  <c:v>104.53608247422682</c:v>
                </c:pt>
                <c:pt idx="7">
                  <c:v>102.9269385925594</c:v>
                </c:pt>
                <c:pt idx="8">
                  <c:v>104.82743164500224</c:v>
                </c:pt>
                <c:pt idx="9">
                  <c:v>106.86687584043031</c:v>
                </c:pt>
                <c:pt idx="10">
                  <c:v>108.48946660690272</c:v>
                </c:pt>
                <c:pt idx="11">
                  <c:v>105.69699686239356</c:v>
                </c:pt>
                <c:pt idx="12">
                  <c:v>104.77364410578215</c:v>
                </c:pt>
                <c:pt idx="13">
                  <c:v>106.68310174809503</c:v>
                </c:pt>
                <c:pt idx="14">
                  <c:v>108.18915284625727</c:v>
                </c:pt>
                <c:pt idx="15">
                  <c:v>106.32900044822948</c:v>
                </c:pt>
                <c:pt idx="16">
                  <c:v>107.28372926938592</c:v>
                </c:pt>
                <c:pt idx="17">
                  <c:v>108.99148363962348</c:v>
                </c:pt>
                <c:pt idx="18">
                  <c:v>108.92424921559838</c:v>
                </c:pt>
                <c:pt idx="19">
                  <c:v>106.28865979381443</c:v>
                </c:pt>
                <c:pt idx="20">
                  <c:v>106.18108471537427</c:v>
                </c:pt>
                <c:pt idx="21">
                  <c:v>107.27476467951591</c:v>
                </c:pt>
                <c:pt idx="22">
                  <c:v>107.03272075302554</c:v>
                </c:pt>
                <c:pt idx="23">
                  <c:v>104.13715822501119</c:v>
                </c:pt>
                <c:pt idx="24">
                  <c:v>104.71537427162707</c:v>
                </c:pt>
              </c:numCache>
            </c:numRef>
          </c:val>
          <c:smooth val="0"/>
          <c:extLst>
            <c:ext xmlns:c16="http://schemas.microsoft.com/office/drawing/2014/chart" uri="{C3380CC4-5D6E-409C-BE32-E72D297353CC}">
              <c16:uniqueId val="{00000000-D7EA-4FF5-8F09-F3282D84668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105.02793296089385</c:v>
                </c:pt>
                <c:pt idx="2">
                  <c:v>108.24022346368716</c:v>
                </c:pt>
                <c:pt idx="3">
                  <c:v>101.95530726256983</c:v>
                </c:pt>
                <c:pt idx="4">
                  <c:v>101.25698324022345</c:v>
                </c:pt>
                <c:pt idx="5">
                  <c:v>105.72625698324023</c:v>
                </c:pt>
                <c:pt idx="6">
                  <c:v>113.12849162011173</c:v>
                </c:pt>
                <c:pt idx="7">
                  <c:v>112.56983240223464</c:v>
                </c:pt>
                <c:pt idx="8">
                  <c:v>112.15083798882681</c:v>
                </c:pt>
                <c:pt idx="9">
                  <c:v>117.87709497206704</c:v>
                </c:pt>
                <c:pt idx="10">
                  <c:v>122.90502793296089</c:v>
                </c:pt>
                <c:pt idx="11">
                  <c:v>118.99441340782121</c:v>
                </c:pt>
                <c:pt idx="12">
                  <c:v>121.78770949720669</c:v>
                </c:pt>
                <c:pt idx="13">
                  <c:v>129.32960893854749</c:v>
                </c:pt>
                <c:pt idx="14">
                  <c:v>131.00558659217879</c:v>
                </c:pt>
                <c:pt idx="15">
                  <c:v>125.27932960893855</c:v>
                </c:pt>
                <c:pt idx="16">
                  <c:v>122.76536312849163</c:v>
                </c:pt>
                <c:pt idx="17">
                  <c:v>129.7486033519553</c:v>
                </c:pt>
                <c:pt idx="18">
                  <c:v>131.14525139664806</c:v>
                </c:pt>
                <c:pt idx="19">
                  <c:v>131.14525139664806</c:v>
                </c:pt>
                <c:pt idx="20">
                  <c:v>132.54189944134077</c:v>
                </c:pt>
                <c:pt idx="21">
                  <c:v>139.52513966480447</c:v>
                </c:pt>
                <c:pt idx="22">
                  <c:v>141.34078212290501</c:v>
                </c:pt>
                <c:pt idx="23">
                  <c:v>141.34078212290501</c:v>
                </c:pt>
                <c:pt idx="24">
                  <c:v>138.40782122905028</c:v>
                </c:pt>
              </c:numCache>
            </c:numRef>
          </c:val>
          <c:smooth val="0"/>
          <c:extLst>
            <c:ext xmlns:c16="http://schemas.microsoft.com/office/drawing/2014/chart" uri="{C3380CC4-5D6E-409C-BE32-E72D297353CC}">
              <c16:uniqueId val="{00000001-D7EA-4FF5-8F09-F3282D84668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101.51802656546489</c:v>
                </c:pt>
                <c:pt idx="2">
                  <c:v>101.32827324478177</c:v>
                </c:pt>
                <c:pt idx="3">
                  <c:v>101.61290322580645</c:v>
                </c:pt>
                <c:pt idx="4">
                  <c:v>90.79696394686907</c:v>
                </c:pt>
                <c:pt idx="5">
                  <c:v>92.267552182163186</c:v>
                </c:pt>
                <c:pt idx="6">
                  <c:v>93.738140417457302</c:v>
                </c:pt>
                <c:pt idx="7">
                  <c:v>93.927893738140426</c:v>
                </c:pt>
                <c:pt idx="8">
                  <c:v>92.314990512333964</c:v>
                </c:pt>
                <c:pt idx="9">
                  <c:v>94.259962049335869</c:v>
                </c:pt>
                <c:pt idx="10">
                  <c:v>92.979127134724862</c:v>
                </c:pt>
                <c:pt idx="11">
                  <c:v>94.971537001897531</c:v>
                </c:pt>
                <c:pt idx="12">
                  <c:v>90.79696394686907</c:v>
                </c:pt>
                <c:pt idx="13">
                  <c:v>94.259962049335869</c:v>
                </c:pt>
                <c:pt idx="14">
                  <c:v>95.777988614800762</c:v>
                </c:pt>
                <c:pt idx="15">
                  <c:v>95.066413662239086</c:v>
                </c:pt>
                <c:pt idx="16">
                  <c:v>90.275142314990504</c:v>
                </c:pt>
                <c:pt idx="17">
                  <c:v>92.030360531309299</c:v>
                </c:pt>
                <c:pt idx="18">
                  <c:v>92.884250474383308</c:v>
                </c:pt>
                <c:pt idx="19">
                  <c:v>92.457305502846296</c:v>
                </c:pt>
                <c:pt idx="20">
                  <c:v>89.563567362428842</c:v>
                </c:pt>
                <c:pt idx="21">
                  <c:v>92.979127134724862</c:v>
                </c:pt>
                <c:pt idx="22">
                  <c:v>90.891840607210625</c:v>
                </c:pt>
                <c:pt idx="23">
                  <c:v>90.512333965844405</c:v>
                </c:pt>
                <c:pt idx="24">
                  <c:v>86.053130929791266</c:v>
                </c:pt>
              </c:numCache>
            </c:numRef>
          </c:val>
          <c:smooth val="0"/>
          <c:extLst>
            <c:ext xmlns:c16="http://schemas.microsoft.com/office/drawing/2014/chart" uri="{C3380CC4-5D6E-409C-BE32-E72D297353CC}">
              <c16:uniqueId val="{00000002-D7EA-4FF5-8F09-F3282D84668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7EA-4FF5-8F09-F3282D84668D}"/>
                </c:ext>
              </c:extLst>
            </c:dLbl>
            <c:dLbl>
              <c:idx val="1"/>
              <c:delete val="1"/>
              <c:extLst>
                <c:ext xmlns:c15="http://schemas.microsoft.com/office/drawing/2012/chart" uri="{CE6537A1-D6FC-4f65-9D91-7224C49458BB}"/>
                <c:ext xmlns:c16="http://schemas.microsoft.com/office/drawing/2014/chart" uri="{C3380CC4-5D6E-409C-BE32-E72D297353CC}">
                  <c16:uniqueId val="{00000004-D7EA-4FF5-8F09-F3282D84668D}"/>
                </c:ext>
              </c:extLst>
            </c:dLbl>
            <c:dLbl>
              <c:idx val="2"/>
              <c:delete val="1"/>
              <c:extLst>
                <c:ext xmlns:c15="http://schemas.microsoft.com/office/drawing/2012/chart" uri="{CE6537A1-D6FC-4f65-9D91-7224C49458BB}"/>
                <c:ext xmlns:c16="http://schemas.microsoft.com/office/drawing/2014/chart" uri="{C3380CC4-5D6E-409C-BE32-E72D297353CC}">
                  <c16:uniqueId val="{00000005-D7EA-4FF5-8F09-F3282D84668D}"/>
                </c:ext>
              </c:extLst>
            </c:dLbl>
            <c:dLbl>
              <c:idx val="3"/>
              <c:delete val="1"/>
              <c:extLst>
                <c:ext xmlns:c15="http://schemas.microsoft.com/office/drawing/2012/chart" uri="{CE6537A1-D6FC-4f65-9D91-7224C49458BB}"/>
                <c:ext xmlns:c16="http://schemas.microsoft.com/office/drawing/2014/chart" uri="{C3380CC4-5D6E-409C-BE32-E72D297353CC}">
                  <c16:uniqueId val="{00000006-D7EA-4FF5-8F09-F3282D84668D}"/>
                </c:ext>
              </c:extLst>
            </c:dLbl>
            <c:dLbl>
              <c:idx val="4"/>
              <c:delete val="1"/>
              <c:extLst>
                <c:ext xmlns:c15="http://schemas.microsoft.com/office/drawing/2012/chart" uri="{CE6537A1-D6FC-4f65-9D91-7224C49458BB}"/>
                <c:ext xmlns:c16="http://schemas.microsoft.com/office/drawing/2014/chart" uri="{C3380CC4-5D6E-409C-BE32-E72D297353CC}">
                  <c16:uniqueId val="{00000007-D7EA-4FF5-8F09-F3282D84668D}"/>
                </c:ext>
              </c:extLst>
            </c:dLbl>
            <c:dLbl>
              <c:idx val="5"/>
              <c:delete val="1"/>
              <c:extLst>
                <c:ext xmlns:c15="http://schemas.microsoft.com/office/drawing/2012/chart" uri="{CE6537A1-D6FC-4f65-9D91-7224C49458BB}"/>
                <c:ext xmlns:c16="http://schemas.microsoft.com/office/drawing/2014/chart" uri="{C3380CC4-5D6E-409C-BE32-E72D297353CC}">
                  <c16:uniqueId val="{00000008-D7EA-4FF5-8F09-F3282D84668D}"/>
                </c:ext>
              </c:extLst>
            </c:dLbl>
            <c:dLbl>
              <c:idx val="6"/>
              <c:delete val="1"/>
              <c:extLst>
                <c:ext xmlns:c15="http://schemas.microsoft.com/office/drawing/2012/chart" uri="{CE6537A1-D6FC-4f65-9D91-7224C49458BB}"/>
                <c:ext xmlns:c16="http://schemas.microsoft.com/office/drawing/2014/chart" uri="{C3380CC4-5D6E-409C-BE32-E72D297353CC}">
                  <c16:uniqueId val="{00000009-D7EA-4FF5-8F09-F3282D84668D}"/>
                </c:ext>
              </c:extLst>
            </c:dLbl>
            <c:dLbl>
              <c:idx val="7"/>
              <c:delete val="1"/>
              <c:extLst>
                <c:ext xmlns:c15="http://schemas.microsoft.com/office/drawing/2012/chart" uri="{CE6537A1-D6FC-4f65-9D91-7224C49458BB}"/>
                <c:ext xmlns:c16="http://schemas.microsoft.com/office/drawing/2014/chart" uri="{C3380CC4-5D6E-409C-BE32-E72D297353CC}">
                  <c16:uniqueId val="{0000000A-D7EA-4FF5-8F09-F3282D84668D}"/>
                </c:ext>
              </c:extLst>
            </c:dLbl>
            <c:dLbl>
              <c:idx val="8"/>
              <c:delete val="1"/>
              <c:extLst>
                <c:ext xmlns:c15="http://schemas.microsoft.com/office/drawing/2012/chart" uri="{CE6537A1-D6FC-4f65-9D91-7224C49458BB}"/>
                <c:ext xmlns:c16="http://schemas.microsoft.com/office/drawing/2014/chart" uri="{C3380CC4-5D6E-409C-BE32-E72D297353CC}">
                  <c16:uniqueId val="{0000000B-D7EA-4FF5-8F09-F3282D84668D}"/>
                </c:ext>
              </c:extLst>
            </c:dLbl>
            <c:dLbl>
              <c:idx val="9"/>
              <c:delete val="1"/>
              <c:extLst>
                <c:ext xmlns:c15="http://schemas.microsoft.com/office/drawing/2012/chart" uri="{CE6537A1-D6FC-4f65-9D91-7224C49458BB}"/>
                <c:ext xmlns:c16="http://schemas.microsoft.com/office/drawing/2014/chart" uri="{C3380CC4-5D6E-409C-BE32-E72D297353CC}">
                  <c16:uniqueId val="{0000000C-D7EA-4FF5-8F09-F3282D84668D}"/>
                </c:ext>
              </c:extLst>
            </c:dLbl>
            <c:dLbl>
              <c:idx val="10"/>
              <c:delete val="1"/>
              <c:extLst>
                <c:ext xmlns:c15="http://schemas.microsoft.com/office/drawing/2012/chart" uri="{CE6537A1-D6FC-4f65-9D91-7224C49458BB}"/>
                <c:ext xmlns:c16="http://schemas.microsoft.com/office/drawing/2014/chart" uri="{C3380CC4-5D6E-409C-BE32-E72D297353CC}">
                  <c16:uniqueId val="{0000000D-D7EA-4FF5-8F09-F3282D84668D}"/>
                </c:ext>
              </c:extLst>
            </c:dLbl>
            <c:dLbl>
              <c:idx val="11"/>
              <c:delete val="1"/>
              <c:extLst>
                <c:ext xmlns:c15="http://schemas.microsoft.com/office/drawing/2012/chart" uri="{CE6537A1-D6FC-4f65-9D91-7224C49458BB}"/>
                <c:ext xmlns:c16="http://schemas.microsoft.com/office/drawing/2014/chart" uri="{C3380CC4-5D6E-409C-BE32-E72D297353CC}">
                  <c16:uniqueId val="{0000000E-D7EA-4FF5-8F09-F3282D84668D}"/>
                </c:ext>
              </c:extLst>
            </c:dLbl>
            <c:dLbl>
              <c:idx val="12"/>
              <c:delete val="1"/>
              <c:extLst>
                <c:ext xmlns:c15="http://schemas.microsoft.com/office/drawing/2012/chart" uri="{CE6537A1-D6FC-4f65-9D91-7224C49458BB}"/>
                <c:ext xmlns:c16="http://schemas.microsoft.com/office/drawing/2014/chart" uri="{C3380CC4-5D6E-409C-BE32-E72D297353CC}">
                  <c16:uniqueId val="{0000000F-D7EA-4FF5-8F09-F3282D84668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7EA-4FF5-8F09-F3282D84668D}"/>
                </c:ext>
              </c:extLst>
            </c:dLbl>
            <c:dLbl>
              <c:idx val="14"/>
              <c:delete val="1"/>
              <c:extLst>
                <c:ext xmlns:c15="http://schemas.microsoft.com/office/drawing/2012/chart" uri="{CE6537A1-D6FC-4f65-9D91-7224C49458BB}"/>
                <c:ext xmlns:c16="http://schemas.microsoft.com/office/drawing/2014/chart" uri="{C3380CC4-5D6E-409C-BE32-E72D297353CC}">
                  <c16:uniqueId val="{00000011-D7EA-4FF5-8F09-F3282D84668D}"/>
                </c:ext>
              </c:extLst>
            </c:dLbl>
            <c:dLbl>
              <c:idx val="15"/>
              <c:delete val="1"/>
              <c:extLst>
                <c:ext xmlns:c15="http://schemas.microsoft.com/office/drawing/2012/chart" uri="{CE6537A1-D6FC-4f65-9D91-7224C49458BB}"/>
                <c:ext xmlns:c16="http://schemas.microsoft.com/office/drawing/2014/chart" uri="{C3380CC4-5D6E-409C-BE32-E72D297353CC}">
                  <c16:uniqueId val="{00000012-D7EA-4FF5-8F09-F3282D84668D}"/>
                </c:ext>
              </c:extLst>
            </c:dLbl>
            <c:dLbl>
              <c:idx val="16"/>
              <c:delete val="1"/>
              <c:extLst>
                <c:ext xmlns:c15="http://schemas.microsoft.com/office/drawing/2012/chart" uri="{CE6537A1-D6FC-4f65-9D91-7224C49458BB}"/>
                <c:ext xmlns:c16="http://schemas.microsoft.com/office/drawing/2014/chart" uri="{C3380CC4-5D6E-409C-BE32-E72D297353CC}">
                  <c16:uniqueId val="{00000013-D7EA-4FF5-8F09-F3282D84668D}"/>
                </c:ext>
              </c:extLst>
            </c:dLbl>
            <c:dLbl>
              <c:idx val="17"/>
              <c:delete val="1"/>
              <c:extLst>
                <c:ext xmlns:c15="http://schemas.microsoft.com/office/drawing/2012/chart" uri="{CE6537A1-D6FC-4f65-9D91-7224C49458BB}"/>
                <c:ext xmlns:c16="http://schemas.microsoft.com/office/drawing/2014/chart" uri="{C3380CC4-5D6E-409C-BE32-E72D297353CC}">
                  <c16:uniqueId val="{00000014-D7EA-4FF5-8F09-F3282D84668D}"/>
                </c:ext>
              </c:extLst>
            </c:dLbl>
            <c:dLbl>
              <c:idx val="18"/>
              <c:delete val="1"/>
              <c:extLst>
                <c:ext xmlns:c15="http://schemas.microsoft.com/office/drawing/2012/chart" uri="{CE6537A1-D6FC-4f65-9D91-7224C49458BB}"/>
                <c:ext xmlns:c16="http://schemas.microsoft.com/office/drawing/2014/chart" uri="{C3380CC4-5D6E-409C-BE32-E72D297353CC}">
                  <c16:uniqueId val="{00000015-D7EA-4FF5-8F09-F3282D84668D}"/>
                </c:ext>
              </c:extLst>
            </c:dLbl>
            <c:dLbl>
              <c:idx val="19"/>
              <c:delete val="1"/>
              <c:extLst>
                <c:ext xmlns:c15="http://schemas.microsoft.com/office/drawing/2012/chart" uri="{CE6537A1-D6FC-4f65-9D91-7224C49458BB}"/>
                <c:ext xmlns:c16="http://schemas.microsoft.com/office/drawing/2014/chart" uri="{C3380CC4-5D6E-409C-BE32-E72D297353CC}">
                  <c16:uniqueId val="{00000016-D7EA-4FF5-8F09-F3282D84668D}"/>
                </c:ext>
              </c:extLst>
            </c:dLbl>
            <c:dLbl>
              <c:idx val="20"/>
              <c:delete val="1"/>
              <c:extLst>
                <c:ext xmlns:c15="http://schemas.microsoft.com/office/drawing/2012/chart" uri="{CE6537A1-D6FC-4f65-9D91-7224C49458BB}"/>
                <c:ext xmlns:c16="http://schemas.microsoft.com/office/drawing/2014/chart" uri="{C3380CC4-5D6E-409C-BE32-E72D297353CC}">
                  <c16:uniqueId val="{00000017-D7EA-4FF5-8F09-F3282D84668D}"/>
                </c:ext>
              </c:extLst>
            </c:dLbl>
            <c:dLbl>
              <c:idx val="21"/>
              <c:delete val="1"/>
              <c:extLst>
                <c:ext xmlns:c15="http://schemas.microsoft.com/office/drawing/2012/chart" uri="{CE6537A1-D6FC-4f65-9D91-7224C49458BB}"/>
                <c:ext xmlns:c16="http://schemas.microsoft.com/office/drawing/2014/chart" uri="{C3380CC4-5D6E-409C-BE32-E72D297353CC}">
                  <c16:uniqueId val="{00000018-D7EA-4FF5-8F09-F3282D84668D}"/>
                </c:ext>
              </c:extLst>
            </c:dLbl>
            <c:dLbl>
              <c:idx val="22"/>
              <c:delete val="1"/>
              <c:extLst>
                <c:ext xmlns:c15="http://schemas.microsoft.com/office/drawing/2012/chart" uri="{CE6537A1-D6FC-4f65-9D91-7224C49458BB}"/>
                <c:ext xmlns:c16="http://schemas.microsoft.com/office/drawing/2014/chart" uri="{C3380CC4-5D6E-409C-BE32-E72D297353CC}">
                  <c16:uniqueId val="{00000019-D7EA-4FF5-8F09-F3282D84668D}"/>
                </c:ext>
              </c:extLst>
            </c:dLbl>
            <c:dLbl>
              <c:idx val="23"/>
              <c:delete val="1"/>
              <c:extLst>
                <c:ext xmlns:c15="http://schemas.microsoft.com/office/drawing/2012/chart" uri="{CE6537A1-D6FC-4f65-9D91-7224C49458BB}"/>
                <c:ext xmlns:c16="http://schemas.microsoft.com/office/drawing/2014/chart" uri="{C3380CC4-5D6E-409C-BE32-E72D297353CC}">
                  <c16:uniqueId val="{0000001A-D7EA-4FF5-8F09-F3282D84668D}"/>
                </c:ext>
              </c:extLst>
            </c:dLbl>
            <c:dLbl>
              <c:idx val="24"/>
              <c:delete val="1"/>
              <c:extLst>
                <c:ext xmlns:c15="http://schemas.microsoft.com/office/drawing/2012/chart" uri="{CE6537A1-D6FC-4f65-9D91-7224C49458BB}"/>
                <c:ext xmlns:c16="http://schemas.microsoft.com/office/drawing/2014/chart" uri="{C3380CC4-5D6E-409C-BE32-E72D297353CC}">
                  <c16:uniqueId val="{0000001B-D7EA-4FF5-8F09-F3282D84668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 14</c:v>
                </c:pt>
                <c:pt idx="6">
                  <c:v>Sep 15</c:v>
                </c:pt>
                <c:pt idx="10">
                  <c:v>Sep 16</c:v>
                </c:pt>
                <c:pt idx="14">
                  <c:v>Sep 17</c:v>
                </c:pt>
                <c:pt idx="18">
                  <c:v>Sep 18</c:v>
                </c:pt>
                <c:pt idx="22">
                  <c:v>Sep 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7EA-4FF5-8F09-F3282D84668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Sömmerda (16068)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23362</v>
      </c>
      <c r="F11" s="238">
        <v>23233</v>
      </c>
      <c r="G11" s="238">
        <v>23879</v>
      </c>
      <c r="H11" s="238">
        <v>23933</v>
      </c>
      <c r="I11" s="265">
        <v>23689</v>
      </c>
      <c r="J11" s="263">
        <v>-327</v>
      </c>
      <c r="K11" s="266">
        <v>-1.3803875216345138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17.378649088262993</v>
      </c>
      <c r="E13" s="115">
        <v>4060</v>
      </c>
      <c r="F13" s="114">
        <v>3849</v>
      </c>
      <c r="G13" s="114">
        <v>4163</v>
      </c>
      <c r="H13" s="114">
        <v>4256</v>
      </c>
      <c r="I13" s="140">
        <v>4140</v>
      </c>
      <c r="J13" s="115">
        <v>-80</v>
      </c>
      <c r="K13" s="116">
        <v>-1.932367149758454</v>
      </c>
    </row>
    <row r="14" spans="1:255" ht="14.1" customHeight="1" x14ac:dyDescent="0.2">
      <c r="A14" s="306" t="s">
        <v>230</v>
      </c>
      <c r="B14" s="307"/>
      <c r="C14" s="308"/>
      <c r="D14" s="113">
        <v>64.155466141597472</v>
      </c>
      <c r="E14" s="115">
        <v>14988</v>
      </c>
      <c r="F14" s="114">
        <v>15058</v>
      </c>
      <c r="G14" s="114">
        <v>15342</v>
      </c>
      <c r="H14" s="114">
        <v>15256</v>
      </c>
      <c r="I14" s="140">
        <v>15122</v>
      </c>
      <c r="J14" s="115">
        <v>-134</v>
      </c>
      <c r="K14" s="116">
        <v>-0.88612617378653613</v>
      </c>
    </row>
    <row r="15" spans="1:255" ht="14.1" customHeight="1" x14ac:dyDescent="0.2">
      <c r="A15" s="306" t="s">
        <v>231</v>
      </c>
      <c r="B15" s="307"/>
      <c r="C15" s="308"/>
      <c r="D15" s="113">
        <v>10.089033473161544</v>
      </c>
      <c r="E15" s="115">
        <v>2357</v>
      </c>
      <c r="F15" s="114">
        <v>2376</v>
      </c>
      <c r="G15" s="114">
        <v>2405</v>
      </c>
      <c r="H15" s="114">
        <v>2421</v>
      </c>
      <c r="I15" s="140">
        <v>2419</v>
      </c>
      <c r="J15" s="115">
        <v>-62</v>
      </c>
      <c r="K15" s="116">
        <v>-2.563042579578338</v>
      </c>
    </row>
    <row r="16" spans="1:255" ht="14.1" customHeight="1" x14ac:dyDescent="0.2">
      <c r="A16" s="306" t="s">
        <v>232</v>
      </c>
      <c r="B16" s="307"/>
      <c r="C16" s="308"/>
      <c r="D16" s="113">
        <v>6.1852581114630594</v>
      </c>
      <c r="E16" s="115">
        <v>1445</v>
      </c>
      <c r="F16" s="114">
        <v>1441</v>
      </c>
      <c r="G16" s="114">
        <v>1454</v>
      </c>
      <c r="H16" s="114">
        <v>1488</v>
      </c>
      <c r="I16" s="140">
        <v>1488</v>
      </c>
      <c r="J16" s="115">
        <v>-43</v>
      </c>
      <c r="K16" s="116">
        <v>-2.889784946236559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2.4441400565020119</v>
      </c>
      <c r="E18" s="115">
        <v>571</v>
      </c>
      <c r="F18" s="114">
        <v>487</v>
      </c>
      <c r="G18" s="114">
        <v>681</v>
      </c>
      <c r="H18" s="114">
        <v>667</v>
      </c>
      <c r="I18" s="140">
        <v>603</v>
      </c>
      <c r="J18" s="115">
        <v>-32</v>
      </c>
      <c r="K18" s="116">
        <v>-5.3067993366500827</v>
      </c>
    </row>
    <row r="19" spans="1:255" ht="14.1" customHeight="1" x14ac:dyDescent="0.2">
      <c r="A19" s="306" t="s">
        <v>235</v>
      </c>
      <c r="B19" s="307" t="s">
        <v>236</v>
      </c>
      <c r="C19" s="308"/>
      <c r="D19" s="113">
        <v>1.5067203150415205</v>
      </c>
      <c r="E19" s="115">
        <v>352</v>
      </c>
      <c r="F19" s="114">
        <v>261</v>
      </c>
      <c r="G19" s="114">
        <v>464</v>
      </c>
      <c r="H19" s="114">
        <v>432</v>
      </c>
      <c r="I19" s="140">
        <v>371</v>
      </c>
      <c r="J19" s="115">
        <v>-19</v>
      </c>
      <c r="K19" s="116">
        <v>-5.1212938005390836</v>
      </c>
    </row>
    <row r="20" spans="1:255" ht="14.1" customHeight="1" x14ac:dyDescent="0.2">
      <c r="A20" s="306">
        <v>12</v>
      </c>
      <c r="B20" s="307" t="s">
        <v>237</v>
      </c>
      <c r="C20" s="308"/>
      <c r="D20" s="113">
        <v>1.1300402362811404</v>
      </c>
      <c r="E20" s="115">
        <v>264</v>
      </c>
      <c r="F20" s="114">
        <v>226</v>
      </c>
      <c r="G20" s="114">
        <v>295</v>
      </c>
      <c r="H20" s="114">
        <v>286</v>
      </c>
      <c r="I20" s="140">
        <v>238</v>
      </c>
      <c r="J20" s="115">
        <v>26</v>
      </c>
      <c r="K20" s="116">
        <v>10.92436974789916</v>
      </c>
    </row>
    <row r="21" spans="1:255" ht="14.1" customHeight="1" x14ac:dyDescent="0.2">
      <c r="A21" s="306">
        <v>21</v>
      </c>
      <c r="B21" s="307" t="s">
        <v>238</v>
      </c>
      <c r="C21" s="308"/>
      <c r="D21" s="113">
        <v>0.46228918756955739</v>
      </c>
      <c r="E21" s="115">
        <v>108</v>
      </c>
      <c r="F21" s="114">
        <v>101</v>
      </c>
      <c r="G21" s="114">
        <v>124</v>
      </c>
      <c r="H21" s="114">
        <v>125</v>
      </c>
      <c r="I21" s="140">
        <v>117</v>
      </c>
      <c r="J21" s="115">
        <v>-9</v>
      </c>
      <c r="K21" s="116">
        <v>-7.6923076923076925</v>
      </c>
    </row>
    <row r="22" spans="1:255" ht="14.1" customHeight="1" x14ac:dyDescent="0.2">
      <c r="A22" s="306">
        <v>22</v>
      </c>
      <c r="B22" s="307" t="s">
        <v>239</v>
      </c>
      <c r="C22" s="308"/>
      <c r="D22" s="113">
        <v>1.9818508689324543</v>
      </c>
      <c r="E22" s="115">
        <v>463</v>
      </c>
      <c r="F22" s="114">
        <v>448</v>
      </c>
      <c r="G22" s="114">
        <v>461</v>
      </c>
      <c r="H22" s="114">
        <v>447</v>
      </c>
      <c r="I22" s="140">
        <v>444</v>
      </c>
      <c r="J22" s="115">
        <v>19</v>
      </c>
      <c r="K22" s="116">
        <v>4.2792792792792795</v>
      </c>
    </row>
    <row r="23" spans="1:255" ht="14.1" customHeight="1" x14ac:dyDescent="0.2">
      <c r="A23" s="306">
        <v>23</v>
      </c>
      <c r="B23" s="307" t="s">
        <v>240</v>
      </c>
      <c r="C23" s="308"/>
      <c r="D23" s="113">
        <v>0.83896926632993751</v>
      </c>
      <c r="E23" s="115">
        <v>196</v>
      </c>
      <c r="F23" s="114">
        <v>204</v>
      </c>
      <c r="G23" s="114">
        <v>208</v>
      </c>
      <c r="H23" s="114">
        <v>206</v>
      </c>
      <c r="I23" s="140">
        <v>204</v>
      </c>
      <c r="J23" s="115">
        <v>-8</v>
      </c>
      <c r="K23" s="116">
        <v>-3.9215686274509802</v>
      </c>
    </row>
    <row r="24" spans="1:255" ht="14.1" customHeight="1" x14ac:dyDescent="0.2">
      <c r="A24" s="306">
        <v>24</v>
      </c>
      <c r="B24" s="307" t="s">
        <v>241</v>
      </c>
      <c r="C24" s="308"/>
      <c r="D24" s="113">
        <v>6.9514596353051967</v>
      </c>
      <c r="E24" s="115">
        <v>1624</v>
      </c>
      <c r="F24" s="114">
        <v>1674</v>
      </c>
      <c r="G24" s="114">
        <v>1712</v>
      </c>
      <c r="H24" s="114">
        <v>1733</v>
      </c>
      <c r="I24" s="140">
        <v>1776</v>
      </c>
      <c r="J24" s="115">
        <v>-152</v>
      </c>
      <c r="K24" s="116">
        <v>-8.5585585585585591</v>
      </c>
    </row>
    <row r="25" spans="1:255" ht="14.1" customHeight="1" x14ac:dyDescent="0.2">
      <c r="A25" s="306">
        <v>25</v>
      </c>
      <c r="B25" s="307" t="s">
        <v>242</v>
      </c>
      <c r="C25" s="308"/>
      <c r="D25" s="113">
        <v>10.855234997003681</v>
      </c>
      <c r="E25" s="115">
        <v>2536</v>
      </c>
      <c r="F25" s="114">
        <v>2929</v>
      </c>
      <c r="G25" s="114">
        <v>3000</v>
      </c>
      <c r="H25" s="114">
        <v>3045</v>
      </c>
      <c r="I25" s="140">
        <v>3075</v>
      </c>
      <c r="J25" s="115">
        <v>-539</v>
      </c>
      <c r="K25" s="116">
        <v>-17.528455284552845</v>
      </c>
    </row>
    <row r="26" spans="1:255" ht="14.1" customHeight="1" x14ac:dyDescent="0.2">
      <c r="A26" s="306">
        <v>26</v>
      </c>
      <c r="B26" s="307" t="s">
        <v>243</v>
      </c>
      <c r="C26" s="308"/>
      <c r="D26" s="113">
        <v>4.1306395000428049</v>
      </c>
      <c r="E26" s="115">
        <v>965</v>
      </c>
      <c r="F26" s="114">
        <v>980</v>
      </c>
      <c r="G26" s="114">
        <v>994</v>
      </c>
      <c r="H26" s="114">
        <v>972</v>
      </c>
      <c r="I26" s="140">
        <v>974</v>
      </c>
      <c r="J26" s="115">
        <v>-9</v>
      </c>
      <c r="K26" s="116">
        <v>-0.92402464065708423</v>
      </c>
    </row>
    <row r="27" spans="1:255" ht="14.1" customHeight="1" x14ac:dyDescent="0.2">
      <c r="A27" s="306">
        <v>27</v>
      </c>
      <c r="B27" s="307" t="s">
        <v>244</v>
      </c>
      <c r="C27" s="308"/>
      <c r="D27" s="113">
        <v>3.4115229860457155</v>
      </c>
      <c r="E27" s="115">
        <v>797</v>
      </c>
      <c r="F27" s="114">
        <v>815</v>
      </c>
      <c r="G27" s="114">
        <v>825</v>
      </c>
      <c r="H27" s="114">
        <v>827</v>
      </c>
      <c r="I27" s="140">
        <v>836</v>
      </c>
      <c r="J27" s="115">
        <v>-39</v>
      </c>
      <c r="K27" s="116">
        <v>-4.6650717703349285</v>
      </c>
    </row>
    <row r="28" spans="1:255" ht="14.1" customHeight="1" x14ac:dyDescent="0.2">
      <c r="A28" s="306">
        <v>28</v>
      </c>
      <c r="B28" s="307" t="s">
        <v>245</v>
      </c>
      <c r="C28" s="308"/>
      <c r="D28" s="113">
        <v>0.12413320777330708</v>
      </c>
      <c r="E28" s="115">
        <v>29</v>
      </c>
      <c r="F28" s="114">
        <v>29</v>
      </c>
      <c r="G28" s="114">
        <v>32</v>
      </c>
      <c r="H28" s="114">
        <v>33</v>
      </c>
      <c r="I28" s="140">
        <v>32</v>
      </c>
      <c r="J28" s="115">
        <v>-3</v>
      </c>
      <c r="K28" s="116">
        <v>-9.375</v>
      </c>
    </row>
    <row r="29" spans="1:255" ht="14.1" customHeight="1" x14ac:dyDescent="0.2">
      <c r="A29" s="306">
        <v>29</v>
      </c>
      <c r="B29" s="307" t="s">
        <v>246</v>
      </c>
      <c r="C29" s="308"/>
      <c r="D29" s="113">
        <v>2.7394914818936735</v>
      </c>
      <c r="E29" s="115">
        <v>640</v>
      </c>
      <c r="F29" s="114">
        <v>661</v>
      </c>
      <c r="G29" s="114">
        <v>669</v>
      </c>
      <c r="H29" s="114">
        <v>686</v>
      </c>
      <c r="I29" s="140">
        <v>696</v>
      </c>
      <c r="J29" s="115">
        <v>-56</v>
      </c>
      <c r="K29" s="116">
        <v>-8.0459770114942533</v>
      </c>
    </row>
    <row r="30" spans="1:255" ht="14.1" customHeight="1" x14ac:dyDescent="0.2">
      <c r="A30" s="306" t="s">
        <v>247</v>
      </c>
      <c r="B30" s="307" t="s">
        <v>248</v>
      </c>
      <c r="C30" s="308"/>
      <c r="D30" s="113">
        <v>1.9304854036469481</v>
      </c>
      <c r="E30" s="115">
        <v>451</v>
      </c>
      <c r="F30" s="114">
        <v>467</v>
      </c>
      <c r="G30" s="114">
        <v>460</v>
      </c>
      <c r="H30" s="114">
        <v>466</v>
      </c>
      <c r="I30" s="140">
        <v>473</v>
      </c>
      <c r="J30" s="115">
        <v>-22</v>
      </c>
      <c r="K30" s="116">
        <v>-4.6511627906976747</v>
      </c>
    </row>
    <row r="31" spans="1:255" ht="14.1" customHeight="1" x14ac:dyDescent="0.2">
      <c r="A31" s="306" t="s">
        <v>249</v>
      </c>
      <c r="B31" s="307" t="s">
        <v>250</v>
      </c>
      <c r="C31" s="308"/>
      <c r="D31" s="113">
        <v>0.80900607824672544</v>
      </c>
      <c r="E31" s="115">
        <v>189</v>
      </c>
      <c r="F31" s="114" t="s">
        <v>513</v>
      </c>
      <c r="G31" s="114" t="s">
        <v>513</v>
      </c>
      <c r="H31" s="114">
        <v>220</v>
      </c>
      <c r="I31" s="140" t="s">
        <v>513</v>
      </c>
      <c r="J31" s="115" t="s">
        <v>513</v>
      </c>
      <c r="K31" s="116" t="s">
        <v>513</v>
      </c>
    </row>
    <row r="32" spans="1:255" ht="14.1" customHeight="1" x14ac:dyDescent="0.2">
      <c r="A32" s="306">
        <v>31</v>
      </c>
      <c r="B32" s="307" t="s">
        <v>251</v>
      </c>
      <c r="C32" s="308"/>
      <c r="D32" s="113">
        <v>0.26966869274890848</v>
      </c>
      <c r="E32" s="115">
        <v>63</v>
      </c>
      <c r="F32" s="114">
        <v>62</v>
      </c>
      <c r="G32" s="114">
        <v>62</v>
      </c>
      <c r="H32" s="114">
        <v>63</v>
      </c>
      <c r="I32" s="140">
        <v>63</v>
      </c>
      <c r="J32" s="115">
        <v>0</v>
      </c>
      <c r="K32" s="116">
        <v>0</v>
      </c>
    </row>
    <row r="33" spans="1:11" ht="14.1" customHeight="1" x14ac:dyDescent="0.2">
      <c r="A33" s="306">
        <v>32</v>
      </c>
      <c r="B33" s="307" t="s">
        <v>252</v>
      </c>
      <c r="C33" s="308"/>
      <c r="D33" s="113">
        <v>2.8079787689410152</v>
      </c>
      <c r="E33" s="115">
        <v>656</v>
      </c>
      <c r="F33" s="114">
        <v>663</v>
      </c>
      <c r="G33" s="114">
        <v>693</v>
      </c>
      <c r="H33" s="114">
        <v>677</v>
      </c>
      <c r="I33" s="140">
        <v>670</v>
      </c>
      <c r="J33" s="115">
        <v>-14</v>
      </c>
      <c r="K33" s="116">
        <v>-2.08955223880597</v>
      </c>
    </row>
    <row r="34" spans="1:11" ht="14.1" customHeight="1" x14ac:dyDescent="0.2">
      <c r="A34" s="306">
        <v>33</v>
      </c>
      <c r="B34" s="307" t="s">
        <v>253</v>
      </c>
      <c r="C34" s="308"/>
      <c r="D34" s="113">
        <v>1.014467939388751</v>
      </c>
      <c r="E34" s="115">
        <v>237</v>
      </c>
      <c r="F34" s="114">
        <v>240</v>
      </c>
      <c r="G34" s="114">
        <v>241</v>
      </c>
      <c r="H34" s="114">
        <v>230</v>
      </c>
      <c r="I34" s="140">
        <v>221</v>
      </c>
      <c r="J34" s="115">
        <v>16</v>
      </c>
      <c r="K34" s="116">
        <v>7.2398190045248869</v>
      </c>
    </row>
    <row r="35" spans="1:11" ht="14.1" customHeight="1" x14ac:dyDescent="0.2">
      <c r="A35" s="306">
        <v>34</v>
      </c>
      <c r="B35" s="307" t="s">
        <v>254</v>
      </c>
      <c r="C35" s="308"/>
      <c r="D35" s="113">
        <v>2.5254687098707302</v>
      </c>
      <c r="E35" s="115">
        <v>590</v>
      </c>
      <c r="F35" s="114">
        <v>583</v>
      </c>
      <c r="G35" s="114">
        <v>590</v>
      </c>
      <c r="H35" s="114">
        <v>584</v>
      </c>
      <c r="I35" s="140">
        <v>575</v>
      </c>
      <c r="J35" s="115">
        <v>15</v>
      </c>
      <c r="K35" s="116">
        <v>2.6086956521739131</v>
      </c>
    </row>
    <row r="36" spans="1:11" ht="14.1" customHeight="1" x14ac:dyDescent="0.2">
      <c r="A36" s="306">
        <v>41</v>
      </c>
      <c r="B36" s="307" t="s">
        <v>255</v>
      </c>
      <c r="C36" s="308"/>
      <c r="D36" s="113">
        <v>0.45800873212909854</v>
      </c>
      <c r="E36" s="115">
        <v>107</v>
      </c>
      <c r="F36" s="114">
        <v>107</v>
      </c>
      <c r="G36" s="114">
        <v>104</v>
      </c>
      <c r="H36" s="114">
        <v>101</v>
      </c>
      <c r="I36" s="140">
        <v>102</v>
      </c>
      <c r="J36" s="115">
        <v>5</v>
      </c>
      <c r="K36" s="116">
        <v>4.9019607843137258</v>
      </c>
    </row>
    <row r="37" spans="1:11" ht="14.1" customHeight="1" x14ac:dyDescent="0.2">
      <c r="A37" s="306">
        <v>42</v>
      </c>
      <c r="B37" s="307" t="s">
        <v>256</v>
      </c>
      <c r="C37" s="308"/>
      <c r="D37" s="113">
        <v>7.7048197928259565E-2</v>
      </c>
      <c r="E37" s="115">
        <v>18</v>
      </c>
      <c r="F37" s="114">
        <v>19</v>
      </c>
      <c r="G37" s="114">
        <v>18</v>
      </c>
      <c r="H37" s="114">
        <v>17</v>
      </c>
      <c r="I37" s="140">
        <v>18</v>
      </c>
      <c r="J37" s="115">
        <v>0</v>
      </c>
      <c r="K37" s="116">
        <v>0</v>
      </c>
    </row>
    <row r="38" spans="1:11" ht="14.1" customHeight="1" x14ac:dyDescent="0.2">
      <c r="A38" s="306">
        <v>43</v>
      </c>
      <c r="B38" s="307" t="s">
        <v>257</v>
      </c>
      <c r="C38" s="308"/>
      <c r="D38" s="113">
        <v>0.95026110778186801</v>
      </c>
      <c r="E38" s="115">
        <v>222</v>
      </c>
      <c r="F38" s="114">
        <v>221</v>
      </c>
      <c r="G38" s="114">
        <v>229</v>
      </c>
      <c r="H38" s="114">
        <v>229</v>
      </c>
      <c r="I38" s="140">
        <v>231</v>
      </c>
      <c r="J38" s="115">
        <v>-9</v>
      </c>
      <c r="K38" s="116">
        <v>-3.8961038961038961</v>
      </c>
    </row>
    <row r="39" spans="1:11" ht="14.1" customHeight="1" x14ac:dyDescent="0.2">
      <c r="A39" s="306">
        <v>51</v>
      </c>
      <c r="B39" s="307" t="s">
        <v>258</v>
      </c>
      <c r="C39" s="308"/>
      <c r="D39" s="113">
        <v>9.3442342265217011</v>
      </c>
      <c r="E39" s="115">
        <v>2183</v>
      </c>
      <c r="F39" s="114">
        <v>1651</v>
      </c>
      <c r="G39" s="114">
        <v>1669</v>
      </c>
      <c r="H39" s="114">
        <v>1735</v>
      </c>
      <c r="I39" s="140">
        <v>1688</v>
      </c>
      <c r="J39" s="115">
        <v>495</v>
      </c>
      <c r="K39" s="116">
        <v>29.324644549763033</v>
      </c>
    </row>
    <row r="40" spans="1:11" ht="14.1" customHeight="1" x14ac:dyDescent="0.2">
      <c r="A40" s="306" t="s">
        <v>259</v>
      </c>
      <c r="B40" s="307" t="s">
        <v>260</v>
      </c>
      <c r="C40" s="308"/>
      <c r="D40" s="113">
        <v>8.4667408612276347</v>
      </c>
      <c r="E40" s="115">
        <v>1978</v>
      </c>
      <c r="F40" s="114">
        <v>1448</v>
      </c>
      <c r="G40" s="114">
        <v>1462</v>
      </c>
      <c r="H40" s="114">
        <v>1525</v>
      </c>
      <c r="I40" s="140">
        <v>1487</v>
      </c>
      <c r="J40" s="115">
        <v>491</v>
      </c>
      <c r="K40" s="116">
        <v>33.019502353732349</v>
      </c>
    </row>
    <row r="41" spans="1:11" ht="14.1" customHeight="1" x14ac:dyDescent="0.2">
      <c r="A41" s="306"/>
      <c r="B41" s="307" t="s">
        <v>261</v>
      </c>
      <c r="C41" s="308"/>
      <c r="D41" s="113">
        <v>7.734782980909169</v>
      </c>
      <c r="E41" s="115">
        <v>1807</v>
      </c>
      <c r="F41" s="114">
        <v>1269</v>
      </c>
      <c r="G41" s="114">
        <v>1269</v>
      </c>
      <c r="H41" s="114">
        <v>1344</v>
      </c>
      <c r="I41" s="140">
        <v>1312</v>
      </c>
      <c r="J41" s="115">
        <v>495</v>
      </c>
      <c r="K41" s="116">
        <v>37.728658536585364</v>
      </c>
    </row>
    <row r="42" spans="1:11" ht="14.1" customHeight="1" x14ac:dyDescent="0.2">
      <c r="A42" s="306">
        <v>52</v>
      </c>
      <c r="B42" s="307" t="s">
        <v>262</v>
      </c>
      <c r="C42" s="308"/>
      <c r="D42" s="113">
        <v>5.1151442513483438</v>
      </c>
      <c r="E42" s="115">
        <v>1195</v>
      </c>
      <c r="F42" s="114">
        <v>1186</v>
      </c>
      <c r="G42" s="114">
        <v>1213</v>
      </c>
      <c r="H42" s="114">
        <v>1206</v>
      </c>
      <c r="I42" s="140">
        <v>1185</v>
      </c>
      <c r="J42" s="115">
        <v>10</v>
      </c>
      <c r="K42" s="116">
        <v>0.84388185654008441</v>
      </c>
    </row>
    <row r="43" spans="1:11" ht="14.1" customHeight="1" x14ac:dyDescent="0.2">
      <c r="A43" s="306" t="s">
        <v>263</v>
      </c>
      <c r="B43" s="307" t="s">
        <v>264</v>
      </c>
      <c r="C43" s="308"/>
      <c r="D43" s="113">
        <v>4.0450303912336274</v>
      </c>
      <c r="E43" s="115">
        <v>945</v>
      </c>
      <c r="F43" s="114">
        <v>943</v>
      </c>
      <c r="G43" s="114">
        <v>950</v>
      </c>
      <c r="H43" s="114">
        <v>946</v>
      </c>
      <c r="I43" s="140">
        <v>930</v>
      </c>
      <c r="J43" s="115">
        <v>15</v>
      </c>
      <c r="K43" s="116">
        <v>1.6129032258064515</v>
      </c>
    </row>
    <row r="44" spans="1:11" ht="14.1" customHeight="1" x14ac:dyDescent="0.2">
      <c r="A44" s="306">
        <v>53</v>
      </c>
      <c r="B44" s="307" t="s">
        <v>265</v>
      </c>
      <c r="C44" s="308"/>
      <c r="D44" s="113">
        <v>0.34243643523670919</v>
      </c>
      <c r="E44" s="115">
        <v>80</v>
      </c>
      <c r="F44" s="114">
        <v>87</v>
      </c>
      <c r="G44" s="114">
        <v>92</v>
      </c>
      <c r="H44" s="114">
        <v>92</v>
      </c>
      <c r="I44" s="140">
        <v>89</v>
      </c>
      <c r="J44" s="115">
        <v>-9</v>
      </c>
      <c r="K44" s="116">
        <v>-10.112359550561798</v>
      </c>
    </row>
    <row r="45" spans="1:11" ht="14.1" customHeight="1" x14ac:dyDescent="0.2">
      <c r="A45" s="306" t="s">
        <v>266</v>
      </c>
      <c r="B45" s="307" t="s">
        <v>267</v>
      </c>
      <c r="C45" s="308"/>
      <c r="D45" s="113">
        <v>0.29963188083212056</v>
      </c>
      <c r="E45" s="115">
        <v>70</v>
      </c>
      <c r="F45" s="114">
        <v>76</v>
      </c>
      <c r="G45" s="114">
        <v>80</v>
      </c>
      <c r="H45" s="114">
        <v>81</v>
      </c>
      <c r="I45" s="140">
        <v>78</v>
      </c>
      <c r="J45" s="115">
        <v>-8</v>
      </c>
      <c r="K45" s="116">
        <v>-10.256410256410257</v>
      </c>
    </row>
    <row r="46" spans="1:11" ht="14.1" customHeight="1" x14ac:dyDescent="0.2">
      <c r="A46" s="306">
        <v>54</v>
      </c>
      <c r="B46" s="307" t="s">
        <v>268</v>
      </c>
      <c r="C46" s="308"/>
      <c r="D46" s="113">
        <v>1.4767571269583084</v>
      </c>
      <c r="E46" s="115">
        <v>345</v>
      </c>
      <c r="F46" s="114">
        <v>342</v>
      </c>
      <c r="G46" s="114">
        <v>355</v>
      </c>
      <c r="H46" s="114">
        <v>355</v>
      </c>
      <c r="I46" s="140">
        <v>350</v>
      </c>
      <c r="J46" s="115">
        <v>-5</v>
      </c>
      <c r="K46" s="116">
        <v>-1.4285714285714286</v>
      </c>
    </row>
    <row r="47" spans="1:11" ht="14.1" customHeight="1" x14ac:dyDescent="0.2">
      <c r="A47" s="306">
        <v>61</v>
      </c>
      <c r="B47" s="307" t="s">
        <v>269</v>
      </c>
      <c r="C47" s="308"/>
      <c r="D47" s="113">
        <v>1.6864994435407927</v>
      </c>
      <c r="E47" s="115">
        <v>394</v>
      </c>
      <c r="F47" s="114">
        <v>383</v>
      </c>
      <c r="G47" s="114">
        <v>385</v>
      </c>
      <c r="H47" s="114">
        <v>371</v>
      </c>
      <c r="I47" s="140">
        <v>376</v>
      </c>
      <c r="J47" s="115">
        <v>18</v>
      </c>
      <c r="K47" s="116">
        <v>4.7872340425531918</v>
      </c>
    </row>
    <row r="48" spans="1:11" ht="14.1" customHeight="1" x14ac:dyDescent="0.2">
      <c r="A48" s="306">
        <v>62</v>
      </c>
      <c r="B48" s="307" t="s">
        <v>270</v>
      </c>
      <c r="C48" s="308"/>
      <c r="D48" s="113">
        <v>7.6277715948976974</v>
      </c>
      <c r="E48" s="115">
        <v>1782</v>
      </c>
      <c r="F48" s="114">
        <v>1803</v>
      </c>
      <c r="G48" s="114">
        <v>1822</v>
      </c>
      <c r="H48" s="114">
        <v>1894</v>
      </c>
      <c r="I48" s="140">
        <v>1795</v>
      </c>
      <c r="J48" s="115">
        <v>-13</v>
      </c>
      <c r="K48" s="116">
        <v>-0.72423398328690802</v>
      </c>
    </row>
    <row r="49" spans="1:11" ht="14.1" customHeight="1" x14ac:dyDescent="0.2">
      <c r="A49" s="306">
        <v>63</v>
      </c>
      <c r="B49" s="307" t="s">
        <v>271</v>
      </c>
      <c r="C49" s="308"/>
      <c r="D49" s="113">
        <v>0.92457837513911478</v>
      </c>
      <c r="E49" s="115">
        <v>216</v>
      </c>
      <c r="F49" s="114">
        <v>225</v>
      </c>
      <c r="G49" s="114">
        <v>237</v>
      </c>
      <c r="H49" s="114">
        <v>237</v>
      </c>
      <c r="I49" s="140">
        <v>222</v>
      </c>
      <c r="J49" s="115">
        <v>-6</v>
      </c>
      <c r="K49" s="116">
        <v>-2.7027027027027026</v>
      </c>
    </row>
    <row r="50" spans="1:11" ht="14.1" customHeight="1" x14ac:dyDescent="0.2">
      <c r="A50" s="306" t="s">
        <v>272</v>
      </c>
      <c r="B50" s="307" t="s">
        <v>273</v>
      </c>
      <c r="C50" s="308"/>
      <c r="D50" s="113">
        <v>0.18834003938019006</v>
      </c>
      <c r="E50" s="115">
        <v>44</v>
      </c>
      <c r="F50" s="114">
        <v>49</v>
      </c>
      <c r="G50" s="114">
        <v>51</v>
      </c>
      <c r="H50" s="114">
        <v>50</v>
      </c>
      <c r="I50" s="140">
        <v>48</v>
      </c>
      <c r="J50" s="115">
        <v>-4</v>
      </c>
      <c r="K50" s="116">
        <v>-8.3333333333333339</v>
      </c>
    </row>
    <row r="51" spans="1:11" ht="14.1" customHeight="1" x14ac:dyDescent="0.2">
      <c r="A51" s="306" t="s">
        <v>274</v>
      </c>
      <c r="B51" s="307" t="s">
        <v>275</v>
      </c>
      <c r="C51" s="308"/>
      <c r="D51" s="113">
        <v>0.58214193990240559</v>
      </c>
      <c r="E51" s="115">
        <v>136</v>
      </c>
      <c r="F51" s="114">
        <v>143</v>
      </c>
      <c r="G51" s="114">
        <v>153</v>
      </c>
      <c r="H51" s="114">
        <v>153</v>
      </c>
      <c r="I51" s="140">
        <v>142</v>
      </c>
      <c r="J51" s="115">
        <v>-6</v>
      </c>
      <c r="K51" s="116">
        <v>-4.225352112676056</v>
      </c>
    </row>
    <row r="52" spans="1:11" ht="14.1" customHeight="1" x14ac:dyDescent="0.2">
      <c r="A52" s="306">
        <v>71</v>
      </c>
      <c r="B52" s="307" t="s">
        <v>276</v>
      </c>
      <c r="C52" s="308"/>
      <c r="D52" s="113">
        <v>8.7064463658933313</v>
      </c>
      <c r="E52" s="115">
        <v>2034</v>
      </c>
      <c r="F52" s="114">
        <v>2042</v>
      </c>
      <c r="G52" s="114">
        <v>2056</v>
      </c>
      <c r="H52" s="114">
        <v>2044</v>
      </c>
      <c r="I52" s="140">
        <v>2048</v>
      </c>
      <c r="J52" s="115">
        <v>-14</v>
      </c>
      <c r="K52" s="116">
        <v>-0.68359375</v>
      </c>
    </row>
    <row r="53" spans="1:11" ht="14.1" customHeight="1" x14ac:dyDescent="0.2">
      <c r="A53" s="306" t="s">
        <v>277</v>
      </c>
      <c r="B53" s="307" t="s">
        <v>278</v>
      </c>
      <c r="C53" s="308"/>
      <c r="D53" s="113">
        <v>3.193219758582313</v>
      </c>
      <c r="E53" s="115">
        <v>746</v>
      </c>
      <c r="F53" s="114">
        <v>741</v>
      </c>
      <c r="G53" s="114">
        <v>739</v>
      </c>
      <c r="H53" s="114">
        <v>726</v>
      </c>
      <c r="I53" s="140">
        <v>736</v>
      </c>
      <c r="J53" s="115">
        <v>10</v>
      </c>
      <c r="K53" s="116">
        <v>1.3586956521739131</v>
      </c>
    </row>
    <row r="54" spans="1:11" ht="14.1" customHeight="1" x14ac:dyDescent="0.2">
      <c r="A54" s="306" t="s">
        <v>279</v>
      </c>
      <c r="B54" s="307" t="s">
        <v>280</v>
      </c>
      <c r="C54" s="308"/>
      <c r="D54" s="113">
        <v>4.4816368461604315</v>
      </c>
      <c r="E54" s="115">
        <v>1047</v>
      </c>
      <c r="F54" s="114">
        <v>1054</v>
      </c>
      <c r="G54" s="114">
        <v>1057</v>
      </c>
      <c r="H54" s="114">
        <v>1050</v>
      </c>
      <c r="I54" s="140">
        <v>1038</v>
      </c>
      <c r="J54" s="115">
        <v>9</v>
      </c>
      <c r="K54" s="116">
        <v>0.86705202312138729</v>
      </c>
    </row>
    <row r="55" spans="1:11" ht="14.1" customHeight="1" x14ac:dyDescent="0.2">
      <c r="A55" s="306">
        <v>72</v>
      </c>
      <c r="B55" s="307" t="s">
        <v>281</v>
      </c>
      <c r="C55" s="308"/>
      <c r="D55" s="113">
        <v>1.5580857803270267</v>
      </c>
      <c r="E55" s="115">
        <v>364</v>
      </c>
      <c r="F55" s="114">
        <v>363</v>
      </c>
      <c r="G55" s="114">
        <v>365</v>
      </c>
      <c r="H55" s="114">
        <v>369</v>
      </c>
      <c r="I55" s="140">
        <v>365</v>
      </c>
      <c r="J55" s="115">
        <v>-1</v>
      </c>
      <c r="K55" s="116">
        <v>-0.27397260273972601</v>
      </c>
    </row>
    <row r="56" spans="1:11" ht="14.1" customHeight="1" x14ac:dyDescent="0.2">
      <c r="A56" s="306" t="s">
        <v>282</v>
      </c>
      <c r="B56" s="307" t="s">
        <v>283</v>
      </c>
      <c r="C56" s="308"/>
      <c r="D56" s="113">
        <v>0.38096053420083897</v>
      </c>
      <c r="E56" s="115">
        <v>89</v>
      </c>
      <c r="F56" s="114">
        <v>88</v>
      </c>
      <c r="G56" s="114">
        <v>91</v>
      </c>
      <c r="H56" s="114">
        <v>94</v>
      </c>
      <c r="I56" s="140">
        <v>91</v>
      </c>
      <c r="J56" s="115">
        <v>-2</v>
      </c>
      <c r="K56" s="116">
        <v>-2.197802197802198</v>
      </c>
    </row>
    <row r="57" spans="1:11" ht="14.1" customHeight="1" x14ac:dyDescent="0.2">
      <c r="A57" s="306" t="s">
        <v>284</v>
      </c>
      <c r="B57" s="307" t="s">
        <v>285</v>
      </c>
      <c r="C57" s="308"/>
      <c r="D57" s="113">
        <v>0.9417001969009503</v>
      </c>
      <c r="E57" s="115">
        <v>220</v>
      </c>
      <c r="F57" s="114">
        <v>219</v>
      </c>
      <c r="G57" s="114">
        <v>218</v>
      </c>
      <c r="H57" s="114">
        <v>220</v>
      </c>
      <c r="I57" s="140">
        <v>219</v>
      </c>
      <c r="J57" s="115">
        <v>1</v>
      </c>
      <c r="K57" s="116">
        <v>0.45662100456621002</v>
      </c>
    </row>
    <row r="58" spans="1:11" ht="14.1" customHeight="1" x14ac:dyDescent="0.2">
      <c r="A58" s="306">
        <v>73</v>
      </c>
      <c r="B58" s="307" t="s">
        <v>286</v>
      </c>
      <c r="C58" s="308"/>
      <c r="D58" s="113">
        <v>1.6479753445766629</v>
      </c>
      <c r="E58" s="115">
        <v>385</v>
      </c>
      <c r="F58" s="114">
        <v>400</v>
      </c>
      <c r="G58" s="114">
        <v>399</v>
      </c>
      <c r="H58" s="114">
        <v>412</v>
      </c>
      <c r="I58" s="140">
        <v>410</v>
      </c>
      <c r="J58" s="115">
        <v>-25</v>
      </c>
      <c r="K58" s="116">
        <v>-6.0975609756097562</v>
      </c>
    </row>
    <row r="59" spans="1:11" ht="14.1" customHeight="1" x14ac:dyDescent="0.2">
      <c r="A59" s="306" t="s">
        <v>287</v>
      </c>
      <c r="B59" s="307" t="s">
        <v>288</v>
      </c>
      <c r="C59" s="308"/>
      <c r="D59" s="113">
        <v>1.4296721171132609</v>
      </c>
      <c r="E59" s="115">
        <v>334</v>
      </c>
      <c r="F59" s="114">
        <v>348</v>
      </c>
      <c r="G59" s="114">
        <v>347</v>
      </c>
      <c r="H59" s="114">
        <v>359</v>
      </c>
      <c r="I59" s="140">
        <v>357</v>
      </c>
      <c r="J59" s="115">
        <v>-23</v>
      </c>
      <c r="K59" s="116">
        <v>-6.4425770308123251</v>
      </c>
    </row>
    <row r="60" spans="1:11" ht="14.1" customHeight="1" x14ac:dyDescent="0.2">
      <c r="A60" s="306">
        <v>81</v>
      </c>
      <c r="B60" s="307" t="s">
        <v>289</v>
      </c>
      <c r="C60" s="308"/>
      <c r="D60" s="113">
        <v>5.3077647461689921</v>
      </c>
      <c r="E60" s="115">
        <v>1240</v>
      </c>
      <c r="F60" s="114">
        <v>1266</v>
      </c>
      <c r="G60" s="114">
        <v>1275</v>
      </c>
      <c r="H60" s="114">
        <v>1237</v>
      </c>
      <c r="I60" s="140">
        <v>1230</v>
      </c>
      <c r="J60" s="115">
        <v>10</v>
      </c>
      <c r="K60" s="116">
        <v>0.81300813008130079</v>
      </c>
    </row>
    <row r="61" spans="1:11" ht="14.1" customHeight="1" x14ac:dyDescent="0.2">
      <c r="A61" s="306" t="s">
        <v>290</v>
      </c>
      <c r="B61" s="307" t="s">
        <v>291</v>
      </c>
      <c r="C61" s="308"/>
      <c r="D61" s="113">
        <v>1.3868675627086722</v>
      </c>
      <c r="E61" s="115">
        <v>324</v>
      </c>
      <c r="F61" s="114">
        <v>333</v>
      </c>
      <c r="G61" s="114">
        <v>335</v>
      </c>
      <c r="H61" s="114">
        <v>320</v>
      </c>
      <c r="I61" s="140">
        <v>327</v>
      </c>
      <c r="J61" s="115">
        <v>-3</v>
      </c>
      <c r="K61" s="116">
        <v>-0.91743119266055051</v>
      </c>
    </row>
    <row r="62" spans="1:11" ht="14.1" customHeight="1" x14ac:dyDescent="0.2">
      <c r="A62" s="306" t="s">
        <v>292</v>
      </c>
      <c r="B62" s="307" t="s">
        <v>293</v>
      </c>
      <c r="C62" s="308"/>
      <c r="D62" s="113">
        <v>2.6453214622035786</v>
      </c>
      <c r="E62" s="115">
        <v>618</v>
      </c>
      <c r="F62" s="114">
        <v>628</v>
      </c>
      <c r="G62" s="114">
        <v>633</v>
      </c>
      <c r="H62" s="114">
        <v>614</v>
      </c>
      <c r="I62" s="140">
        <v>612</v>
      </c>
      <c r="J62" s="115">
        <v>6</v>
      </c>
      <c r="K62" s="116">
        <v>0.98039215686274506</v>
      </c>
    </row>
    <row r="63" spans="1:11" ht="14.1" customHeight="1" x14ac:dyDescent="0.2">
      <c r="A63" s="306"/>
      <c r="B63" s="307" t="s">
        <v>294</v>
      </c>
      <c r="C63" s="308"/>
      <c r="D63" s="113">
        <v>2.1059840767057616</v>
      </c>
      <c r="E63" s="115">
        <v>492</v>
      </c>
      <c r="F63" s="114">
        <v>502</v>
      </c>
      <c r="G63" s="114">
        <v>504</v>
      </c>
      <c r="H63" s="114">
        <v>491</v>
      </c>
      <c r="I63" s="140">
        <v>492</v>
      </c>
      <c r="J63" s="115">
        <v>0</v>
      </c>
      <c r="K63" s="116">
        <v>0</v>
      </c>
    </row>
    <row r="64" spans="1:11" ht="14.1" customHeight="1" x14ac:dyDescent="0.2">
      <c r="A64" s="306" t="s">
        <v>295</v>
      </c>
      <c r="B64" s="307" t="s">
        <v>296</v>
      </c>
      <c r="C64" s="308"/>
      <c r="D64" s="113">
        <v>0.38524098964129783</v>
      </c>
      <c r="E64" s="115">
        <v>90</v>
      </c>
      <c r="F64" s="114">
        <v>92</v>
      </c>
      <c r="G64" s="114">
        <v>92</v>
      </c>
      <c r="H64" s="114">
        <v>94</v>
      </c>
      <c r="I64" s="140">
        <v>94</v>
      </c>
      <c r="J64" s="115">
        <v>-4</v>
      </c>
      <c r="K64" s="116">
        <v>-4.2553191489361701</v>
      </c>
    </row>
    <row r="65" spans="1:11" ht="14.1" customHeight="1" x14ac:dyDescent="0.2">
      <c r="A65" s="306" t="s">
        <v>297</v>
      </c>
      <c r="B65" s="307" t="s">
        <v>298</v>
      </c>
      <c r="C65" s="308"/>
      <c r="D65" s="113">
        <v>0.47085009845047515</v>
      </c>
      <c r="E65" s="115">
        <v>110</v>
      </c>
      <c r="F65" s="114">
        <v>113</v>
      </c>
      <c r="G65" s="114">
        <v>115</v>
      </c>
      <c r="H65" s="114">
        <v>111</v>
      </c>
      <c r="I65" s="140">
        <v>106</v>
      </c>
      <c r="J65" s="115">
        <v>4</v>
      </c>
      <c r="K65" s="116">
        <v>3.7735849056603774</v>
      </c>
    </row>
    <row r="66" spans="1:11" ht="14.1" customHeight="1" x14ac:dyDescent="0.2">
      <c r="A66" s="306">
        <v>82</v>
      </c>
      <c r="B66" s="307" t="s">
        <v>299</v>
      </c>
      <c r="C66" s="308"/>
      <c r="D66" s="113">
        <v>3.4072425306052563</v>
      </c>
      <c r="E66" s="115">
        <v>796</v>
      </c>
      <c r="F66" s="114">
        <v>803</v>
      </c>
      <c r="G66" s="114">
        <v>823</v>
      </c>
      <c r="H66" s="114">
        <v>800</v>
      </c>
      <c r="I66" s="140">
        <v>809</v>
      </c>
      <c r="J66" s="115">
        <v>-13</v>
      </c>
      <c r="K66" s="116">
        <v>-1.6069221260815822</v>
      </c>
    </row>
    <row r="67" spans="1:11" ht="14.1" customHeight="1" x14ac:dyDescent="0.2">
      <c r="A67" s="306" t="s">
        <v>300</v>
      </c>
      <c r="B67" s="307" t="s">
        <v>301</v>
      </c>
      <c r="C67" s="308"/>
      <c r="D67" s="113">
        <v>2.4098964129783407</v>
      </c>
      <c r="E67" s="115">
        <v>563</v>
      </c>
      <c r="F67" s="114">
        <v>568</v>
      </c>
      <c r="G67" s="114">
        <v>585</v>
      </c>
      <c r="H67" s="114">
        <v>561</v>
      </c>
      <c r="I67" s="140">
        <v>566</v>
      </c>
      <c r="J67" s="115">
        <v>-3</v>
      </c>
      <c r="K67" s="116">
        <v>-0.53003533568904593</v>
      </c>
    </row>
    <row r="68" spans="1:11" ht="14.1" customHeight="1" x14ac:dyDescent="0.2">
      <c r="A68" s="306" t="s">
        <v>302</v>
      </c>
      <c r="B68" s="307" t="s">
        <v>303</v>
      </c>
      <c r="C68" s="308"/>
      <c r="D68" s="113">
        <v>0.46228918756955739</v>
      </c>
      <c r="E68" s="115">
        <v>108</v>
      </c>
      <c r="F68" s="114">
        <v>108</v>
      </c>
      <c r="G68" s="114">
        <v>109</v>
      </c>
      <c r="H68" s="114">
        <v>108</v>
      </c>
      <c r="I68" s="140">
        <v>111</v>
      </c>
      <c r="J68" s="115">
        <v>-3</v>
      </c>
      <c r="K68" s="116">
        <v>-2.7027027027027026</v>
      </c>
    </row>
    <row r="69" spans="1:11" ht="14.1" customHeight="1" x14ac:dyDescent="0.2">
      <c r="A69" s="306">
        <v>83</v>
      </c>
      <c r="B69" s="307" t="s">
        <v>304</v>
      </c>
      <c r="C69" s="308"/>
      <c r="D69" s="113">
        <v>5.6502011814057012</v>
      </c>
      <c r="E69" s="115">
        <v>1320</v>
      </c>
      <c r="F69" s="114">
        <v>1294</v>
      </c>
      <c r="G69" s="114">
        <v>1289</v>
      </c>
      <c r="H69" s="114">
        <v>1267</v>
      </c>
      <c r="I69" s="140">
        <v>1259</v>
      </c>
      <c r="J69" s="115">
        <v>61</v>
      </c>
      <c r="K69" s="116">
        <v>4.8451151707704527</v>
      </c>
    </row>
    <row r="70" spans="1:11" ht="14.1" customHeight="1" x14ac:dyDescent="0.2">
      <c r="A70" s="306" t="s">
        <v>305</v>
      </c>
      <c r="B70" s="307" t="s">
        <v>306</v>
      </c>
      <c r="C70" s="308"/>
      <c r="D70" s="113">
        <v>5.0166937762177897</v>
      </c>
      <c r="E70" s="115">
        <v>1172</v>
      </c>
      <c r="F70" s="114">
        <v>1158</v>
      </c>
      <c r="G70" s="114">
        <v>1156</v>
      </c>
      <c r="H70" s="114">
        <v>1141</v>
      </c>
      <c r="I70" s="140">
        <v>1136</v>
      </c>
      <c r="J70" s="115">
        <v>36</v>
      </c>
      <c r="K70" s="116">
        <v>3.1690140845070425</v>
      </c>
    </row>
    <row r="71" spans="1:11" ht="14.1" customHeight="1" x14ac:dyDescent="0.2">
      <c r="A71" s="306"/>
      <c r="B71" s="307" t="s">
        <v>307</v>
      </c>
      <c r="C71" s="308"/>
      <c r="D71" s="113">
        <v>3.3430356989983734</v>
      </c>
      <c r="E71" s="115">
        <v>781</v>
      </c>
      <c r="F71" s="114">
        <v>774</v>
      </c>
      <c r="G71" s="114">
        <v>775</v>
      </c>
      <c r="H71" s="114">
        <v>773</v>
      </c>
      <c r="I71" s="140">
        <v>775</v>
      </c>
      <c r="J71" s="115">
        <v>6</v>
      </c>
      <c r="K71" s="116">
        <v>0.77419354838709675</v>
      </c>
    </row>
    <row r="72" spans="1:11" ht="14.1" customHeight="1" x14ac:dyDescent="0.2">
      <c r="A72" s="306">
        <v>84</v>
      </c>
      <c r="B72" s="307" t="s">
        <v>308</v>
      </c>
      <c r="C72" s="308"/>
      <c r="D72" s="113">
        <v>1.3954284735895899</v>
      </c>
      <c r="E72" s="115">
        <v>326</v>
      </c>
      <c r="F72" s="114">
        <v>325</v>
      </c>
      <c r="G72" s="114">
        <v>332</v>
      </c>
      <c r="H72" s="114">
        <v>347</v>
      </c>
      <c r="I72" s="140">
        <v>339</v>
      </c>
      <c r="J72" s="115">
        <v>-13</v>
      </c>
      <c r="K72" s="116">
        <v>-3.8348082595870205</v>
      </c>
    </row>
    <row r="73" spans="1:11" ht="14.1" customHeight="1" x14ac:dyDescent="0.2">
      <c r="A73" s="306" t="s">
        <v>309</v>
      </c>
      <c r="B73" s="307" t="s">
        <v>310</v>
      </c>
      <c r="C73" s="308"/>
      <c r="D73" s="113">
        <v>0.71055560311617161</v>
      </c>
      <c r="E73" s="115">
        <v>166</v>
      </c>
      <c r="F73" s="114">
        <v>165</v>
      </c>
      <c r="G73" s="114">
        <v>168</v>
      </c>
      <c r="H73" s="114">
        <v>180</v>
      </c>
      <c r="I73" s="140">
        <v>184</v>
      </c>
      <c r="J73" s="115">
        <v>-18</v>
      </c>
      <c r="K73" s="116">
        <v>-9.7826086956521738</v>
      </c>
    </row>
    <row r="74" spans="1:11" ht="14.1" customHeight="1" x14ac:dyDescent="0.2">
      <c r="A74" s="306" t="s">
        <v>311</v>
      </c>
      <c r="B74" s="307" t="s">
        <v>312</v>
      </c>
      <c r="C74" s="308"/>
      <c r="D74" s="113">
        <v>0.13269411865422481</v>
      </c>
      <c r="E74" s="115">
        <v>31</v>
      </c>
      <c r="F74" s="114">
        <v>31</v>
      </c>
      <c r="G74" s="114">
        <v>32</v>
      </c>
      <c r="H74" s="114">
        <v>32</v>
      </c>
      <c r="I74" s="140">
        <v>32</v>
      </c>
      <c r="J74" s="115">
        <v>-1</v>
      </c>
      <c r="K74" s="116">
        <v>-3.125</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10</v>
      </c>
      <c r="G76" s="114" t="s">
        <v>513</v>
      </c>
      <c r="H76" s="114" t="s">
        <v>513</v>
      </c>
      <c r="I76" s="140" t="s">
        <v>513</v>
      </c>
      <c r="J76" s="115" t="s">
        <v>513</v>
      </c>
      <c r="K76" s="116" t="s">
        <v>513</v>
      </c>
    </row>
    <row r="77" spans="1:11" ht="14.1" customHeight="1" x14ac:dyDescent="0.2">
      <c r="A77" s="306">
        <v>92</v>
      </c>
      <c r="B77" s="307" t="s">
        <v>316</v>
      </c>
      <c r="C77" s="308"/>
      <c r="D77" s="113">
        <v>0.24398596010615531</v>
      </c>
      <c r="E77" s="115">
        <v>57</v>
      </c>
      <c r="F77" s="114">
        <v>58</v>
      </c>
      <c r="G77" s="114">
        <v>60</v>
      </c>
      <c r="H77" s="114">
        <v>69</v>
      </c>
      <c r="I77" s="140">
        <v>72</v>
      </c>
      <c r="J77" s="115">
        <v>-15</v>
      </c>
      <c r="K77" s="116">
        <v>-20.833333333333332</v>
      </c>
    </row>
    <row r="78" spans="1:11" ht="14.1" customHeight="1" x14ac:dyDescent="0.2">
      <c r="A78" s="306">
        <v>93</v>
      </c>
      <c r="B78" s="307" t="s">
        <v>317</v>
      </c>
      <c r="C78" s="308"/>
      <c r="D78" s="113">
        <v>9.8450475130553897E-2</v>
      </c>
      <c r="E78" s="115">
        <v>23</v>
      </c>
      <c r="F78" s="114">
        <v>21</v>
      </c>
      <c r="G78" s="114">
        <v>20</v>
      </c>
      <c r="H78" s="114">
        <v>20</v>
      </c>
      <c r="I78" s="140">
        <v>21</v>
      </c>
      <c r="J78" s="115">
        <v>2</v>
      </c>
      <c r="K78" s="116">
        <v>9.5238095238095237</v>
      </c>
    </row>
    <row r="79" spans="1:11" ht="14.1" customHeight="1" x14ac:dyDescent="0.2">
      <c r="A79" s="306">
        <v>94</v>
      </c>
      <c r="B79" s="307" t="s">
        <v>318</v>
      </c>
      <c r="C79" s="308"/>
      <c r="D79" s="113">
        <v>5.5645920725965241E-2</v>
      </c>
      <c r="E79" s="115">
        <v>13</v>
      </c>
      <c r="F79" s="114">
        <v>13</v>
      </c>
      <c r="G79" s="114">
        <v>24</v>
      </c>
      <c r="H79" s="114">
        <v>28</v>
      </c>
      <c r="I79" s="140">
        <v>26</v>
      </c>
      <c r="J79" s="115">
        <v>-13</v>
      </c>
      <c r="K79" s="116">
        <v>-50</v>
      </c>
    </row>
    <row r="80" spans="1:11" ht="14.1" customHeight="1" x14ac:dyDescent="0.2">
      <c r="A80" s="306" t="s">
        <v>319</v>
      </c>
      <c r="B80" s="307" t="s">
        <v>320</v>
      </c>
      <c r="C80" s="308"/>
      <c r="D80" s="113" t="s">
        <v>513</v>
      </c>
      <c r="E80" s="115" t="s">
        <v>513</v>
      </c>
      <c r="F80" s="114">
        <v>3</v>
      </c>
      <c r="G80" s="114" t="s">
        <v>513</v>
      </c>
      <c r="H80" s="114" t="s">
        <v>513</v>
      </c>
      <c r="I80" s="140" t="s">
        <v>513</v>
      </c>
      <c r="J80" s="115" t="s">
        <v>513</v>
      </c>
      <c r="K80" s="116" t="s">
        <v>513</v>
      </c>
    </row>
    <row r="81" spans="1:11" ht="14.1" customHeight="1" x14ac:dyDescent="0.2">
      <c r="A81" s="310" t="s">
        <v>321</v>
      </c>
      <c r="B81" s="311" t="s">
        <v>224</v>
      </c>
      <c r="C81" s="312"/>
      <c r="D81" s="125">
        <v>2.1915931855149386</v>
      </c>
      <c r="E81" s="143">
        <v>512</v>
      </c>
      <c r="F81" s="144">
        <v>509</v>
      </c>
      <c r="G81" s="144">
        <v>515</v>
      </c>
      <c r="H81" s="144">
        <v>512</v>
      </c>
      <c r="I81" s="145">
        <v>520</v>
      </c>
      <c r="J81" s="143">
        <v>-8</v>
      </c>
      <c r="K81" s="146">
        <v>-1.5384615384615385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2805</v>
      </c>
      <c r="E12" s="114">
        <v>2920</v>
      </c>
      <c r="F12" s="114">
        <v>2928</v>
      </c>
      <c r="G12" s="114">
        <v>2959</v>
      </c>
      <c r="H12" s="140">
        <v>2837</v>
      </c>
      <c r="I12" s="115">
        <v>-32</v>
      </c>
      <c r="J12" s="116">
        <v>-1.1279520620373633</v>
      </c>
      <c r="K12"/>
      <c r="L12"/>
      <c r="M12"/>
      <c r="N12"/>
      <c r="O12"/>
      <c r="P12"/>
    </row>
    <row r="13" spans="1:16" s="110" customFormat="1" ht="14.45" customHeight="1" x14ac:dyDescent="0.2">
      <c r="A13" s="120" t="s">
        <v>105</v>
      </c>
      <c r="B13" s="119" t="s">
        <v>106</v>
      </c>
      <c r="C13" s="113">
        <v>44.099821746880572</v>
      </c>
      <c r="D13" s="115">
        <v>1237</v>
      </c>
      <c r="E13" s="114">
        <v>1283</v>
      </c>
      <c r="F13" s="114">
        <v>1297</v>
      </c>
      <c r="G13" s="114">
        <v>1316</v>
      </c>
      <c r="H13" s="140">
        <v>1243</v>
      </c>
      <c r="I13" s="115">
        <v>-6</v>
      </c>
      <c r="J13" s="116">
        <v>-0.48270313757039418</v>
      </c>
      <c r="K13"/>
      <c r="L13"/>
      <c r="M13"/>
      <c r="N13"/>
      <c r="O13"/>
      <c r="P13"/>
    </row>
    <row r="14" spans="1:16" s="110" customFormat="1" ht="14.45" customHeight="1" x14ac:dyDescent="0.2">
      <c r="A14" s="120"/>
      <c r="B14" s="119" t="s">
        <v>107</v>
      </c>
      <c r="C14" s="113">
        <v>55.900178253119428</v>
      </c>
      <c r="D14" s="115">
        <v>1568</v>
      </c>
      <c r="E14" s="114">
        <v>1637</v>
      </c>
      <c r="F14" s="114">
        <v>1631</v>
      </c>
      <c r="G14" s="114">
        <v>1643</v>
      </c>
      <c r="H14" s="140">
        <v>1594</v>
      </c>
      <c r="I14" s="115">
        <v>-26</v>
      </c>
      <c r="J14" s="116">
        <v>-1.6311166875784191</v>
      </c>
      <c r="K14"/>
      <c r="L14"/>
      <c r="M14"/>
      <c r="N14"/>
      <c r="O14"/>
      <c r="P14"/>
    </row>
    <row r="15" spans="1:16" s="110" customFormat="1" ht="14.45" customHeight="1" x14ac:dyDescent="0.2">
      <c r="A15" s="118" t="s">
        <v>105</v>
      </c>
      <c r="B15" s="121" t="s">
        <v>108</v>
      </c>
      <c r="C15" s="113">
        <v>13.582887700534759</v>
      </c>
      <c r="D15" s="115">
        <v>381</v>
      </c>
      <c r="E15" s="114">
        <v>388</v>
      </c>
      <c r="F15" s="114">
        <v>401</v>
      </c>
      <c r="G15" s="114">
        <v>397</v>
      </c>
      <c r="H15" s="140">
        <v>360</v>
      </c>
      <c r="I15" s="115">
        <v>21</v>
      </c>
      <c r="J15" s="116">
        <v>5.833333333333333</v>
      </c>
      <c r="K15"/>
      <c r="L15"/>
      <c r="M15"/>
      <c r="N15"/>
      <c r="O15"/>
      <c r="P15"/>
    </row>
    <row r="16" spans="1:16" s="110" customFormat="1" ht="14.45" customHeight="1" x14ac:dyDescent="0.2">
      <c r="A16" s="118"/>
      <c r="B16" s="121" t="s">
        <v>109</v>
      </c>
      <c r="C16" s="113">
        <v>40.606060606060609</v>
      </c>
      <c r="D16" s="115">
        <v>1139</v>
      </c>
      <c r="E16" s="114">
        <v>1193</v>
      </c>
      <c r="F16" s="114">
        <v>1165</v>
      </c>
      <c r="G16" s="114">
        <v>1192</v>
      </c>
      <c r="H16" s="140">
        <v>1169</v>
      </c>
      <c r="I16" s="115">
        <v>-30</v>
      </c>
      <c r="J16" s="116">
        <v>-2.5662959794696323</v>
      </c>
      <c r="K16"/>
      <c r="L16"/>
      <c r="M16"/>
      <c r="N16"/>
      <c r="O16"/>
      <c r="P16"/>
    </row>
    <row r="17" spans="1:16" s="110" customFormat="1" ht="14.45" customHeight="1" x14ac:dyDescent="0.2">
      <c r="A17" s="118"/>
      <c r="B17" s="121" t="s">
        <v>110</v>
      </c>
      <c r="C17" s="113">
        <v>21.069518716577541</v>
      </c>
      <c r="D17" s="115">
        <v>591</v>
      </c>
      <c r="E17" s="114">
        <v>618</v>
      </c>
      <c r="F17" s="114">
        <v>631</v>
      </c>
      <c r="G17" s="114">
        <v>652</v>
      </c>
      <c r="H17" s="140">
        <v>644</v>
      </c>
      <c r="I17" s="115">
        <v>-53</v>
      </c>
      <c r="J17" s="116">
        <v>-8.2298136645962732</v>
      </c>
      <c r="K17"/>
      <c r="L17"/>
      <c r="M17"/>
      <c r="N17"/>
      <c r="O17"/>
      <c r="P17"/>
    </row>
    <row r="18" spans="1:16" s="110" customFormat="1" ht="14.45" customHeight="1" x14ac:dyDescent="0.2">
      <c r="A18" s="120"/>
      <c r="B18" s="121" t="s">
        <v>111</v>
      </c>
      <c r="C18" s="113">
        <v>24.741532976827095</v>
      </c>
      <c r="D18" s="115">
        <v>694</v>
      </c>
      <c r="E18" s="114">
        <v>721</v>
      </c>
      <c r="F18" s="114">
        <v>731</v>
      </c>
      <c r="G18" s="114">
        <v>718</v>
      </c>
      <c r="H18" s="140">
        <v>664</v>
      </c>
      <c r="I18" s="115">
        <v>30</v>
      </c>
      <c r="J18" s="116">
        <v>4.5180722891566267</v>
      </c>
      <c r="K18"/>
      <c r="L18"/>
      <c r="M18"/>
      <c r="N18"/>
      <c r="O18"/>
      <c r="P18"/>
    </row>
    <row r="19" spans="1:16" s="110" customFormat="1" ht="14.45" customHeight="1" x14ac:dyDescent="0.2">
      <c r="A19" s="120"/>
      <c r="B19" s="121" t="s">
        <v>112</v>
      </c>
      <c r="C19" s="113">
        <v>2.7807486631016043</v>
      </c>
      <c r="D19" s="115">
        <v>78</v>
      </c>
      <c r="E19" s="114">
        <v>90</v>
      </c>
      <c r="F19" s="114">
        <v>106</v>
      </c>
      <c r="G19" s="114">
        <v>106</v>
      </c>
      <c r="H19" s="140">
        <v>83</v>
      </c>
      <c r="I19" s="115">
        <v>-5</v>
      </c>
      <c r="J19" s="116">
        <v>-6.024096385542169</v>
      </c>
      <c r="K19"/>
      <c r="L19"/>
      <c r="M19"/>
      <c r="N19"/>
      <c r="O19"/>
      <c r="P19"/>
    </row>
    <row r="20" spans="1:16" s="110" customFormat="1" ht="14.45" customHeight="1" x14ac:dyDescent="0.2">
      <c r="A20" s="120" t="s">
        <v>113</v>
      </c>
      <c r="B20" s="119" t="s">
        <v>116</v>
      </c>
      <c r="C20" s="113">
        <v>98.324420677361857</v>
      </c>
      <c r="D20" s="115">
        <v>2758</v>
      </c>
      <c r="E20" s="114">
        <v>2869</v>
      </c>
      <c r="F20" s="114">
        <v>2885</v>
      </c>
      <c r="G20" s="114">
        <v>2917</v>
      </c>
      <c r="H20" s="140">
        <v>2802</v>
      </c>
      <c r="I20" s="115">
        <v>-44</v>
      </c>
      <c r="J20" s="116">
        <v>-1.5703069236259815</v>
      </c>
      <c r="K20"/>
      <c r="L20"/>
      <c r="M20"/>
      <c r="N20"/>
      <c r="O20"/>
      <c r="P20"/>
    </row>
    <row r="21" spans="1:16" s="110" customFormat="1" ht="14.45" customHeight="1" x14ac:dyDescent="0.2">
      <c r="A21" s="123"/>
      <c r="B21" s="124" t="s">
        <v>117</v>
      </c>
      <c r="C21" s="125">
        <v>1.6042780748663101</v>
      </c>
      <c r="D21" s="143">
        <v>45</v>
      </c>
      <c r="E21" s="144">
        <v>49</v>
      </c>
      <c r="F21" s="144">
        <v>41</v>
      </c>
      <c r="G21" s="144">
        <v>40</v>
      </c>
      <c r="H21" s="145">
        <v>33</v>
      </c>
      <c r="I21" s="143">
        <v>12</v>
      </c>
      <c r="J21" s="146">
        <v>36.363636363636367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3207</v>
      </c>
      <c r="E56" s="114">
        <v>3290</v>
      </c>
      <c r="F56" s="114">
        <v>3278</v>
      </c>
      <c r="G56" s="114">
        <v>3323</v>
      </c>
      <c r="H56" s="140">
        <v>3240</v>
      </c>
      <c r="I56" s="115">
        <v>-33</v>
      </c>
      <c r="J56" s="116">
        <v>-1.0185185185185186</v>
      </c>
      <c r="K56"/>
      <c r="L56"/>
      <c r="M56"/>
      <c r="N56"/>
      <c r="O56"/>
      <c r="P56"/>
    </row>
    <row r="57" spans="1:16" s="110" customFormat="1" ht="14.45" customHeight="1" x14ac:dyDescent="0.2">
      <c r="A57" s="120" t="s">
        <v>105</v>
      </c>
      <c r="B57" s="119" t="s">
        <v>106</v>
      </c>
      <c r="C57" s="113">
        <v>44.278141565325846</v>
      </c>
      <c r="D57" s="115">
        <v>1420</v>
      </c>
      <c r="E57" s="114">
        <v>1443</v>
      </c>
      <c r="F57" s="114">
        <v>1456</v>
      </c>
      <c r="G57" s="114">
        <v>1470</v>
      </c>
      <c r="H57" s="140">
        <v>1406</v>
      </c>
      <c r="I57" s="115">
        <v>14</v>
      </c>
      <c r="J57" s="116">
        <v>0.99573257467994314</v>
      </c>
    </row>
    <row r="58" spans="1:16" s="110" customFormat="1" ht="14.45" customHeight="1" x14ac:dyDescent="0.2">
      <c r="A58" s="120"/>
      <c r="B58" s="119" t="s">
        <v>107</v>
      </c>
      <c r="C58" s="113">
        <v>55.721858434674154</v>
      </c>
      <c r="D58" s="115">
        <v>1787</v>
      </c>
      <c r="E58" s="114">
        <v>1847</v>
      </c>
      <c r="F58" s="114">
        <v>1822</v>
      </c>
      <c r="G58" s="114">
        <v>1853</v>
      </c>
      <c r="H58" s="140">
        <v>1834</v>
      </c>
      <c r="I58" s="115">
        <v>-47</v>
      </c>
      <c r="J58" s="116">
        <v>-2.5627044711014175</v>
      </c>
    </row>
    <row r="59" spans="1:16" s="110" customFormat="1" ht="14.45" customHeight="1" x14ac:dyDescent="0.2">
      <c r="A59" s="118" t="s">
        <v>105</v>
      </c>
      <c r="B59" s="121" t="s">
        <v>108</v>
      </c>
      <c r="C59" s="113">
        <v>12.34798877455566</v>
      </c>
      <c r="D59" s="115">
        <v>396</v>
      </c>
      <c r="E59" s="114">
        <v>392</v>
      </c>
      <c r="F59" s="114">
        <v>389</v>
      </c>
      <c r="G59" s="114">
        <v>406</v>
      </c>
      <c r="H59" s="140">
        <v>363</v>
      </c>
      <c r="I59" s="115">
        <v>33</v>
      </c>
      <c r="J59" s="116">
        <v>9.0909090909090917</v>
      </c>
    </row>
    <row r="60" spans="1:16" s="110" customFormat="1" ht="14.45" customHeight="1" x14ac:dyDescent="0.2">
      <c r="A60" s="118"/>
      <c r="B60" s="121" t="s">
        <v>109</v>
      </c>
      <c r="C60" s="113">
        <v>39.320236981602747</v>
      </c>
      <c r="D60" s="115">
        <v>1261</v>
      </c>
      <c r="E60" s="114">
        <v>1302</v>
      </c>
      <c r="F60" s="114">
        <v>1276</v>
      </c>
      <c r="G60" s="114">
        <v>1294</v>
      </c>
      <c r="H60" s="140">
        <v>1292</v>
      </c>
      <c r="I60" s="115">
        <v>-31</v>
      </c>
      <c r="J60" s="116">
        <v>-2.3993808049535605</v>
      </c>
    </row>
    <row r="61" spans="1:16" s="110" customFormat="1" ht="14.45" customHeight="1" x14ac:dyDescent="0.2">
      <c r="A61" s="118"/>
      <c r="B61" s="121" t="s">
        <v>110</v>
      </c>
      <c r="C61" s="113">
        <v>22.637979420018709</v>
      </c>
      <c r="D61" s="115">
        <v>726</v>
      </c>
      <c r="E61" s="114">
        <v>757</v>
      </c>
      <c r="F61" s="114">
        <v>763</v>
      </c>
      <c r="G61" s="114">
        <v>790</v>
      </c>
      <c r="H61" s="140">
        <v>788</v>
      </c>
      <c r="I61" s="115">
        <v>-62</v>
      </c>
      <c r="J61" s="116">
        <v>-7.8680203045685282</v>
      </c>
    </row>
    <row r="62" spans="1:16" s="110" customFormat="1" ht="14.45" customHeight="1" x14ac:dyDescent="0.2">
      <c r="A62" s="120"/>
      <c r="B62" s="121" t="s">
        <v>111</v>
      </c>
      <c r="C62" s="113">
        <v>25.693794823822888</v>
      </c>
      <c r="D62" s="115">
        <v>824</v>
      </c>
      <c r="E62" s="114">
        <v>839</v>
      </c>
      <c r="F62" s="114">
        <v>850</v>
      </c>
      <c r="G62" s="114">
        <v>833</v>
      </c>
      <c r="H62" s="140">
        <v>797</v>
      </c>
      <c r="I62" s="115">
        <v>27</v>
      </c>
      <c r="J62" s="116">
        <v>3.3877038895859473</v>
      </c>
    </row>
    <row r="63" spans="1:16" s="110" customFormat="1" ht="14.45" customHeight="1" x14ac:dyDescent="0.2">
      <c r="A63" s="120"/>
      <c r="B63" s="121" t="s">
        <v>112</v>
      </c>
      <c r="C63" s="113">
        <v>2.8375428749610228</v>
      </c>
      <c r="D63" s="115">
        <v>91</v>
      </c>
      <c r="E63" s="114">
        <v>105</v>
      </c>
      <c r="F63" s="114">
        <v>118</v>
      </c>
      <c r="G63" s="114">
        <v>115</v>
      </c>
      <c r="H63" s="140">
        <v>96</v>
      </c>
      <c r="I63" s="115">
        <v>-5</v>
      </c>
      <c r="J63" s="116">
        <v>-5.208333333333333</v>
      </c>
    </row>
    <row r="64" spans="1:16" s="110" customFormat="1" ht="14.45" customHeight="1" x14ac:dyDescent="0.2">
      <c r="A64" s="120" t="s">
        <v>113</v>
      </c>
      <c r="B64" s="119" t="s">
        <v>116</v>
      </c>
      <c r="C64" s="113">
        <v>98.129092609915816</v>
      </c>
      <c r="D64" s="115">
        <v>3147</v>
      </c>
      <c r="E64" s="114">
        <v>3232</v>
      </c>
      <c r="F64" s="114">
        <v>3225</v>
      </c>
      <c r="G64" s="114">
        <v>3272</v>
      </c>
      <c r="H64" s="140">
        <v>3194</v>
      </c>
      <c r="I64" s="115">
        <v>-47</v>
      </c>
      <c r="J64" s="116">
        <v>-1.4715090795241077</v>
      </c>
    </row>
    <row r="65" spans="1:10" s="110" customFormat="1" ht="14.45" customHeight="1" x14ac:dyDescent="0.2">
      <c r="A65" s="123"/>
      <c r="B65" s="124" t="s">
        <v>117</v>
      </c>
      <c r="C65" s="125">
        <v>1.8085438104147178</v>
      </c>
      <c r="D65" s="143">
        <v>58</v>
      </c>
      <c r="E65" s="144">
        <v>56</v>
      </c>
      <c r="F65" s="144">
        <v>51</v>
      </c>
      <c r="G65" s="144">
        <v>49</v>
      </c>
      <c r="H65" s="145">
        <v>44</v>
      </c>
      <c r="I65" s="143">
        <v>14</v>
      </c>
      <c r="J65" s="146">
        <v>31.818181818181817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2805</v>
      </c>
      <c r="G11" s="114">
        <v>2920</v>
      </c>
      <c r="H11" s="114">
        <v>2928</v>
      </c>
      <c r="I11" s="114">
        <v>2959</v>
      </c>
      <c r="J11" s="140">
        <v>2837</v>
      </c>
      <c r="K11" s="114">
        <v>-32</v>
      </c>
      <c r="L11" s="116">
        <v>-1.1279520620373633</v>
      </c>
    </row>
    <row r="12" spans="1:17" s="110" customFormat="1" ht="24" customHeight="1" x14ac:dyDescent="0.2">
      <c r="A12" s="604" t="s">
        <v>185</v>
      </c>
      <c r="B12" s="605"/>
      <c r="C12" s="605"/>
      <c r="D12" s="606"/>
      <c r="E12" s="113">
        <v>44.099821746880572</v>
      </c>
      <c r="F12" s="115">
        <v>1237</v>
      </c>
      <c r="G12" s="114">
        <v>1283</v>
      </c>
      <c r="H12" s="114">
        <v>1297</v>
      </c>
      <c r="I12" s="114">
        <v>1316</v>
      </c>
      <c r="J12" s="140">
        <v>1243</v>
      </c>
      <c r="K12" s="114">
        <v>-6</v>
      </c>
      <c r="L12" s="116">
        <v>-0.48270313757039418</v>
      </c>
    </row>
    <row r="13" spans="1:17" s="110" customFormat="1" ht="15" customHeight="1" x14ac:dyDescent="0.2">
      <c r="A13" s="120"/>
      <c r="B13" s="607" t="s">
        <v>107</v>
      </c>
      <c r="C13" s="607"/>
      <c r="E13" s="113">
        <v>55.900178253119428</v>
      </c>
      <c r="F13" s="115">
        <v>1568</v>
      </c>
      <c r="G13" s="114">
        <v>1637</v>
      </c>
      <c r="H13" s="114">
        <v>1631</v>
      </c>
      <c r="I13" s="114">
        <v>1643</v>
      </c>
      <c r="J13" s="140">
        <v>1594</v>
      </c>
      <c r="K13" s="114">
        <v>-26</v>
      </c>
      <c r="L13" s="116">
        <v>-1.6311166875784191</v>
      </c>
    </row>
    <row r="14" spans="1:17" s="110" customFormat="1" ht="22.5" customHeight="1" x14ac:dyDescent="0.2">
      <c r="A14" s="604" t="s">
        <v>186</v>
      </c>
      <c r="B14" s="605"/>
      <c r="C14" s="605"/>
      <c r="D14" s="606"/>
      <c r="E14" s="113">
        <v>13.582887700534759</v>
      </c>
      <c r="F14" s="115">
        <v>381</v>
      </c>
      <c r="G14" s="114">
        <v>388</v>
      </c>
      <c r="H14" s="114">
        <v>401</v>
      </c>
      <c r="I14" s="114">
        <v>397</v>
      </c>
      <c r="J14" s="140">
        <v>360</v>
      </c>
      <c r="K14" s="114">
        <v>21</v>
      </c>
      <c r="L14" s="116">
        <v>5.833333333333333</v>
      </c>
    </row>
    <row r="15" spans="1:17" s="110" customFormat="1" ht="15" customHeight="1" x14ac:dyDescent="0.2">
      <c r="A15" s="120"/>
      <c r="B15" s="119"/>
      <c r="C15" s="258" t="s">
        <v>106</v>
      </c>
      <c r="E15" s="113">
        <v>41.207349081364832</v>
      </c>
      <c r="F15" s="115">
        <v>157</v>
      </c>
      <c r="G15" s="114">
        <v>153</v>
      </c>
      <c r="H15" s="114">
        <v>165</v>
      </c>
      <c r="I15" s="114">
        <v>170</v>
      </c>
      <c r="J15" s="140">
        <v>147</v>
      </c>
      <c r="K15" s="114">
        <v>10</v>
      </c>
      <c r="L15" s="116">
        <v>6.8027210884353737</v>
      </c>
    </row>
    <row r="16" spans="1:17" s="110" customFormat="1" ht="15" customHeight="1" x14ac:dyDescent="0.2">
      <c r="A16" s="120"/>
      <c r="B16" s="119"/>
      <c r="C16" s="258" t="s">
        <v>107</v>
      </c>
      <c r="E16" s="113">
        <v>58.792650918635168</v>
      </c>
      <c r="F16" s="115">
        <v>224</v>
      </c>
      <c r="G16" s="114">
        <v>235</v>
      </c>
      <c r="H16" s="114">
        <v>236</v>
      </c>
      <c r="I16" s="114">
        <v>227</v>
      </c>
      <c r="J16" s="140">
        <v>213</v>
      </c>
      <c r="K16" s="114">
        <v>11</v>
      </c>
      <c r="L16" s="116">
        <v>5.164319248826291</v>
      </c>
    </row>
    <row r="17" spans="1:12" s="110" customFormat="1" ht="15" customHeight="1" x14ac:dyDescent="0.2">
      <c r="A17" s="120"/>
      <c r="B17" s="121" t="s">
        <v>109</v>
      </c>
      <c r="C17" s="258"/>
      <c r="E17" s="113">
        <v>40.606060606060609</v>
      </c>
      <c r="F17" s="115">
        <v>1139</v>
      </c>
      <c r="G17" s="114">
        <v>1193</v>
      </c>
      <c r="H17" s="114">
        <v>1165</v>
      </c>
      <c r="I17" s="114">
        <v>1192</v>
      </c>
      <c r="J17" s="140">
        <v>1169</v>
      </c>
      <c r="K17" s="114">
        <v>-30</v>
      </c>
      <c r="L17" s="116">
        <v>-2.5662959794696323</v>
      </c>
    </row>
    <row r="18" spans="1:12" s="110" customFormat="1" ht="15" customHeight="1" x14ac:dyDescent="0.2">
      <c r="A18" s="120"/>
      <c r="B18" s="119"/>
      <c r="C18" s="258" t="s">
        <v>106</v>
      </c>
      <c r="E18" s="113">
        <v>41.527655838454784</v>
      </c>
      <c r="F18" s="115">
        <v>473</v>
      </c>
      <c r="G18" s="114">
        <v>490</v>
      </c>
      <c r="H18" s="114">
        <v>469</v>
      </c>
      <c r="I18" s="114">
        <v>495</v>
      </c>
      <c r="J18" s="140">
        <v>464</v>
      </c>
      <c r="K18" s="114">
        <v>9</v>
      </c>
      <c r="L18" s="116">
        <v>1.9396551724137931</v>
      </c>
    </row>
    <row r="19" spans="1:12" s="110" customFormat="1" ht="15" customHeight="1" x14ac:dyDescent="0.2">
      <c r="A19" s="120"/>
      <c r="B19" s="119"/>
      <c r="C19" s="258" t="s">
        <v>107</v>
      </c>
      <c r="E19" s="113">
        <v>58.472344161545216</v>
      </c>
      <c r="F19" s="115">
        <v>666</v>
      </c>
      <c r="G19" s="114">
        <v>703</v>
      </c>
      <c r="H19" s="114">
        <v>696</v>
      </c>
      <c r="I19" s="114">
        <v>697</v>
      </c>
      <c r="J19" s="140">
        <v>705</v>
      </c>
      <c r="K19" s="114">
        <v>-39</v>
      </c>
      <c r="L19" s="116">
        <v>-5.5319148936170217</v>
      </c>
    </row>
    <row r="20" spans="1:12" s="110" customFormat="1" ht="15" customHeight="1" x14ac:dyDescent="0.2">
      <c r="A20" s="120"/>
      <c r="B20" s="121" t="s">
        <v>110</v>
      </c>
      <c r="C20" s="258"/>
      <c r="E20" s="113">
        <v>21.069518716577541</v>
      </c>
      <c r="F20" s="115">
        <v>591</v>
      </c>
      <c r="G20" s="114">
        <v>618</v>
      </c>
      <c r="H20" s="114">
        <v>631</v>
      </c>
      <c r="I20" s="114">
        <v>652</v>
      </c>
      <c r="J20" s="140">
        <v>644</v>
      </c>
      <c r="K20" s="114">
        <v>-53</v>
      </c>
      <c r="L20" s="116">
        <v>-8.2298136645962732</v>
      </c>
    </row>
    <row r="21" spans="1:12" s="110" customFormat="1" ht="15" customHeight="1" x14ac:dyDescent="0.2">
      <c r="A21" s="120"/>
      <c r="B21" s="119"/>
      <c r="C21" s="258" t="s">
        <v>106</v>
      </c>
      <c r="E21" s="113">
        <v>37.732656514382406</v>
      </c>
      <c r="F21" s="115">
        <v>223</v>
      </c>
      <c r="G21" s="114">
        <v>237</v>
      </c>
      <c r="H21" s="114">
        <v>246</v>
      </c>
      <c r="I21" s="114">
        <v>243</v>
      </c>
      <c r="J21" s="140">
        <v>253</v>
      </c>
      <c r="K21" s="114">
        <v>-30</v>
      </c>
      <c r="L21" s="116">
        <v>-11.857707509881424</v>
      </c>
    </row>
    <row r="22" spans="1:12" s="110" customFormat="1" ht="15" customHeight="1" x14ac:dyDescent="0.2">
      <c r="A22" s="120"/>
      <c r="B22" s="119"/>
      <c r="C22" s="258" t="s">
        <v>107</v>
      </c>
      <c r="E22" s="113">
        <v>62.267343485617594</v>
      </c>
      <c r="F22" s="115">
        <v>368</v>
      </c>
      <c r="G22" s="114">
        <v>381</v>
      </c>
      <c r="H22" s="114">
        <v>385</v>
      </c>
      <c r="I22" s="114">
        <v>409</v>
      </c>
      <c r="J22" s="140">
        <v>391</v>
      </c>
      <c r="K22" s="114">
        <v>-23</v>
      </c>
      <c r="L22" s="116">
        <v>-5.882352941176471</v>
      </c>
    </row>
    <row r="23" spans="1:12" s="110" customFormat="1" ht="15" customHeight="1" x14ac:dyDescent="0.2">
      <c r="A23" s="120"/>
      <c r="B23" s="121" t="s">
        <v>111</v>
      </c>
      <c r="C23" s="258"/>
      <c r="E23" s="113">
        <v>24.741532976827095</v>
      </c>
      <c r="F23" s="115">
        <v>694</v>
      </c>
      <c r="G23" s="114">
        <v>721</v>
      </c>
      <c r="H23" s="114">
        <v>731</v>
      </c>
      <c r="I23" s="114">
        <v>718</v>
      </c>
      <c r="J23" s="140">
        <v>664</v>
      </c>
      <c r="K23" s="114">
        <v>30</v>
      </c>
      <c r="L23" s="116">
        <v>4.5180722891566267</v>
      </c>
    </row>
    <row r="24" spans="1:12" s="110" customFormat="1" ht="15" customHeight="1" x14ac:dyDescent="0.2">
      <c r="A24" s="120"/>
      <c r="B24" s="119"/>
      <c r="C24" s="258" t="s">
        <v>106</v>
      </c>
      <c r="E24" s="113">
        <v>55.331412103746395</v>
      </c>
      <c r="F24" s="115">
        <v>384</v>
      </c>
      <c r="G24" s="114">
        <v>403</v>
      </c>
      <c r="H24" s="114">
        <v>417</v>
      </c>
      <c r="I24" s="114">
        <v>408</v>
      </c>
      <c r="J24" s="140">
        <v>379</v>
      </c>
      <c r="K24" s="114">
        <v>5</v>
      </c>
      <c r="L24" s="116">
        <v>1.3192612137203166</v>
      </c>
    </row>
    <row r="25" spans="1:12" s="110" customFormat="1" ht="15" customHeight="1" x14ac:dyDescent="0.2">
      <c r="A25" s="120"/>
      <c r="B25" s="119"/>
      <c r="C25" s="258" t="s">
        <v>107</v>
      </c>
      <c r="E25" s="113">
        <v>44.668587896253605</v>
      </c>
      <c r="F25" s="115">
        <v>310</v>
      </c>
      <c r="G25" s="114">
        <v>318</v>
      </c>
      <c r="H25" s="114">
        <v>314</v>
      </c>
      <c r="I25" s="114">
        <v>310</v>
      </c>
      <c r="J25" s="140">
        <v>285</v>
      </c>
      <c r="K25" s="114">
        <v>25</v>
      </c>
      <c r="L25" s="116">
        <v>8.7719298245614041</v>
      </c>
    </row>
    <row r="26" spans="1:12" s="110" customFormat="1" ht="15" customHeight="1" x14ac:dyDescent="0.2">
      <c r="A26" s="120"/>
      <c r="C26" s="121" t="s">
        <v>187</v>
      </c>
      <c r="D26" s="110" t="s">
        <v>188</v>
      </c>
      <c r="E26" s="113">
        <v>2.7807486631016043</v>
      </c>
      <c r="F26" s="115">
        <v>78</v>
      </c>
      <c r="G26" s="114">
        <v>90</v>
      </c>
      <c r="H26" s="114">
        <v>106</v>
      </c>
      <c r="I26" s="114">
        <v>106</v>
      </c>
      <c r="J26" s="140">
        <v>83</v>
      </c>
      <c r="K26" s="114">
        <v>-5</v>
      </c>
      <c r="L26" s="116">
        <v>-6.024096385542169</v>
      </c>
    </row>
    <row r="27" spans="1:12" s="110" customFormat="1" ht="15" customHeight="1" x14ac:dyDescent="0.2">
      <c r="A27" s="120"/>
      <c r="B27" s="119"/>
      <c r="D27" s="259" t="s">
        <v>106</v>
      </c>
      <c r="E27" s="113">
        <v>46.153846153846153</v>
      </c>
      <c r="F27" s="115">
        <v>36</v>
      </c>
      <c r="G27" s="114">
        <v>42</v>
      </c>
      <c r="H27" s="114">
        <v>50</v>
      </c>
      <c r="I27" s="114">
        <v>54</v>
      </c>
      <c r="J27" s="140">
        <v>41</v>
      </c>
      <c r="K27" s="114">
        <v>-5</v>
      </c>
      <c r="L27" s="116">
        <v>-12.195121951219512</v>
      </c>
    </row>
    <row r="28" spans="1:12" s="110" customFormat="1" ht="15" customHeight="1" x14ac:dyDescent="0.2">
      <c r="A28" s="120"/>
      <c r="B28" s="119"/>
      <c r="D28" s="259" t="s">
        <v>107</v>
      </c>
      <c r="E28" s="113">
        <v>53.846153846153847</v>
      </c>
      <c r="F28" s="115">
        <v>42</v>
      </c>
      <c r="G28" s="114">
        <v>48</v>
      </c>
      <c r="H28" s="114">
        <v>56</v>
      </c>
      <c r="I28" s="114">
        <v>52</v>
      </c>
      <c r="J28" s="140">
        <v>42</v>
      </c>
      <c r="K28" s="114">
        <v>0</v>
      </c>
      <c r="L28" s="116">
        <v>0</v>
      </c>
    </row>
    <row r="29" spans="1:12" s="110" customFormat="1" ht="24" customHeight="1" x14ac:dyDescent="0.2">
      <c r="A29" s="604" t="s">
        <v>189</v>
      </c>
      <c r="B29" s="605"/>
      <c r="C29" s="605"/>
      <c r="D29" s="606"/>
      <c r="E29" s="113">
        <v>98.324420677361857</v>
      </c>
      <c r="F29" s="115">
        <v>2758</v>
      </c>
      <c r="G29" s="114">
        <v>2869</v>
      </c>
      <c r="H29" s="114">
        <v>2885</v>
      </c>
      <c r="I29" s="114">
        <v>2917</v>
      </c>
      <c r="J29" s="140">
        <v>2802</v>
      </c>
      <c r="K29" s="114">
        <v>-44</v>
      </c>
      <c r="L29" s="116">
        <v>-1.5703069236259815</v>
      </c>
    </row>
    <row r="30" spans="1:12" s="110" customFormat="1" ht="15" customHeight="1" x14ac:dyDescent="0.2">
      <c r="A30" s="120"/>
      <c r="B30" s="119"/>
      <c r="C30" s="258" t="s">
        <v>106</v>
      </c>
      <c r="E30" s="113">
        <v>43.872371283538797</v>
      </c>
      <c r="F30" s="115">
        <v>1210</v>
      </c>
      <c r="G30" s="114">
        <v>1255</v>
      </c>
      <c r="H30" s="114">
        <v>1271</v>
      </c>
      <c r="I30" s="114">
        <v>1289</v>
      </c>
      <c r="J30" s="140">
        <v>1223</v>
      </c>
      <c r="K30" s="114">
        <v>-13</v>
      </c>
      <c r="L30" s="116">
        <v>-1.062959934587081</v>
      </c>
    </row>
    <row r="31" spans="1:12" s="110" customFormat="1" ht="15" customHeight="1" x14ac:dyDescent="0.2">
      <c r="A31" s="120"/>
      <c r="B31" s="119"/>
      <c r="C31" s="258" t="s">
        <v>107</v>
      </c>
      <c r="E31" s="113">
        <v>56.127628716461203</v>
      </c>
      <c r="F31" s="115">
        <v>1548</v>
      </c>
      <c r="G31" s="114">
        <v>1614</v>
      </c>
      <c r="H31" s="114">
        <v>1614</v>
      </c>
      <c r="I31" s="114">
        <v>1628</v>
      </c>
      <c r="J31" s="140">
        <v>1579</v>
      </c>
      <c r="K31" s="114">
        <v>-31</v>
      </c>
      <c r="L31" s="116">
        <v>-1.9632678910702976</v>
      </c>
    </row>
    <row r="32" spans="1:12" s="110" customFormat="1" ht="15" customHeight="1" x14ac:dyDescent="0.2">
      <c r="A32" s="120"/>
      <c r="B32" s="119" t="s">
        <v>117</v>
      </c>
      <c r="C32" s="258"/>
      <c r="E32" s="113">
        <v>1.6042780748663101</v>
      </c>
      <c r="F32" s="114">
        <v>45</v>
      </c>
      <c r="G32" s="114">
        <v>49</v>
      </c>
      <c r="H32" s="114">
        <v>41</v>
      </c>
      <c r="I32" s="114">
        <v>40</v>
      </c>
      <c r="J32" s="140">
        <v>33</v>
      </c>
      <c r="K32" s="114">
        <v>12</v>
      </c>
      <c r="L32" s="116">
        <v>36.363636363636367</v>
      </c>
    </row>
    <row r="33" spans="1:12" s="110" customFormat="1" ht="15" customHeight="1" x14ac:dyDescent="0.2">
      <c r="A33" s="120"/>
      <c r="B33" s="119"/>
      <c r="C33" s="258" t="s">
        <v>106</v>
      </c>
      <c r="E33" s="113">
        <v>57.777777777777779</v>
      </c>
      <c r="F33" s="114">
        <v>26</v>
      </c>
      <c r="G33" s="114">
        <v>27</v>
      </c>
      <c r="H33" s="114">
        <v>25</v>
      </c>
      <c r="I33" s="114">
        <v>26</v>
      </c>
      <c r="J33" s="140">
        <v>19</v>
      </c>
      <c r="K33" s="114">
        <v>7</v>
      </c>
      <c r="L33" s="116">
        <v>36.842105263157897</v>
      </c>
    </row>
    <row r="34" spans="1:12" s="110" customFormat="1" ht="15" customHeight="1" x14ac:dyDescent="0.2">
      <c r="A34" s="120"/>
      <c r="B34" s="119"/>
      <c r="C34" s="258" t="s">
        <v>107</v>
      </c>
      <c r="E34" s="113">
        <v>42.222222222222221</v>
      </c>
      <c r="F34" s="114">
        <v>19</v>
      </c>
      <c r="G34" s="114">
        <v>22</v>
      </c>
      <c r="H34" s="114">
        <v>16</v>
      </c>
      <c r="I34" s="114">
        <v>14</v>
      </c>
      <c r="J34" s="140">
        <v>14</v>
      </c>
      <c r="K34" s="114">
        <v>5</v>
      </c>
      <c r="L34" s="116">
        <v>35.714285714285715</v>
      </c>
    </row>
    <row r="35" spans="1:12" s="110" customFormat="1" ht="24" customHeight="1" x14ac:dyDescent="0.2">
      <c r="A35" s="604" t="s">
        <v>192</v>
      </c>
      <c r="B35" s="605"/>
      <c r="C35" s="605"/>
      <c r="D35" s="606"/>
      <c r="E35" s="113">
        <v>11.942959001782532</v>
      </c>
      <c r="F35" s="114">
        <v>335</v>
      </c>
      <c r="G35" s="114">
        <v>329</v>
      </c>
      <c r="H35" s="114">
        <v>327</v>
      </c>
      <c r="I35" s="114">
        <v>330</v>
      </c>
      <c r="J35" s="114">
        <v>292</v>
      </c>
      <c r="K35" s="318">
        <v>43</v>
      </c>
      <c r="L35" s="319">
        <v>14.726027397260275</v>
      </c>
    </row>
    <row r="36" spans="1:12" s="110" customFormat="1" ht="15" customHeight="1" x14ac:dyDescent="0.2">
      <c r="A36" s="120"/>
      <c r="B36" s="119"/>
      <c r="C36" s="258" t="s">
        <v>106</v>
      </c>
      <c r="E36" s="113">
        <v>45.373134328358212</v>
      </c>
      <c r="F36" s="114">
        <v>152</v>
      </c>
      <c r="G36" s="114">
        <v>139</v>
      </c>
      <c r="H36" s="114">
        <v>142</v>
      </c>
      <c r="I36" s="114">
        <v>150</v>
      </c>
      <c r="J36" s="114">
        <v>123</v>
      </c>
      <c r="K36" s="318">
        <v>29</v>
      </c>
      <c r="L36" s="116">
        <v>23.577235772357724</v>
      </c>
    </row>
    <row r="37" spans="1:12" s="110" customFormat="1" ht="15" customHeight="1" x14ac:dyDescent="0.2">
      <c r="A37" s="120"/>
      <c r="B37" s="119"/>
      <c r="C37" s="258" t="s">
        <v>107</v>
      </c>
      <c r="E37" s="113">
        <v>54.626865671641788</v>
      </c>
      <c r="F37" s="114">
        <v>183</v>
      </c>
      <c r="G37" s="114">
        <v>190</v>
      </c>
      <c r="H37" s="114">
        <v>185</v>
      </c>
      <c r="I37" s="114">
        <v>180</v>
      </c>
      <c r="J37" s="140">
        <v>169</v>
      </c>
      <c r="K37" s="114">
        <v>14</v>
      </c>
      <c r="L37" s="116">
        <v>8.2840236686390529</v>
      </c>
    </row>
    <row r="38" spans="1:12" s="110" customFormat="1" ht="15" customHeight="1" x14ac:dyDescent="0.2">
      <c r="A38" s="120"/>
      <c r="B38" s="119" t="s">
        <v>328</v>
      </c>
      <c r="C38" s="258"/>
      <c r="E38" s="113">
        <v>67.486631016042779</v>
      </c>
      <c r="F38" s="114">
        <v>1893</v>
      </c>
      <c r="G38" s="114">
        <v>1989</v>
      </c>
      <c r="H38" s="114">
        <v>1999</v>
      </c>
      <c r="I38" s="114">
        <v>2027</v>
      </c>
      <c r="J38" s="140">
        <v>1967</v>
      </c>
      <c r="K38" s="114">
        <v>-74</v>
      </c>
      <c r="L38" s="116">
        <v>-3.7620742247076766</v>
      </c>
    </row>
    <row r="39" spans="1:12" s="110" customFormat="1" ht="15" customHeight="1" x14ac:dyDescent="0.2">
      <c r="A39" s="120"/>
      <c r="B39" s="119"/>
      <c r="C39" s="258" t="s">
        <v>106</v>
      </c>
      <c r="E39" s="113">
        <v>43.687268885367139</v>
      </c>
      <c r="F39" s="115">
        <v>827</v>
      </c>
      <c r="G39" s="114">
        <v>873</v>
      </c>
      <c r="H39" s="114">
        <v>877</v>
      </c>
      <c r="I39" s="114">
        <v>894</v>
      </c>
      <c r="J39" s="140">
        <v>854</v>
      </c>
      <c r="K39" s="114">
        <v>-27</v>
      </c>
      <c r="L39" s="116">
        <v>-3.1615925058548009</v>
      </c>
    </row>
    <row r="40" spans="1:12" s="110" customFormat="1" ht="15" customHeight="1" x14ac:dyDescent="0.2">
      <c r="A40" s="120"/>
      <c r="B40" s="119"/>
      <c r="C40" s="258" t="s">
        <v>107</v>
      </c>
      <c r="E40" s="113">
        <v>56.312731114632861</v>
      </c>
      <c r="F40" s="115">
        <v>1066</v>
      </c>
      <c r="G40" s="114">
        <v>1116</v>
      </c>
      <c r="H40" s="114">
        <v>1122</v>
      </c>
      <c r="I40" s="114">
        <v>1133</v>
      </c>
      <c r="J40" s="140">
        <v>1113</v>
      </c>
      <c r="K40" s="114">
        <v>-47</v>
      </c>
      <c r="L40" s="116">
        <v>-4.2228212039532798</v>
      </c>
    </row>
    <row r="41" spans="1:12" s="110" customFormat="1" ht="15" customHeight="1" x14ac:dyDescent="0.2">
      <c r="A41" s="120"/>
      <c r="B41" s="320" t="s">
        <v>516</v>
      </c>
      <c r="C41" s="258"/>
      <c r="E41" s="113">
        <v>8.9839572192513373</v>
      </c>
      <c r="F41" s="115">
        <v>252</v>
      </c>
      <c r="G41" s="114">
        <v>262</v>
      </c>
      <c r="H41" s="114">
        <v>259</v>
      </c>
      <c r="I41" s="114">
        <v>253</v>
      </c>
      <c r="J41" s="140">
        <v>240</v>
      </c>
      <c r="K41" s="114">
        <v>12</v>
      </c>
      <c r="L41" s="116">
        <v>5</v>
      </c>
    </row>
    <row r="42" spans="1:12" s="110" customFormat="1" ht="15" customHeight="1" x14ac:dyDescent="0.2">
      <c r="A42" s="120"/>
      <c r="B42" s="119"/>
      <c r="C42" s="268" t="s">
        <v>106</v>
      </c>
      <c r="D42" s="182"/>
      <c r="E42" s="113">
        <v>48.80952380952381</v>
      </c>
      <c r="F42" s="115">
        <v>123</v>
      </c>
      <c r="G42" s="114">
        <v>128</v>
      </c>
      <c r="H42" s="114">
        <v>132</v>
      </c>
      <c r="I42" s="114">
        <v>126</v>
      </c>
      <c r="J42" s="140">
        <v>125</v>
      </c>
      <c r="K42" s="114">
        <v>-2</v>
      </c>
      <c r="L42" s="116">
        <v>-1.6</v>
      </c>
    </row>
    <row r="43" spans="1:12" s="110" customFormat="1" ht="15" customHeight="1" x14ac:dyDescent="0.2">
      <c r="A43" s="120"/>
      <c r="B43" s="119"/>
      <c r="C43" s="268" t="s">
        <v>107</v>
      </c>
      <c r="D43" s="182"/>
      <c r="E43" s="113">
        <v>51.19047619047619</v>
      </c>
      <c r="F43" s="115">
        <v>129</v>
      </c>
      <c r="G43" s="114">
        <v>134</v>
      </c>
      <c r="H43" s="114">
        <v>127</v>
      </c>
      <c r="I43" s="114">
        <v>127</v>
      </c>
      <c r="J43" s="140">
        <v>115</v>
      </c>
      <c r="K43" s="114">
        <v>14</v>
      </c>
      <c r="L43" s="116">
        <v>12.173913043478262</v>
      </c>
    </row>
    <row r="44" spans="1:12" s="110" customFormat="1" ht="15" customHeight="1" x14ac:dyDescent="0.2">
      <c r="A44" s="120"/>
      <c r="B44" s="119" t="s">
        <v>205</v>
      </c>
      <c r="C44" s="268"/>
      <c r="D44" s="182"/>
      <c r="E44" s="113">
        <v>11.586452762923351</v>
      </c>
      <c r="F44" s="115">
        <v>325</v>
      </c>
      <c r="G44" s="114">
        <v>340</v>
      </c>
      <c r="H44" s="114">
        <v>343</v>
      </c>
      <c r="I44" s="114">
        <v>349</v>
      </c>
      <c r="J44" s="140">
        <v>338</v>
      </c>
      <c r="K44" s="114">
        <v>-13</v>
      </c>
      <c r="L44" s="116">
        <v>-3.8461538461538463</v>
      </c>
    </row>
    <row r="45" spans="1:12" s="110" customFormat="1" ht="15" customHeight="1" x14ac:dyDescent="0.2">
      <c r="A45" s="120"/>
      <c r="B45" s="119"/>
      <c r="C45" s="268" t="s">
        <v>106</v>
      </c>
      <c r="D45" s="182"/>
      <c r="E45" s="113">
        <v>41.53846153846154</v>
      </c>
      <c r="F45" s="115">
        <v>135</v>
      </c>
      <c r="G45" s="114">
        <v>143</v>
      </c>
      <c r="H45" s="114">
        <v>146</v>
      </c>
      <c r="I45" s="114">
        <v>146</v>
      </c>
      <c r="J45" s="140">
        <v>141</v>
      </c>
      <c r="K45" s="114">
        <v>-6</v>
      </c>
      <c r="L45" s="116">
        <v>-4.2553191489361701</v>
      </c>
    </row>
    <row r="46" spans="1:12" s="110" customFormat="1" ht="15" customHeight="1" x14ac:dyDescent="0.2">
      <c r="A46" s="123"/>
      <c r="B46" s="124"/>
      <c r="C46" s="260" t="s">
        <v>107</v>
      </c>
      <c r="D46" s="261"/>
      <c r="E46" s="125">
        <v>58.46153846153846</v>
      </c>
      <c r="F46" s="143">
        <v>190</v>
      </c>
      <c r="G46" s="144">
        <v>197</v>
      </c>
      <c r="H46" s="144">
        <v>197</v>
      </c>
      <c r="I46" s="144">
        <v>203</v>
      </c>
      <c r="J46" s="145">
        <v>197</v>
      </c>
      <c r="K46" s="144">
        <v>-7</v>
      </c>
      <c r="L46" s="146">
        <v>-3.5532994923857868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2805</v>
      </c>
      <c r="E11" s="114">
        <v>2920</v>
      </c>
      <c r="F11" s="114">
        <v>2928</v>
      </c>
      <c r="G11" s="114">
        <v>2959</v>
      </c>
      <c r="H11" s="140">
        <v>2837</v>
      </c>
      <c r="I11" s="115">
        <v>-32</v>
      </c>
      <c r="J11" s="116">
        <v>-1.1279520620373633</v>
      </c>
    </row>
    <row r="12" spans="1:15" s="110" customFormat="1" ht="24.95" customHeight="1" x14ac:dyDescent="0.2">
      <c r="A12" s="193" t="s">
        <v>132</v>
      </c>
      <c r="B12" s="194" t="s">
        <v>133</v>
      </c>
      <c r="C12" s="113">
        <v>2.9590017825311943</v>
      </c>
      <c r="D12" s="115">
        <v>83</v>
      </c>
      <c r="E12" s="114">
        <v>116</v>
      </c>
      <c r="F12" s="114">
        <v>100</v>
      </c>
      <c r="G12" s="114">
        <v>91</v>
      </c>
      <c r="H12" s="140">
        <v>84</v>
      </c>
      <c r="I12" s="115">
        <v>-1</v>
      </c>
      <c r="J12" s="116">
        <v>-1.1904761904761905</v>
      </c>
    </row>
    <row r="13" spans="1:15" s="110" customFormat="1" ht="24.95" customHeight="1" x14ac:dyDescent="0.2">
      <c r="A13" s="193" t="s">
        <v>134</v>
      </c>
      <c r="B13" s="199" t="s">
        <v>214</v>
      </c>
      <c r="C13" s="113">
        <v>0.42780748663101603</v>
      </c>
      <c r="D13" s="115">
        <v>12</v>
      </c>
      <c r="E13" s="114">
        <v>14</v>
      </c>
      <c r="F13" s="114">
        <v>11</v>
      </c>
      <c r="G13" s="114">
        <v>10</v>
      </c>
      <c r="H13" s="140">
        <v>10</v>
      </c>
      <c r="I13" s="115">
        <v>2</v>
      </c>
      <c r="J13" s="116">
        <v>20</v>
      </c>
    </row>
    <row r="14" spans="1:15" s="287" customFormat="1" ht="24.95" customHeight="1" x14ac:dyDescent="0.2">
      <c r="A14" s="193" t="s">
        <v>215</v>
      </c>
      <c r="B14" s="199" t="s">
        <v>137</v>
      </c>
      <c r="C14" s="113">
        <v>12.228163992869876</v>
      </c>
      <c r="D14" s="115">
        <v>343</v>
      </c>
      <c r="E14" s="114">
        <v>334</v>
      </c>
      <c r="F14" s="114">
        <v>344</v>
      </c>
      <c r="G14" s="114">
        <v>332</v>
      </c>
      <c r="H14" s="140">
        <v>318</v>
      </c>
      <c r="I14" s="115">
        <v>25</v>
      </c>
      <c r="J14" s="116">
        <v>7.8616352201257858</v>
      </c>
      <c r="K14" s="110"/>
      <c r="L14" s="110"/>
      <c r="M14" s="110"/>
      <c r="N14" s="110"/>
      <c r="O14" s="110"/>
    </row>
    <row r="15" spans="1:15" s="110" customFormat="1" ht="24.95" customHeight="1" x14ac:dyDescent="0.2">
      <c r="A15" s="193" t="s">
        <v>216</v>
      </c>
      <c r="B15" s="199" t="s">
        <v>217</v>
      </c>
      <c r="C15" s="113">
        <v>6.595365418894831</v>
      </c>
      <c r="D15" s="115">
        <v>185</v>
      </c>
      <c r="E15" s="114">
        <v>183</v>
      </c>
      <c r="F15" s="114">
        <v>184</v>
      </c>
      <c r="G15" s="114">
        <v>175</v>
      </c>
      <c r="H15" s="140">
        <v>165</v>
      </c>
      <c r="I15" s="115">
        <v>20</v>
      </c>
      <c r="J15" s="116">
        <v>12.121212121212121</v>
      </c>
    </row>
    <row r="16" spans="1:15" s="287" customFormat="1" ht="24.95" customHeight="1" x14ac:dyDescent="0.2">
      <c r="A16" s="193" t="s">
        <v>218</v>
      </c>
      <c r="B16" s="199" t="s">
        <v>141</v>
      </c>
      <c r="C16" s="113">
        <v>4.5632798573975046</v>
      </c>
      <c r="D16" s="115">
        <v>128</v>
      </c>
      <c r="E16" s="114">
        <v>124</v>
      </c>
      <c r="F16" s="114">
        <v>134</v>
      </c>
      <c r="G16" s="114">
        <v>131</v>
      </c>
      <c r="H16" s="140">
        <v>126</v>
      </c>
      <c r="I16" s="115">
        <v>2</v>
      </c>
      <c r="J16" s="116">
        <v>1.5873015873015872</v>
      </c>
      <c r="K16" s="110"/>
      <c r="L16" s="110"/>
      <c r="M16" s="110"/>
      <c r="N16" s="110"/>
      <c r="O16" s="110"/>
    </row>
    <row r="17" spans="1:15" s="110" customFormat="1" ht="24.95" customHeight="1" x14ac:dyDescent="0.2">
      <c r="A17" s="193" t="s">
        <v>142</v>
      </c>
      <c r="B17" s="199" t="s">
        <v>220</v>
      </c>
      <c r="C17" s="113">
        <v>1.0695187165775402</v>
      </c>
      <c r="D17" s="115">
        <v>30</v>
      </c>
      <c r="E17" s="114">
        <v>27</v>
      </c>
      <c r="F17" s="114">
        <v>26</v>
      </c>
      <c r="G17" s="114">
        <v>26</v>
      </c>
      <c r="H17" s="140">
        <v>27</v>
      </c>
      <c r="I17" s="115">
        <v>3</v>
      </c>
      <c r="J17" s="116">
        <v>11.111111111111111</v>
      </c>
    </row>
    <row r="18" spans="1:15" s="287" customFormat="1" ht="24.95" customHeight="1" x14ac:dyDescent="0.2">
      <c r="A18" s="201" t="s">
        <v>144</v>
      </c>
      <c r="B18" s="202" t="s">
        <v>145</v>
      </c>
      <c r="C18" s="113">
        <v>9.4830659536541884</v>
      </c>
      <c r="D18" s="115">
        <v>266</v>
      </c>
      <c r="E18" s="114">
        <v>258</v>
      </c>
      <c r="F18" s="114">
        <v>256</v>
      </c>
      <c r="G18" s="114">
        <v>261</v>
      </c>
      <c r="H18" s="140">
        <v>247</v>
      </c>
      <c r="I18" s="115">
        <v>19</v>
      </c>
      <c r="J18" s="116">
        <v>7.6923076923076925</v>
      </c>
      <c r="K18" s="110"/>
      <c r="L18" s="110"/>
      <c r="M18" s="110"/>
      <c r="N18" s="110"/>
      <c r="O18" s="110"/>
    </row>
    <row r="19" spans="1:15" s="110" customFormat="1" ht="24.95" customHeight="1" x14ac:dyDescent="0.2">
      <c r="A19" s="193" t="s">
        <v>146</v>
      </c>
      <c r="B19" s="199" t="s">
        <v>147</v>
      </c>
      <c r="C19" s="113">
        <v>18.467023172905527</v>
      </c>
      <c r="D19" s="115">
        <v>518</v>
      </c>
      <c r="E19" s="114">
        <v>525</v>
      </c>
      <c r="F19" s="114">
        <v>510</v>
      </c>
      <c r="G19" s="114">
        <v>519</v>
      </c>
      <c r="H19" s="140">
        <v>476</v>
      </c>
      <c r="I19" s="115">
        <v>42</v>
      </c>
      <c r="J19" s="116">
        <v>8.8235294117647065</v>
      </c>
    </row>
    <row r="20" spans="1:15" s="287" customFormat="1" ht="24.95" customHeight="1" x14ac:dyDescent="0.2">
      <c r="A20" s="193" t="s">
        <v>148</v>
      </c>
      <c r="B20" s="199" t="s">
        <v>149</v>
      </c>
      <c r="C20" s="113">
        <v>10.160427807486631</v>
      </c>
      <c r="D20" s="115">
        <v>285</v>
      </c>
      <c r="E20" s="114">
        <v>278</v>
      </c>
      <c r="F20" s="114">
        <v>294</v>
      </c>
      <c r="G20" s="114">
        <v>314</v>
      </c>
      <c r="H20" s="140">
        <v>335</v>
      </c>
      <c r="I20" s="115">
        <v>-50</v>
      </c>
      <c r="J20" s="116">
        <v>-14.925373134328359</v>
      </c>
      <c r="K20" s="110"/>
      <c r="L20" s="110"/>
      <c r="M20" s="110"/>
      <c r="N20" s="110"/>
      <c r="O20" s="110"/>
    </row>
    <row r="21" spans="1:15" s="110" customFormat="1" ht="24.95" customHeight="1" x14ac:dyDescent="0.2">
      <c r="A21" s="201" t="s">
        <v>150</v>
      </c>
      <c r="B21" s="202" t="s">
        <v>151</v>
      </c>
      <c r="C21" s="113">
        <v>9.3761140819964357</v>
      </c>
      <c r="D21" s="115">
        <v>263</v>
      </c>
      <c r="E21" s="114">
        <v>314</v>
      </c>
      <c r="F21" s="114">
        <v>308</v>
      </c>
      <c r="G21" s="114">
        <v>326</v>
      </c>
      <c r="H21" s="140">
        <v>288</v>
      </c>
      <c r="I21" s="115">
        <v>-25</v>
      </c>
      <c r="J21" s="116">
        <v>-8.6805555555555554</v>
      </c>
    </row>
    <row r="22" spans="1:15" s="110" customFormat="1" ht="24.95" customHeight="1" x14ac:dyDescent="0.2">
      <c r="A22" s="201" t="s">
        <v>152</v>
      </c>
      <c r="B22" s="199" t="s">
        <v>153</v>
      </c>
      <c r="C22" s="113">
        <v>0.64171122994652408</v>
      </c>
      <c r="D22" s="115">
        <v>18</v>
      </c>
      <c r="E22" s="114">
        <v>18</v>
      </c>
      <c r="F22" s="114">
        <v>17</v>
      </c>
      <c r="G22" s="114">
        <v>18</v>
      </c>
      <c r="H22" s="140">
        <v>18</v>
      </c>
      <c r="I22" s="115">
        <v>0</v>
      </c>
      <c r="J22" s="116">
        <v>0</v>
      </c>
    </row>
    <row r="23" spans="1:15" s="110" customFormat="1" ht="24.95" customHeight="1" x14ac:dyDescent="0.2">
      <c r="A23" s="193" t="s">
        <v>154</v>
      </c>
      <c r="B23" s="199" t="s">
        <v>155</v>
      </c>
      <c r="C23" s="113" t="s">
        <v>513</v>
      </c>
      <c r="D23" s="115" t="s">
        <v>513</v>
      </c>
      <c r="E23" s="114">
        <v>24</v>
      </c>
      <c r="F23" s="114">
        <v>22</v>
      </c>
      <c r="G23" s="114">
        <v>22</v>
      </c>
      <c r="H23" s="140">
        <v>24</v>
      </c>
      <c r="I23" s="115" t="s">
        <v>513</v>
      </c>
      <c r="J23" s="116" t="s">
        <v>513</v>
      </c>
    </row>
    <row r="24" spans="1:15" s="110" customFormat="1" ht="24.95" customHeight="1" x14ac:dyDescent="0.2">
      <c r="A24" s="193" t="s">
        <v>156</v>
      </c>
      <c r="B24" s="199" t="s">
        <v>221</v>
      </c>
      <c r="C24" s="113">
        <v>5.5258467023172901</v>
      </c>
      <c r="D24" s="115">
        <v>155</v>
      </c>
      <c r="E24" s="114">
        <v>170</v>
      </c>
      <c r="F24" s="114">
        <v>170</v>
      </c>
      <c r="G24" s="114">
        <v>181</v>
      </c>
      <c r="H24" s="140">
        <v>175</v>
      </c>
      <c r="I24" s="115">
        <v>-20</v>
      </c>
      <c r="J24" s="116">
        <v>-11.428571428571429</v>
      </c>
    </row>
    <row r="25" spans="1:15" s="110" customFormat="1" ht="24.95" customHeight="1" x14ac:dyDescent="0.2">
      <c r="A25" s="193" t="s">
        <v>222</v>
      </c>
      <c r="B25" s="204" t="s">
        <v>159</v>
      </c>
      <c r="C25" s="113">
        <v>5.5971479500891261</v>
      </c>
      <c r="D25" s="115">
        <v>157</v>
      </c>
      <c r="E25" s="114">
        <v>184</v>
      </c>
      <c r="F25" s="114">
        <v>203</v>
      </c>
      <c r="G25" s="114">
        <v>212</v>
      </c>
      <c r="H25" s="140">
        <v>204</v>
      </c>
      <c r="I25" s="115">
        <v>-47</v>
      </c>
      <c r="J25" s="116">
        <v>-23.03921568627451</v>
      </c>
    </row>
    <row r="26" spans="1:15" s="110" customFormat="1" ht="24.95" customHeight="1" x14ac:dyDescent="0.2">
      <c r="A26" s="201">
        <v>782.78300000000002</v>
      </c>
      <c r="B26" s="203" t="s">
        <v>160</v>
      </c>
      <c r="C26" s="113" t="s">
        <v>513</v>
      </c>
      <c r="D26" s="115" t="s">
        <v>513</v>
      </c>
      <c r="E26" s="114">
        <v>7</v>
      </c>
      <c r="F26" s="114">
        <v>6</v>
      </c>
      <c r="G26" s="114">
        <v>6</v>
      </c>
      <c r="H26" s="140">
        <v>8</v>
      </c>
      <c r="I26" s="115" t="s">
        <v>513</v>
      </c>
      <c r="J26" s="116" t="s">
        <v>513</v>
      </c>
    </row>
    <row r="27" spans="1:15" s="110" customFormat="1" ht="24.95" customHeight="1" x14ac:dyDescent="0.2">
      <c r="A27" s="193" t="s">
        <v>161</v>
      </c>
      <c r="B27" s="199" t="s">
        <v>162</v>
      </c>
      <c r="C27" s="113">
        <v>4.7771836007130126</v>
      </c>
      <c r="D27" s="115">
        <v>134</v>
      </c>
      <c r="E27" s="114">
        <v>127</v>
      </c>
      <c r="F27" s="114">
        <v>143</v>
      </c>
      <c r="G27" s="114">
        <v>144</v>
      </c>
      <c r="H27" s="140">
        <v>131</v>
      </c>
      <c r="I27" s="115">
        <v>3</v>
      </c>
      <c r="J27" s="116">
        <v>2.2900763358778624</v>
      </c>
    </row>
    <row r="28" spans="1:15" s="110" customFormat="1" ht="24.95" customHeight="1" x14ac:dyDescent="0.2">
      <c r="A28" s="193" t="s">
        <v>163</v>
      </c>
      <c r="B28" s="199" t="s">
        <v>164</v>
      </c>
      <c r="C28" s="113">
        <v>0.64171122994652408</v>
      </c>
      <c r="D28" s="115">
        <v>18</v>
      </c>
      <c r="E28" s="114">
        <v>19</v>
      </c>
      <c r="F28" s="114">
        <v>21</v>
      </c>
      <c r="G28" s="114">
        <v>21</v>
      </c>
      <c r="H28" s="140">
        <v>19</v>
      </c>
      <c r="I28" s="115">
        <v>-1</v>
      </c>
      <c r="J28" s="116">
        <v>-5.2631578947368425</v>
      </c>
    </row>
    <row r="29" spans="1:15" s="110" customFormat="1" ht="24.95" customHeight="1" x14ac:dyDescent="0.2">
      <c r="A29" s="193">
        <v>86</v>
      </c>
      <c r="B29" s="199" t="s">
        <v>165</v>
      </c>
      <c r="C29" s="113">
        <v>5.0267379679144382</v>
      </c>
      <c r="D29" s="115">
        <v>141</v>
      </c>
      <c r="E29" s="114">
        <v>137</v>
      </c>
      <c r="F29" s="114">
        <v>134</v>
      </c>
      <c r="G29" s="114">
        <v>129</v>
      </c>
      <c r="H29" s="140">
        <v>131</v>
      </c>
      <c r="I29" s="115">
        <v>10</v>
      </c>
      <c r="J29" s="116">
        <v>7.6335877862595423</v>
      </c>
    </row>
    <row r="30" spans="1:15" s="110" customFormat="1" ht="24.95" customHeight="1" x14ac:dyDescent="0.2">
      <c r="A30" s="193">
        <v>87.88</v>
      </c>
      <c r="B30" s="204" t="s">
        <v>166</v>
      </c>
      <c r="C30" s="113">
        <v>3.0303030303030303</v>
      </c>
      <c r="D30" s="115">
        <v>85</v>
      </c>
      <c r="E30" s="114">
        <v>81</v>
      </c>
      <c r="F30" s="114">
        <v>83</v>
      </c>
      <c r="G30" s="114">
        <v>80</v>
      </c>
      <c r="H30" s="140">
        <v>82</v>
      </c>
      <c r="I30" s="115">
        <v>3</v>
      </c>
      <c r="J30" s="116">
        <v>3.6585365853658538</v>
      </c>
    </row>
    <row r="31" spans="1:15" s="110" customFormat="1" ht="24.95" customHeight="1" x14ac:dyDescent="0.2">
      <c r="A31" s="193" t="s">
        <v>167</v>
      </c>
      <c r="B31" s="199" t="s">
        <v>168</v>
      </c>
      <c r="C31" s="113">
        <v>10.659536541889484</v>
      </c>
      <c r="D31" s="115">
        <v>299</v>
      </c>
      <c r="E31" s="114">
        <v>314</v>
      </c>
      <c r="F31" s="114">
        <v>306</v>
      </c>
      <c r="G31" s="114">
        <v>293</v>
      </c>
      <c r="H31" s="140">
        <v>287</v>
      </c>
      <c r="I31" s="115">
        <v>12</v>
      </c>
      <c r="J31" s="116">
        <v>4.1811846689895473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2.9590017825311943</v>
      </c>
      <c r="D34" s="115">
        <v>83</v>
      </c>
      <c r="E34" s="114">
        <v>116</v>
      </c>
      <c r="F34" s="114">
        <v>100</v>
      </c>
      <c r="G34" s="114">
        <v>91</v>
      </c>
      <c r="H34" s="140">
        <v>84</v>
      </c>
      <c r="I34" s="115">
        <v>-1</v>
      </c>
      <c r="J34" s="116">
        <v>-1.1904761904761905</v>
      </c>
    </row>
    <row r="35" spans="1:10" s="110" customFormat="1" ht="24.95" customHeight="1" x14ac:dyDescent="0.2">
      <c r="A35" s="292" t="s">
        <v>171</v>
      </c>
      <c r="B35" s="293" t="s">
        <v>172</v>
      </c>
      <c r="C35" s="113">
        <v>22.139037433155082</v>
      </c>
      <c r="D35" s="115">
        <v>621</v>
      </c>
      <c r="E35" s="114">
        <v>606</v>
      </c>
      <c r="F35" s="114">
        <v>611</v>
      </c>
      <c r="G35" s="114">
        <v>603</v>
      </c>
      <c r="H35" s="140">
        <v>575</v>
      </c>
      <c r="I35" s="115">
        <v>46</v>
      </c>
      <c r="J35" s="116">
        <v>8</v>
      </c>
    </row>
    <row r="36" spans="1:10" s="110" customFormat="1" ht="24.95" customHeight="1" x14ac:dyDescent="0.2">
      <c r="A36" s="294" t="s">
        <v>173</v>
      </c>
      <c r="B36" s="295" t="s">
        <v>174</v>
      </c>
      <c r="C36" s="125">
        <v>74.901960784313729</v>
      </c>
      <c r="D36" s="143">
        <v>2101</v>
      </c>
      <c r="E36" s="144">
        <v>2198</v>
      </c>
      <c r="F36" s="144">
        <v>2217</v>
      </c>
      <c r="G36" s="144">
        <v>2265</v>
      </c>
      <c r="H36" s="145">
        <v>2178</v>
      </c>
      <c r="I36" s="143">
        <v>-77</v>
      </c>
      <c r="J36" s="146">
        <v>-3.5353535353535355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2805</v>
      </c>
      <c r="F11" s="264">
        <v>2920</v>
      </c>
      <c r="G11" s="264">
        <v>2928</v>
      </c>
      <c r="H11" s="264">
        <v>2959</v>
      </c>
      <c r="I11" s="265">
        <v>2837</v>
      </c>
      <c r="J11" s="263">
        <v>-32</v>
      </c>
      <c r="K11" s="266">
        <v>-1.1279520620373633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37.682709447415327</v>
      </c>
      <c r="E13" s="115">
        <v>1057</v>
      </c>
      <c r="F13" s="114">
        <v>1128</v>
      </c>
      <c r="G13" s="114">
        <v>1139</v>
      </c>
      <c r="H13" s="114">
        <v>1144</v>
      </c>
      <c r="I13" s="140">
        <v>1106</v>
      </c>
      <c r="J13" s="115">
        <v>-49</v>
      </c>
      <c r="K13" s="116">
        <v>-4.4303797468354427</v>
      </c>
    </row>
    <row r="14" spans="1:15" ht="15.95" customHeight="1" x14ac:dyDescent="0.2">
      <c r="A14" s="306" t="s">
        <v>230</v>
      </c>
      <c r="B14" s="307"/>
      <c r="C14" s="308"/>
      <c r="D14" s="113">
        <v>48.770053475935832</v>
      </c>
      <c r="E14" s="115">
        <v>1368</v>
      </c>
      <c r="F14" s="114">
        <v>1395</v>
      </c>
      <c r="G14" s="114">
        <v>1387</v>
      </c>
      <c r="H14" s="114">
        <v>1427</v>
      </c>
      <c r="I14" s="140">
        <v>1355</v>
      </c>
      <c r="J14" s="115">
        <v>13</v>
      </c>
      <c r="K14" s="116">
        <v>0.95940959409594095</v>
      </c>
    </row>
    <row r="15" spans="1:15" ht="15.95" customHeight="1" x14ac:dyDescent="0.2">
      <c r="A15" s="306" t="s">
        <v>231</v>
      </c>
      <c r="B15" s="307"/>
      <c r="C15" s="308"/>
      <c r="D15" s="113">
        <v>8.1283422459893053</v>
      </c>
      <c r="E15" s="115">
        <v>228</v>
      </c>
      <c r="F15" s="114">
        <v>236</v>
      </c>
      <c r="G15" s="114">
        <v>247</v>
      </c>
      <c r="H15" s="114">
        <v>234</v>
      </c>
      <c r="I15" s="140">
        <v>231</v>
      </c>
      <c r="J15" s="115">
        <v>-3</v>
      </c>
      <c r="K15" s="116">
        <v>-1.2987012987012987</v>
      </c>
    </row>
    <row r="16" spans="1:15" ht="15.95" customHeight="1" x14ac:dyDescent="0.2">
      <c r="A16" s="306" t="s">
        <v>232</v>
      </c>
      <c r="B16" s="307"/>
      <c r="C16" s="308"/>
      <c r="D16" s="113">
        <v>3.7789661319073082</v>
      </c>
      <c r="E16" s="115">
        <v>106</v>
      </c>
      <c r="F16" s="114">
        <v>109</v>
      </c>
      <c r="G16" s="114">
        <v>105</v>
      </c>
      <c r="H16" s="114">
        <v>105</v>
      </c>
      <c r="I16" s="140">
        <v>98</v>
      </c>
      <c r="J16" s="115">
        <v>8</v>
      </c>
      <c r="K16" s="116">
        <v>8.1632653061224492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1.8894830659536541</v>
      </c>
      <c r="E18" s="115">
        <v>53</v>
      </c>
      <c r="F18" s="114">
        <v>83</v>
      </c>
      <c r="G18" s="114">
        <v>64</v>
      </c>
      <c r="H18" s="114">
        <v>55</v>
      </c>
      <c r="I18" s="140">
        <v>50</v>
      </c>
      <c r="J18" s="115">
        <v>3</v>
      </c>
      <c r="K18" s="116">
        <v>6</v>
      </c>
    </row>
    <row r="19" spans="1:11" ht="14.1" customHeight="1" x14ac:dyDescent="0.2">
      <c r="A19" s="306" t="s">
        <v>235</v>
      </c>
      <c r="B19" s="307" t="s">
        <v>236</v>
      </c>
      <c r="C19" s="308"/>
      <c r="D19" s="113">
        <v>1.4260249554367201</v>
      </c>
      <c r="E19" s="115">
        <v>40</v>
      </c>
      <c r="F19" s="114">
        <v>69</v>
      </c>
      <c r="G19" s="114">
        <v>48</v>
      </c>
      <c r="H19" s="114">
        <v>42</v>
      </c>
      <c r="I19" s="140">
        <v>41</v>
      </c>
      <c r="J19" s="115">
        <v>-1</v>
      </c>
      <c r="K19" s="116">
        <v>-2.4390243902439024</v>
      </c>
    </row>
    <row r="20" spans="1:11" ht="14.1" customHeight="1" x14ac:dyDescent="0.2">
      <c r="A20" s="306">
        <v>12</v>
      </c>
      <c r="B20" s="307" t="s">
        <v>237</v>
      </c>
      <c r="C20" s="308"/>
      <c r="D20" s="113">
        <v>0.74866310160427807</v>
      </c>
      <c r="E20" s="115">
        <v>21</v>
      </c>
      <c r="F20" s="114">
        <v>23</v>
      </c>
      <c r="G20" s="114">
        <v>29</v>
      </c>
      <c r="H20" s="114">
        <v>34</v>
      </c>
      <c r="I20" s="140">
        <v>27</v>
      </c>
      <c r="J20" s="115">
        <v>-6</v>
      </c>
      <c r="K20" s="116">
        <v>-22.222222222222221</v>
      </c>
    </row>
    <row r="21" spans="1:11" ht="14.1" customHeight="1" x14ac:dyDescent="0.2">
      <c r="A21" s="306">
        <v>21</v>
      </c>
      <c r="B21" s="307" t="s">
        <v>238</v>
      </c>
      <c r="C21" s="308"/>
      <c r="D21" s="113">
        <v>0.49910873440285203</v>
      </c>
      <c r="E21" s="115">
        <v>14</v>
      </c>
      <c r="F21" s="114">
        <v>10</v>
      </c>
      <c r="G21" s="114">
        <v>9</v>
      </c>
      <c r="H21" s="114">
        <v>9</v>
      </c>
      <c r="I21" s="140">
        <v>10</v>
      </c>
      <c r="J21" s="115">
        <v>4</v>
      </c>
      <c r="K21" s="116">
        <v>40</v>
      </c>
    </row>
    <row r="22" spans="1:11" ht="14.1" customHeight="1" x14ac:dyDescent="0.2">
      <c r="A22" s="306">
        <v>22</v>
      </c>
      <c r="B22" s="307" t="s">
        <v>239</v>
      </c>
      <c r="C22" s="308"/>
      <c r="D22" s="113">
        <v>0.57040998217468808</v>
      </c>
      <c r="E22" s="115">
        <v>16</v>
      </c>
      <c r="F22" s="114">
        <v>17</v>
      </c>
      <c r="G22" s="114">
        <v>19</v>
      </c>
      <c r="H22" s="114">
        <v>21</v>
      </c>
      <c r="I22" s="140">
        <v>16</v>
      </c>
      <c r="J22" s="115">
        <v>0</v>
      </c>
      <c r="K22" s="116">
        <v>0</v>
      </c>
    </row>
    <row r="23" spans="1:11" ht="14.1" customHeight="1" x14ac:dyDescent="0.2">
      <c r="A23" s="306">
        <v>23</v>
      </c>
      <c r="B23" s="307" t="s">
        <v>240</v>
      </c>
      <c r="C23" s="308"/>
      <c r="D23" s="113">
        <v>0.10695187165775401</v>
      </c>
      <c r="E23" s="115">
        <v>3</v>
      </c>
      <c r="F23" s="114">
        <v>3</v>
      </c>
      <c r="G23" s="114">
        <v>3</v>
      </c>
      <c r="H23" s="114">
        <v>3</v>
      </c>
      <c r="I23" s="140">
        <v>3</v>
      </c>
      <c r="J23" s="115">
        <v>0</v>
      </c>
      <c r="K23" s="116">
        <v>0</v>
      </c>
    </row>
    <row r="24" spans="1:11" ht="14.1" customHeight="1" x14ac:dyDescent="0.2">
      <c r="A24" s="306">
        <v>24</v>
      </c>
      <c r="B24" s="307" t="s">
        <v>241</v>
      </c>
      <c r="C24" s="308"/>
      <c r="D24" s="113">
        <v>0.96256684491978606</v>
      </c>
      <c r="E24" s="115">
        <v>27</v>
      </c>
      <c r="F24" s="114">
        <v>29</v>
      </c>
      <c r="G24" s="114">
        <v>27</v>
      </c>
      <c r="H24" s="114">
        <v>26</v>
      </c>
      <c r="I24" s="140">
        <v>26</v>
      </c>
      <c r="J24" s="115">
        <v>1</v>
      </c>
      <c r="K24" s="116">
        <v>3.8461538461538463</v>
      </c>
    </row>
    <row r="25" spans="1:11" ht="14.1" customHeight="1" x14ac:dyDescent="0.2">
      <c r="A25" s="306">
        <v>25</v>
      </c>
      <c r="B25" s="307" t="s">
        <v>242</v>
      </c>
      <c r="C25" s="308"/>
      <c r="D25" s="113">
        <v>1.5329768270944741</v>
      </c>
      <c r="E25" s="115">
        <v>43</v>
      </c>
      <c r="F25" s="114">
        <v>51</v>
      </c>
      <c r="G25" s="114">
        <v>50</v>
      </c>
      <c r="H25" s="114">
        <v>49</v>
      </c>
      <c r="I25" s="140">
        <v>49</v>
      </c>
      <c r="J25" s="115">
        <v>-6</v>
      </c>
      <c r="K25" s="116">
        <v>-12.244897959183673</v>
      </c>
    </row>
    <row r="26" spans="1:11" ht="14.1" customHeight="1" x14ac:dyDescent="0.2">
      <c r="A26" s="306">
        <v>26</v>
      </c>
      <c r="B26" s="307" t="s">
        <v>243</v>
      </c>
      <c r="C26" s="308"/>
      <c r="D26" s="113">
        <v>0.96256684491978606</v>
      </c>
      <c r="E26" s="115">
        <v>27</v>
      </c>
      <c r="F26" s="114">
        <v>29</v>
      </c>
      <c r="G26" s="114">
        <v>31</v>
      </c>
      <c r="H26" s="114">
        <v>33</v>
      </c>
      <c r="I26" s="140">
        <v>33</v>
      </c>
      <c r="J26" s="115">
        <v>-6</v>
      </c>
      <c r="K26" s="116">
        <v>-18.181818181818183</v>
      </c>
    </row>
    <row r="27" spans="1:11" ht="14.1" customHeight="1" x14ac:dyDescent="0.2">
      <c r="A27" s="306">
        <v>27</v>
      </c>
      <c r="B27" s="307" t="s">
        <v>244</v>
      </c>
      <c r="C27" s="308"/>
      <c r="D27" s="113">
        <v>0.32085561497326204</v>
      </c>
      <c r="E27" s="115">
        <v>9</v>
      </c>
      <c r="F27" s="114">
        <v>10</v>
      </c>
      <c r="G27" s="114">
        <v>10</v>
      </c>
      <c r="H27" s="114">
        <v>11</v>
      </c>
      <c r="I27" s="140">
        <v>11</v>
      </c>
      <c r="J27" s="115">
        <v>-2</v>
      </c>
      <c r="K27" s="116">
        <v>-18.181818181818183</v>
      </c>
    </row>
    <row r="28" spans="1:11" ht="14.1" customHeight="1" x14ac:dyDescent="0.2">
      <c r="A28" s="306">
        <v>28</v>
      </c>
      <c r="B28" s="307" t="s">
        <v>245</v>
      </c>
      <c r="C28" s="308"/>
      <c r="D28" s="113">
        <v>0.28520499108734404</v>
      </c>
      <c r="E28" s="115">
        <v>8</v>
      </c>
      <c r="F28" s="114">
        <v>7</v>
      </c>
      <c r="G28" s="114">
        <v>7</v>
      </c>
      <c r="H28" s="114">
        <v>6</v>
      </c>
      <c r="I28" s="140">
        <v>8</v>
      </c>
      <c r="J28" s="115">
        <v>0</v>
      </c>
      <c r="K28" s="116">
        <v>0</v>
      </c>
    </row>
    <row r="29" spans="1:11" ht="14.1" customHeight="1" x14ac:dyDescent="0.2">
      <c r="A29" s="306">
        <v>29</v>
      </c>
      <c r="B29" s="307" t="s">
        <v>246</v>
      </c>
      <c r="C29" s="308"/>
      <c r="D29" s="113">
        <v>4.3850267379679142</v>
      </c>
      <c r="E29" s="115">
        <v>123</v>
      </c>
      <c r="F29" s="114">
        <v>132</v>
      </c>
      <c r="G29" s="114">
        <v>136</v>
      </c>
      <c r="H29" s="114">
        <v>132</v>
      </c>
      <c r="I29" s="140">
        <v>135</v>
      </c>
      <c r="J29" s="115">
        <v>-12</v>
      </c>
      <c r="K29" s="116">
        <v>-8.8888888888888893</v>
      </c>
    </row>
    <row r="30" spans="1:11" ht="14.1" customHeight="1" x14ac:dyDescent="0.2">
      <c r="A30" s="306" t="s">
        <v>247</v>
      </c>
      <c r="B30" s="307" t="s">
        <v>248</v>
      </c>
      <c r="C30" s="308"/>
      <c r="D30" s="113" t="s">
        <v>513</v>
      </c>
      <c r="E30" s="115" t="s">
        <v>513</v>
      </c>
      <c r="F30" s="114">
        <v>41</v>
      </c>
      <c r="G30" s="114">
        <v>39</v>
      </c>
      <c r="H30" s="114" t="s">
        <v>513</v>
      </c>
      <c r="I30" s="140">
        <v>46</v>
      </c>
      <c r="J30" s="115" t="s">
        <v>513</v>
      </c>
      <c r="K30" s="116" t="s">
        <v>513</v>
      </c>
    </row>
    <row r="31" spans="1:11" ht="14.1" customHeight="1" x14ac:dyDescent="0.2">
      <c r="A31" s="306" t="s">
        <v>249</v>
      </c>
      <c r="B31" s="307" t="s">
        <v>250</v>
      </c>
      <c r="C31" s="308"/>
      <c r="D31" s="113">
        <v>2.9946524064171123</v>
      </c>
      <c r="E31" s="115">
        <v>84</v>
      </c>
      <c r="F31" s="114">
        <v>91</v>
      </c>
      <c r="G31" s="114">
        <v>97</v>
      </c>
      <c r="H31" s="114">
        <v>90</v>
      </c>
      <c r="I31" s="140">
        <v>89</v>
      </c>
      <c r="J31" s="115">
        <v>-5</v>
      </c>
      <c r="K31" s="116">
        <v>-5.617977528089888</v>
      </c>
    </row>
    <row r="32" spans="1:11" ht="14.1" customHeight="1" x14ac:dyDescent="0.2">
      <c r="A32" s="306">
        <v>31</v>
      </c>
      <c r="B32" s="307" t="s">
        <v>251</v>
      </c>
      <c r="C32" s="308"/>
      <c r="D32" s="113">
        <v>0.14260249554367202</v>
      </c>
      <c r="E32" s="115">
        <v>4</v>
      </c>
      <c r="F32" s="114">
        <v>6</v>
      </c>
      <c r="G32" s="114">
        <v>8</v>
      </c>
      <c r="H32" s="114">
        <v>5</v>
      </c>
      <c r="I32" s="140">
        <v>4</v>
      </c>
      <c r="J32" s="115">
        <v>0</v>
      </c>
      <c r="K32" s="116">
        <v>0</v>
      </c>
    </row>
    <row r="33" spans="1:11" ht="14.1" customHeight="1" x14ac:dyDescent="0.2">
      <c r="A33" s="306">
        <v>32</v>
      </c>
      <c r="B33" s="307" t="s">
        <v>252</v>
      </c>
      <c r="C33" s="308"/>
      <c r="D33" s="113">
        <v>1.9251336898395721</v>
      </c>
      <c r="E33" s="115">
        <v>54</v>
      </c>
      <c r="F33" s="114">
        <v>55</v>
      </c>
      <c r="G33" s="114">
        <v>49</v>
      </c>
      <c r="H33" s="114">
        <v>58</v>
      </c>
      <c r="I33" s="140">
        <v>55</v>
      </c>
      <c r="J33" s="115">
        <v>-1</v>
      </c>
      <c r="K33" s="116">
        <v>-1.8181818181818181</v>
      </c>
    </row>
    <row r="34" spans="1:11" ht="14.1" customHeight="1" x14ac:dyDescent="0.2">
      <c r="A34" s="306">
        <v>33</v>
      </c>
      <c r="B34" s="307" t="s">
        <v>253</v>
      </c>
      <c r="C34" s="308"/>
      <c r="D34" s="113">
        <v>0.89126559714795006</v>
      </c>
      <c r="E34" s="115">
        <v>25</v>
      </c>
      <c r="F34" s="114">
        <v>23</v>
      </c>
      <c r="G34" s="114">
        <v>22</v>
      </c>
      <c r="H34" s="114">
        <v>20</v>
      </c>
      <c r="I34" s="140">
        <v>15</v>
      </c>
      <c r="J34" s="115">
        <v>10</v>
      </c>
      <c r="K34" s="116">
        <v>66.666666666666671</v>
      </c>
    </row>
    <row r="35" spans="1:11" ht="14.1" customHeight="1" x14ac:dyDescent="0.2">
      <c r="A35" s="306">
        <v>34</v>
      </c>
      <c r="B35" s="307" t="s">
        <v>254</v>
      </c>
      <c r="C35" s="308"/>
      <c r="D35" s="113">
        <v>5.1336898395721926</v>
      </c>
      <c r="E35" s="115">
        <v>144</v>
      </c>
      <c r="F35" s="114">
        <v>141</v>
      </c>
      <c r="G35" s="114">
        <v>143</v>
      </c>
      <c r="H35" s="114">
        <v>145</v>
      </c>
      <c r="I35" s="140">
        <v>153</v>
      </c>
      <c r="J35" s="115">
        <v>-9</v>
      </c>
      <c r="K35" s="116">
        <v>-5.882352941176471</v>
      </c>
    </row>
    <row r="36" spans="1:11" ht="14.1" customHeight="1" x14ac:dyDescent="0.2">
      <c r="A36" s="306">
        <v>41</v>
      </c>
      <c r="B36" s="307" t="s">
        <v>255</v>
      </c>
      <c r="C36" s="308"/>
      <c r="D36" s="113">
        <v>0.17825311942959002</v>
      </c>
      <c r="E36" s="115">
        <v>5</v>
      </c>
      <c r="F36" s="114">
        <v>4</v>
      </c>
      <c r="G36" s="114">
        <v>5</v>
      </c>
      <c r="H36" s="114">
        <v>5</v>
      </c>
      <c r="I36" s="140">
        <v>4</v>
      </c>
      <c r="J36" s="115">
        <v>1</v>
      </c>
      <c r="K36" s="116">
        <v>25</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0.46345811051693403</v>
      </c>
      <c r="E38" s="115">
        <v>13</v>
      </c>
      <c r="F38" s="114">
        <v>14</v>
      </c>
      <c r="G38" s="114">
        <v>13</v>
      </c>
      <c r="H38" s="114">
        <v>13</v>
      </c>
      <c r="I38" s="140">
        <v>11</v>
      </c>
      <c r="J38" s="115">
        <v>2</v>
      </c>
      <c r="K38" s="116">
        <v>18.181818181818183</v>
      </c>
    </row>
    <row r="39" spans="1:11" ht="14.1" customHeight="1" x14ac:dyDescent="0.2">
      <c r="A39" s="306">
        <v>51</v>
      </c>
      <c r="B39" s="307" t="s">
        <v>258</v>
      </c>
      <c r="C39" s="308"/>
      <c r="D39" s="113">
        <v>8.1996434937611404</v>
      </c>
      <c r="E39" s="115">
        <v>230</v>
      </c>
      <c r="F39" s="114">
        <v>225</v>
      </c>
      <c r="G39" s="114">
        <v>219</v>
      </c>
      <c r="H39" s="114">
        <v>221</v>
      </c>
      <c r="I39" s="140">
        <v>235</v>
      </c>
      <c r="J39" s="115">
        <v>-5</v>
      </c>
      <c r="K39" s="116">
        <v>-2.1276595744680851</v>
      </c>
    </row>
    <row r="40" spans="1:11" ht="14.1" customHeight="1" x14ac:dyDescent="0.2">
      <c r="A40" s="306" t="s">
        <v>259</v>
      </c>
      <c r="B40" s="307" t="s">
        <v>260</v>
      </c>
      <c r="C40" s="308"/>
      <c r="D40" s="113">
        <v>8.0570409982174684</v>
      </c>
      <c r="E40" s="115">
        <v>226</v>
      </c>
      <c r="F40" s="114">
        <v>220</v>
      </c>
      <c r="G40" s="114">
        <v>214</v>
      </c>
      <c r="H40" s="114">
        <v>215</v>
      </c>
      <c r="I40" s="140">
        <v>227</v>
      </c>
      <c r="J40" s="115">
        <v>-1</v>
      </c>
      <c r="K40" s="116">
        <v>-0.44052863436123346</v>
      </c>
    </row>
    <row r="41" spans="1:11" ht="14.1" customHeight="1" x14ac:dyDescent="0.2">
      <c r="A41" s="306"/>
      <c r="B41" s="307" t="s">
        <v>261</v>
      </c>
      <c r="C41" s="308"/>
      <c r="D41" s="113">
        <v>2.1033868092691623</v>
      </c>
      <c r="E41" s="115">
        <v>59</v>
      </c>
      <c r="F41" s="114">
        <v>58</v>
      </c>
      <c r="G41" s="114">
        <v>56</v>
      </c>
      <c r="H41" s="114">
        <v>47</v>
      </c>
      <c r="I41" s="140">
        <v>47</v>
      </c>
      <c r="J41" s="115">
        <v>12</v>
      </c>
      <c r="K41" s="116">
        <v>25.531914893617021</v>
      </c>
    </row>
    <row r="42" spans="1:11" ht="14.1" customHeight="1" x14ac:dyDescent="0.2">
      <c r="A42" s="306">
        <v>52</v>
      </c>
      <c r="B42" s="307" t="s">
        <v>262</v>
      </c>
      <c r="C42" s="308"/>
      <c r="D42" s="113">
        <v>4.5632798573975046</v>
      </c>
      <c r="E42" s="115">
        <v>128</v>
      </c>
      <c r="F42" s="114">
        <v>115</v>
      </c>
      <c r="G42" s="114">
        <v>130</v>
      </c>
      <c r="H42" s="114">
        <v>131</v>
      </c>
      <c r="I42" s="140">
        <v>132</v>
      </c>
      <c r="J42" s="115">
        <v>-4</v>
      </c>
      <c r="K42" s="116">
        <v>-3.0303030303030303</v>
      </c>
    </row>
    <row r="43" spans="1:11" ht="14.1" customHeight="1" x14ac:dyDescent="0.2">
      <c r="A43" s="306" t="s">
        <v>263</v>
      </c>
      <c r="B43" s="307" t="s">
        <v>264</v>
      </c>
      <c r="C43" s="308"/>
      <c r="D43" s="113">
        <v>4.3850267379679142</v>
      </c>
      <c r="E43" s="115">
        <v>123</v>
      </c>
      <c r="F43" s="114">
        <v>114</v>
      </c>
      <c r="G43" s="114">
        <v>126</v>
      </c>
      <c r="H43" s="114">
        <v>126</v>
      </c>
      <c r="I43" s="140">
        <v>128</v>
      </c>
      <c r="J43" s="115">
        <v>-5</v>
      </c>
      <c r="K43" s="116">
        <v>-3.90625</v>
      </c>
    </row>
    <row r="44" spans="1:11" ht="14.1" customHeight="1" x14ac:dyDescent="0.2">
      <c r="A44" s="306">
        <v>53</v>
      </c>
      <c r="B44" s="307" t="s">
        <v>265</v>
      </c>
      <c r="C44" s="308"/>
      <c r="D44" s="113">
        <v>1.9964349376114081</v>
      </c>
      <c r="E44" s="115">
        <v>56</v>
      </c>
      <c r="F44" s="114">
        <v>39</v>
      </c>
      <c r="G44" s="114">
        <v>43</v>
      </c>
      <c r="H44" s="114">
        <v>50</v>
      </c>
      <c r="I44" s="140">
        <v>47</v>
      </c>
      <c r="J44" s="115">
        <v>9</v>
      </c>
      <c r="K44" s="116">
        <v>19.148936170212767</v>
      </c>
    </row>
    <row r="45" spans="1:11" ht="14.1" customHeight="1" x14ac:dyDescent="0.2">
      <c r="A45" s="306" t="s">
        <v>266</v>
      </c>
      <c r="B45" s="307" t="s">
        <v>267</v>
      </c>
      <c r="C45" s="308"/>
      <c r="D45" s="113">
        <v>1.5686274509803921</v>
      </c>
      <c r="E45" s="115">
        <v>44</v>
      </c>
      <c r="F45" s="114">
        <v>28</v>
      </c>
      <c r="G45" s="114">
        <v>32</v>
      </c>
      <c r="H45" s="114">
        <v>39</v>
      </c>
      <c r="I45" s="140">
        <v>37</v>
      </c>
      <c r="J45" s="115">
        <v>7</v>
      </c>
      <c r="K45" s="116">
        <v>18.918918918918919</v>
      </c>
    </row>
    <row r="46" spans="1:11" ht="14.1" customHeight="1" x14ac:dyDescent="0.2">
      <c r="A46" s="306">
        <v>54</v>
      </c>
      <c r="B46" s="307" t="s">
        <v>268</v>
      </c>
      <c r="C46" s="308"/>
      <c r="D46" s="113">
        <v>9.5900178253119428</v>
      </c>
      <c r="E46" s="115">
        <v>269</v>
      </c>
      <c r="F46" s="114">
        <v>270</v>
      </c>
      <c r="G46" s="114">
        <v>269</v>
      </c>
      <c r="H46" s="114">
        <v>265</v>
      </c>
      <c r="I46" s="140">
        <v>253</v>
      </c>
      <c r="J46" s="115">
        <v>16</v>
      </c>
      <c r="K46" s="116">
        <v>6.3241106719367588</v>
      </c>
    </row>
    <row r="47" spans="1:11" ht="14.1" customHeight="1" x14ac:dyDescent="0.2">
      <c r="A47" s="306">
        <v>61</v>
      </c>
      <c r="B47" s="307" t="s">
        <v>269</v>
      </c>
      <c r="C47" s="308"/>
      <c r="D47" s="113">
        <v>1.1764705882352942</v>
      </c>
      <c r="E47" s="115">
        <v>33</v>
      </c>
      <c r="F47" s="114">
        <v>30</v>
      </c>
      <c r="G47" s="114">
        <v>30</v>
      </c>
      <c r="H47" s="114">
        <v>28</v>
      </c>
      <c r="I47" s="140">
        <v>25</v>
      </c>
      <c r="J47" s="115">
        <v>8</v>
      </c>
      <c r="K47" s="116">
        <v>32</v>
      </c>
    </row>
    <row r="48" spans="1:11" ht="14.1" customHeight="1" x14ac:dyDescent="0.2">
      <c r="A48" s="306">
        <v>62</v>
      </c>
      <c r="B48" s="307" t="s">
        <v>270</v>
      </c>
      <c r="C48" s="308"/>
      <c r="D48" s="113">
        <v>14.973262032085561</v>
      </c>
      <c r="E48" s="115">
        <v>420</v>
      </c>
      <c r="F48" s="114">
        <v>443</v>
      </c>
      <c r="G48" s="114">
        <v>426</v>
      </c>
      <c r="H48" s="114">
        <v>432</v>
      </c>
      <c r="I48" s="140">
        <v>384</v>
      </c>
      <c r="J48" s="115">
        <v>36</v>
      </c>
      <c r="K48" s="116">
        <v>9.375</v>
      </c>
    </row>
    <row r="49" spans="1:11" ht="14.1" customHeight="1" x14ac:dyDescent="0.2">
      <c r="A49" s="306">
        <v>63</v>
      </c>
      <c r="B49" s="307" t="s">
        <v>271</v>
      </c>
      <c r="C49" s="308"/>
      <c r="D49" s="113">
        <v>8.092691622103386</v>
      </c>
      <c r="E49" s="115">
        <v>227</v>
      </c>
      <c r="F49" s="114">
        <v>300</v>
      </c>
      <c r="G49" s="114">
        <v>323</v>
      </c>
      <c r="H49" s="114">
        <v>361</v>
      </c>
      <c r="I49" s="140">
        <v>309</v>
      </c>
      <c r="J49" s="115">
        <v>-82</v>
      </c>
      <c r="K49" s="116">
        <v>-26.537216828478964</v>
      </c>
    </row>
    <row r="50" spans="1:11" ht="14.1" customHeight="1" x14ac:dyDescent="0.2">
      <c r="A50" s="306" t="s">
        <v>272</v>
      </c>
      <c r="B50" s="307" t="s">
        <v>273</v>
      </c>
      <c r="C50" s="308"/>
      <c r="D50" s="113">
        <v>0.28520499108734404</v>
      </c>
      <c r="E50" s="115">
        <v>8</v>
      </c>
      <c r="F50" s="114">
        <v>6</v>
      </c>
      <c r="G50" s="114">
        <v>8</v>
      </c>
      <c r="H50" s="114">
        <v>9</v>
      </c>
      <c r="I50" s="140">
        <v>8</v>
      </c>
      <c r="J50" s="115">
        <v>0</v>
      </c>
      <c r="K50" s="116">
        <v>0</v>
      </c>
    </row>
    <row r="51" spans="1:11" ht="14.1" customHeight="1" x14ac:dyDescent="0.2">
      <c r="A51" s="306" t="s">
        <v>274</v>
      </c>
      <c r="B51" s="307" t="s">
        <v>275</v>
      </c>
      <c r="C51" s="308"/>
      <c r="D51" s="113">
        <v>6.9162210338680925</v>
      </c>
      <c r="E51" s="115">
        <v>194</v>
      </c>
      <c r="F51" s="114">
        <v>256</v>
      </c>
      <c r="G51" s="114">
        <v>260</v>
      </c>
      <c r="H51" s="114">
        <v>293</v>
      </c>
      <c r="I51" s="140">
        <v>240</v>
      </c>
      <c r="J51" s="115">
        <v>-46</v>
      </c>
      <c r="K51" s="116">
        <v>-19.166666666666668</v>
      </c>
    </row>
    <row r="52" spans="1:11" ht="14.1" customHeight="1" x14ac:dyDescent="0.2">
      <c r="A52" s="306">
        <v>71</v>
      </c>
      <c r="B52" s="307" t="s">
        <v>276</v>
      </c>
      <c r="C52" s="308"/>
      <c r="D52" s="113">
        <v>17.183600713012478</v>
      </c>
      <c r="E52" s="115">
        <v>482</v>
      </c>
      <c r="F52" s="114">
        <v>480</v>
      </c>
      <c r="G52" s="114">
        <v>479</v>
      </c>
      <c r="H52" s="114">
        <v>476</v>
      </c>
      <c r="I52" s="140">
        <v>482</v>
      </c>
      <c r="J52" s="115">
        <v>0</v>
      </c>
      <c r="K52" s="116">
        <v>0</v>
      </c>
    </row>
    <row r="53" spans="1:11" ht="14.1" customHeight="1" x14ac:dyDescent="0.2">
      <c r="A53" s="306" t="s">
        <v>277</v>
      </c>
      <c r="B53" s="307" t="s">
        <v>278</v>
      </c>
      <c r="C53" s="308"/>
      <c r="D53" s="113">
        <v>2.2816399286987523</v>
      </c>
      <c r="E53" s="115">
        <v>64</v>
      </c>
      <c r="F53" s="114">
        <v>61</v>
      </c>
      <c r="G53" s="114">
        <v>58</v>
      </c>
      <c r="H53" s="114">
        <v>60</v>
      </c>
      <c r="I53" s="140">
        <v>65</v>
      </c>
      <c r="J53" s="115">
        <v>-1</v>
      </c>
      <c r="K53" s="116">
        <v>-1.5384615384615385</v>
      </c>
    </row>
    <row r="54" spans="1:11" ht="14.1" customHeight="1" x14ac:dyDescent="0.2">
      <c r="A54" s="306" t="s">
        <v>279</v>
      </c>
      <c r="B54" s="307" t="s">
        <v>280</v>
      </c>
      <c r="C54" s="308"/>
      <c r="D54" s="113">
        <v>13.226381461675579</v>
      </c>
      <c r="E54" s="115">
        <v>371</v>
      </c>
      <c r="F54" s="114">
        <v>367</v>
      </c>
      <c r="G54" s="114">
        <v>369</v>
      </c>
      <c r="H54" s="114">
        <v>365</v>
      </c>
      <c r="I54" s="140">
        <v>368</v>
      </c>
      <c r="J54" s="115">
        <v>3</v>
      </c>
      <c r="K54" s="116">
        <v>0.81521739130434778</v>
      </c>
    </row>
    <row r="55" spans="1:11" ht="14.1" customHeight="1" x14ac:dyDescent="0.2">
      <c r="A55" s="306">
        <v>72</v>
      </c>
      <c r="B55" s="307" t="s">
        <v>281</v>
      </c>
      <c r="C55" s="308"/>
      <c r="D55" s="113">
        <v>1.9607843137254901</v>
      </c>
      <c r="E55" s="115">
        <v>55</v>
      </c>
      <c r="F55" s="114">
        <v>58</v>
      </c>
      <c r="G55" s="114">
        <v>59</v>
      </c>
      <c r="H55" s="114">
        <v>55</v>
      </c>
      <c r="I55" s="140">
        <v>52</v>
      </c>
      <c r="J55" s="115">
        <v>3</v>
      </c>
      <c r="K55" s="116">
        <v>5.7692307692307692</v>
      </c>
    </row>
    <row r="56" spans="1:11" ht="14.1" customHeight="1" x14ac:dyDescent="0.2">
      <c r="A56" s="306" t="s">
        <v>282</v>
      </c>
      <c r="B56" s="307" t="s">
        <v>283</v>
      </c>
      <c r="C56" s="308"/>
      <c r="D56" s="113">
        <v>0.14260249554367202</v>
      </c>
      <c r="E56" s="115">
        <v>4</v>
      </c>
      <c r="F56" s="114">
        <v>5</v>
      </c>
      <c r="G56" s="114">
        <v>5</v>
      </c>
      <c r="H56" s="114">
        <v>4</v>
      </c>
      <c r="I56" s="140">
        <v>4</v>
      </c>
      <c r="J56" s="115">
        <v>0</v>
      </c>
      <c r="K56" s="116">
        <v>0</v>
      </c>
    </row>
    <row r="57" spans="1:11" ht="14.1" customHeight="1" x14ac:dyDescent="0.2">
      <c r="A57" s="306" t="s">
        <v>284</v>
      </c>
      <c r="B57" s="307" t="s">
        <v>285</v>
      </c>
      <c r="C57" s="308"/>
      <c r="D57" s="113">
        <v>1.3903743315508021</v>
      </c>
      <c r="E57" s="115">
        <v>39</v>
      </c>
      <c r="F57" s="114">
        <v>40</v>
      </c>
      <c r="G57" s="114">
        <v>41</v>
      </c>
      <c r="H57" s="114">
        <v>39</v>
      </c>
      <c r="I57" s="140">
        <v>38</v>
      </c>
      <c r="J57" s="115">
        <v>1</v>
      </c>
      <c r="K57" s="116">
        <v>2.6315789473684212</v>
      </c>
    </row>
    <row r="58" spans="1:11" ht="14.1" customHeight="1" x14ac:dyDescent="0.2">
      <c r="A58" s="306">
        <v>73</v>
      </c>
      <c r="B58" s="307" t="s">
        <v>286</v>
      </c>
      <c r="C58" s="308"/>
      <c r="D58" s="113">
        <v>0.81996434937611407</v>
      </c>
      <c r="E58" s="115">
        <v>23</v>
      </c>
      <c r="F58" s="114">
        <v>18</v>
      </c>
      <c r="G58" s="114">
        <v>19</v>
      </c>
      <c r="H58" s="114">
        <v>16</v>
      </c>
      <c r="I58" s="140">
        <v>16</v>
      </c>
      <c r="J58" s="115">
        <v>7</v>
      </c>
      <c r="K58" s="116">
        <v>43.75</v>
      </c>
    </row>
    <row r="59" spans="1:11" ht="14.1" customHeight="1" x14ac:dyDescent="0.2">
      <c r="A59" s="306" t="s">
        <v>287</v>
      </c>
      <c r="B59" s="307" t="s">
        <v>288</v>
      </c>
      <c r="C59" s="308"/>
      <c r="D59" s="113">
        <v>0.53475935828877008</v>
      </c>
      <c r="E59" s="115">
        <v>15</v>
      </c>
      <c r="F59" s="114">
        <v>10</v>
      </c>
      <c r="G59" s="114">
        <v>12</v>
      </c>
      <c r="H59" s="114">
        <v>10</v>
      </c>
      <c r="I59" s="140">
        <v>10</v>
      </c>
      <c r="J59" s="115">
        <v>5</v>
      </c>
      <c r="K59" s="116">
        <v>50</v>
      </c>
    </row>
    <row r="60" spans="1:11" ht="14.1" customHeight="1" x14ac:dyDescent="0.2">
      <c r="A60" s="306">
        <v>81</v>
      </c>
      <c r="B60" s="307" t="s">
        <v>289</v>
      </c>
      <c r="C60" s="308"/>
      <c r="D60" s="113">
        <v>2.0677361853832443</v>
      </c>
      <c r="E60" s="115">
        <v>58</v>
      </c>
      <c r="F60" s="114">
        <v>57</v>
      </c>
      <c r="G60" s="114">
        <v>55</v>
      </c>
      <c r="H60" s="114">
        <v>52</v>
      </c>
      <c r="I60" s="140">
        <v>56</v>
      </c>
      <c r="J60" s="115">
        <v>2</v>
      </c>
      <c r="K60" s="116">
        <v>3.5714285714285716</v>
      </c>
    </row>
    <row r="61" spans="1:11" ht="14.1" customHeight="1" x14ac:dyDescent="0.2">
      <c r="A61" s="306" t="s">
        <v>290</v>
      </c>
      <c r="B61" s="307" t="s">
        <v>291</v>
      </c>
      <c r="C61" s="308"/>
      <c r="D61" s="113">
        <v>0.78431372549019607</v>
      </c>
      <c r="E61" s="115">
        <v>22</v>
      </c>
      <c r="F61" s="114">
        <v>22</v>
      </c>
      <c r="G61" s="114">
        <v>20</v>
      </c>
      <c r="H61" s="114">
        <v>19</v>
      </c>
      <c r="I61" s="140">
        <v>23</v>
      </c>
      <c r="J61" s="115">
        <v>-1</v>
      </c>
      <c r="K61" s="116">
        <v>-4.3478260869565215</v>
      </c>
    </row>
    <row r="62" spans="1:11" ht="14.1" customHeight="1" x14ac:dyDescent="0.2">
      <c r="A62" s="306" t="s">
        <v>292</v>
      </c>
      <c r="B62" s="307" t="s">
        <v>293</v>
      </c>
      <c r="C62" s="308"/>
      <c r="D62" s="113">
        <v>0.92691622103386806</v>
      </c>
      <c r="E62" s="115">
        <v>26</v>
      </c>
      <c r="F62" s="114">
        <v>24</v>
      </c>
      <c r="G62" s="114">
        <v>21</v>
      </c>
      <c r="H62" s="114">
        <v>20</v>
      </c>
      <c r="I62" s="140">
        <v>23</v>
      </c>
      <c r="J62" s="115">
        <v>3</v>
      </c>
      <c r="K62" s="116">
        <v>13.043478260869565</v>
      </c>
    </row>
    <row r="63" spans="1:11" ht="14.1" customHeight="1" x14ac:dyDescent="0.2">
      <c r="A63" s="306"/>
      <c r="B63" s="307" t="s">
        <v>294</v>
      </c>
      <c r="C63" s="308"/>
      <c r="D63" s="113">
        <v>0.67736185383244207</v>
      </c>
      <c r="E63" s="115">
        <v>19</v>
      </c>
      <c r="F63" s="114">
        <v>19</v>
      </c>
      <c r="G63" s="114">
        <v>17</v>
      </c>
      <c r="H63" s="114">
        <v>15</v>
      </c>
      <c r="I63" s="140">
        <v>17</v>
      </c>
      <c r="J63" s="115">
        <v>2</v>
      </c>
      <c r="K63" s="116">
        <v>11.764705882352942</v>
      </c>
    </row>
    <row r="64" spans="1:11" ht="14.1" customHeight="1" x14ac:dyDescent="0.2">
      <c r="A64" s="306" t="s">
        <v>295</v>
      </c>
      <c r="B64" s="307" t="s">
        <v>296</v>
      </c>
      <c r="C64" s="308"/>
      <c r="D64" s="113">
        <v>0</v>
      </c>
      <c r="E64" s="115">
        <v>0</v>
      </c>
      <c r="F64" s="114">
        <v>0</v>
      </c>
      <c r="G64" s="114">
        <v>0</v>
      </c>
      <c r="H64" s="114">
        <v>0</v>
      </c>
      <c r="I64" s="140">
        <v>0</v>
      </c>
      <c r="J64" s="115">
        <v>0</v>
      </c>
      <c r="K64" s="116">
        <v>0</v>
      </c>
    </row>
    <row r="65" spans="1:11" ht="14.1" customHeight="1" x14ac:dyDescent="0.2">
      <c r="A65" s="306" t="s">
        <v>297</v>
      </c>
      <c r="B65" s="307" t="s">
        <v>298</v>
      </c>
      <c r="C65" s="308"/>
      <c r="D65" s="113">
        <v>0.21390374331550802</v>
      </c>
      <c r="E65" s="115">
        <v>6</v>
      </c>
      <c r="F65" s="114">
        <v>6</v>
      </c>
      <c r="G65" s="114">
        <v>9</v>
      </c>
      <c r="H65" s="114">
        <v>8</v>
      </c>
      <c r="I65" s="140">
        <v>7</v>
      </c>
      <c r="J65" s="115">
        <v>-1</v>
      </c>
      <c r="K65" s="116">
        <v>-14.285714285714286</v>
      </c>
    </row>
    <row r="66" spans="1:11" ht="14.1" customHeight="1" x14ac:dyDescent="0.2">
      <c r="A66" s="306">
        <v>82</v>
      </c>
      <c r="B66" s="307" t="s">
        <v>299</v>
      </c>
      <c r="C66" s="308"/>
      <c r="D66" s="113">
        <v>1.7112299465240641</v>
      </c>
      <c r="E66" s="115">
        <v>48</v>
      </c>
      <c r="F66" s="114">
        <v>54</v>
      </c>
      <c r="G66" s="114">
        <v>50</v>
      </c>
      <c r="H66" s="114">
        <v>51</v>
      </c>
      <c r="I66" s="140">
        <v>47</v>
      </c>
      <c r="J66" s="115">
        <v>1</v>
      </c>
      <c r="K66" s="116">
        <v>2.1276595744680851</v>
      </c>
    </row>
    <row r="67" spans="1:11" ht="14.1" customHeight="1" x14ac:dyDescent="0.2">
      <c r="A67" s="306" t="s">
        <v>300</v>
      </c>
      <c r="B67" s="307" t="s">
        <v>301</v>
      </c>
      <c r="C67" s="308"/>
      <c r="D67" s="113">
        <v>1.0695187165775402</v>
      </c>
      <c r="E67" s="115">
        <v>30</v>
      </c>
      <c r="F67" s="114">
        <v>34</v>
      </c>
      <c r="G67" s="114">
        <v>33</v>
      </c>
      <c r="H67" s="114">
        <v>32</v>
      </c>
      <c r="I67" s="140">
        <v>30</v>
      </c>
      <c r="J67" s="115">
        <v>0</v>
      </c>
      <c r="K67" s="116">
        <v>0</v>
      </c>
    </row>
    <row r="68" spans="1:11" ht="14.1" customHeight="1" x14ac:dyDescent="0.2">
      <c r="A68" s="306" t="s">
        <v>302</v>
      </c>
      <c r="B68" s="307" t="s">
        <v>303</v>
      </c>
      <c r="C68" s="308"/>
      <c r="D68" s="113">
        <v>0.28520499108734404</v>
      </c>
      <c r="E68" s="115">
        <v>8</v>
      </c>
      <c r="F68" s="114">
        <v>12</v>
      </c>
      <c r="G68" s="114">
        <v>10</v>
      </c>
      <c r="H68" s="114">
        <v>11</v>
      </c>
      <c r="I68" s="140">
        <v>9</v>
      </c>
      <c r="J68" s="115">
        <v>-1</v>
      </c>
      <c r="K68" s="116">
        <v>-11.111111111111111</v>
      </c>
    </row>
    <row r="69" spans="1:11" ht="14.1" customHeight="1" x14ac:dyDescent="0.2">
      <c r="A69" s="306">
        <v>83</v>
      </c>
      <c r="B69" s="307" t="s">
        <v>304</v>
      </c>
      <c r="C69" s="308"/>
      <c r="D69" s="113">
        <v>1.7112299465240641</v>
      </c>
      <c r="E69" s="115">
        <v>48</v>
      </c>
      <c r="F69" s="114">
        <v>46</v>
      </c>
      <c r="G69" s="114">
        <v>54</v>
      </c>
      <c r="H69" s="114">
        <v>59</v>
      </c>
      <c r="I69" s="140">
        <v>53</v>
      </c>
      <c r="J69" s="115">
        <v>-5</v>
      </c>
      <c r="K69" s="116">
        <v>-9.433962264150944</v>
      </c>
    </row>
    <row r="70" spans="1:11" ht="14.1" customHeight="1" x14ac:dyDescent="0.2">
      <c r="A70" s="306" t="s">
        <v>305</v>
      </c>
      <c r="B70" s="307" t="s">
        <v>306</v>
      </c>
      <c r="C70" s="308"/>
      <c r="D70" s="113">
        <v>0.96256684491978606</v>
      </c>
      <c r="E70" s="115">
        <v>27</v>
      </c>
      <c r="F70" s="114">
        <v>25</v>
      </c>
      <c r="G70" s="114">
        <v>29</v>
      </c>
      <c r="H70" s="114">
        <v>31</v>
      </c>
      <c r="I70" s="140">
        <v>31</v>
      </c>
      <c r="J70" s="115">
        <v>-4</v>
      </c>
      <c r="K70" s="116">
        <v>-12.903225806451612</v>
      </c>
    </row>
    <row r="71" spans="1:11" ht="14.1" customHeight="1" x14ac:dyDescent="0.2">
      <c r="A71" s="306"/>
      <c r="B71" s="307" t="s">
        <v>307</v>
      </c>
      <c r="C71" s="308"/>
      <c r="D71" s="113">
        <v>0.64171122994652408</v>
      </c>
      <c r="E71" s="115">
        <v>18</v>
      </c>
      <c r="F71" s="114">
        <v>17</v>
      </c>
      <c r="G71" s="114">
        <v>19</v>
      </c>
      <c r="H71" s="114">
        <v>21</v>
      </c>
      <c r="I71" s="140">
        <v>20</v>
      </c>
      <c r="J71" s="115">
        <v>-2</v>
      </c>
      <c r="K71" s="116">
        <v>-10</v>
      </c>
    </row>
    <row r="72" spans="1:11" ht="14.1" customHeight="1" x14ac:dyDescent="0.2">
      <c r="A72" s="306">
        <v>84</v>
      </c>
      <c r="B72" s="307" t="s">
        <v>308</v>
      </c>
      <c r="C72" s="308"/>
      <c r="D72" s="113">
        <v>3.1016042780748663</v>
      </c>
      <c r="E72" s="115">
        <v>87</v>
      </c>
      <c r="F72" s="114">
        <v>88</v>
      </c>
      <c r="G72" s="114">
        <v>88</v>
      </c>
      <c r="H72" s="114">
        <v>80</v>
      </c>
      <c r="I72" s="140">
        <v>83</v>
      </c>
      <c r="J72" s="115">
        <v>4</v>
      </c>
      <c r="K72" s="116">
        <v>4.8192771084337354</v>
      </c>
    </row>
    <row r="73" spans="1:11" ht="14.1" customHeight="1" x14ac:dyDescent="0.2">
      <c r="A73" s="306" t="s">
        <v>309</v>
      </c>
      <c r="B73" s="307" t="s">
        <v>310</v>
      </c>
      <c r="C73" s="308"/>
      <c r="D73" s="113" t="s">
        <v>513</v>
      </c>
      <c r="E73" s="115" t="s">
        <v>513</v>
      </c>
      <c r="F73" s="114" t="s">
        <v>513</v>
      </c>
      <c r="G73" s="114" t="s">
        <v>513</v>
      </c>
      <c r="H73" s="114" t="s">
        <v>513</v>
      </c>
      <c r="I73" s="140" t="s">
        <v>513</v>
      </c>
      <c r="J73" s="115" t="s">
        <v>513</v>
      </c>
      <c r="K73" s="116" t="s">
        <v>513</v>
      </c>
    </row>
    <row r="74" spans="1:11" ht="14.1" customHeight="1" x14ac:dyDescent="0.2">
      <c r="A74" s="306" t="s">
        <v>311</v>
      </c>
      <c r="B74" s="307" t="s">
        <v>312</v>
      </c>
      <c r="C74" s="308"/>
      <c r="D74" s="113">
        <v>0.14260249554367202</v>
      </c>
      <c r="E74" s="115">
        <v>4</v>
      </c>
      <c r="F74" s="114">
        <v>4</v>
      </c>
      <c r="G74" s="114">
        <v>4</v>
      </c>
      <c r="H74" s="114">
        <v>4</v>
      </c>
      <c r="I74" s="140">
        <v>4</v>
      </c>
      <c r="J74" s="115">
        <v>0</v>
      </c>
      <c r="K74" s="116">
        <v>0</v>
      </c>
    </row>
    <row r="75" spans="1:11" ht="14.1" customHeight="1" x14ac:dyDescent="0.2">
      <c r="A75" s="306" t="s">
        <v>313</v>
      </c>
      <c r="B75" s="307" t="s">
        <v>314</v>
      </c>
      <c r="C75" s="308"/>
      <c r="D75" s="113" t="s">
        <v>513</v>
      </c>
      <c r="E75" s="115" t="s">
        <v>513</v>
      </c>
      <c r="F75" s="114" t="s">
        <v>513</v>
      </c>
      <c r="G75" s="114">
        <v>0</v>
      </c>
      <c r="H75" s="114">
        <v>0</v>
      </c>
      <c r="I75" s="140">
        <v>0</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v>
      </c>
      <c r="E77" s="115">
        <v>0</v>
      </c>
      <c r="F77" s="114">
        <v>0</v>
      </c>
      <c r="G77" s="114">
        <v>0</v>
      </c>
      <c r="H77" s="114">
        <v>0</v>
      </c>
      <c r="I77" s="140">
        <v>0</v>
      </c>
      <c r="J77" s="115">
        <v>0</v>
      </c>
      <c r="K77" s="116">
        <v>0</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t="s">
        <v>513</v>
      </c>
      <c r="E79" s="115" t="s">
        <v>513</v>
      </c>
      <c r="F79" s="114">
        <v>3</v>
      </c>
      <c r="G79" s="114">
        <v>4</v>
      </c>
      <c r="H79" s="114">
        <v>4</v>
      </c>
      <c r="I79" s="140" t="s">
        <v>513</v>
      </c>
      <c r="J79" s="115" t="s">
        <v>513</v>
      </c>
      <c r="K79" s="116" t="s">
        <v>513</v>
      </c>
    </row>
    <row r="80" spans="1:11" ht="14.1" customHeight="1" x14ac:dyDescent="0.2">
      <c r="A80" s="306" t="s">
        <v>319</v>
      </c>
      <c r="B80" s="307" t="s">
        <v>320</v>
      </c>
      <c r="C80" s="308"/>
      <c r="D80" s="113">
        <v>0</v>
      </c>
      <c r="E80" s="115">
        <v>0</v>
      </c>
      <c r="F80" s="114" t="s">
        <v>513</v>
      </c>
      <c r="G80" s="114" t="s">
        <v>513</v>
      </c>
      <c r="H80" s="114">
        <v>0</v>
      </c>
      <c r="I80" s="140">
        <v>0</v>
      </c>
      <c r="J80" s="115">
        <v>0</v>
      </c>
      <c r="K80" s="116">
        <v>0</v>
      </c>
    </row>
    <row r="81" spans="1:11" ht="14.1" customHeight="1" x14ac:dyDescent="0.2">
      <c r="A81" s="310" t="s">
        <v>321</v>
      </c>
      <c r="B81" s="311" t="s">
        <v>333</v>
      </c>
      <c r="C81" s="312"/>
      <c r="D81" s="125">
        <v>1.6399286987522281</v>
      </c>
      <c r="E81" s="143">
        <v>46</v>
      </c>
      <c r="F81" s="144">
        <v>52</v>
      </c>
      <c r="G81" s="144">
        <v>50</v>
      </c>
      <c r="H81" s="144">
        <v>49</v>
      </c>
      <c r="I81" s="145">
        <v>47</v>
      </c>
      <c r="J81" s="143">
        <v>-1</v>
      </c>
      <c r="K81" s="146">
        <v>-2.1276595744680851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1583</v>
      </c>
      <c r="G12" s="536">
        <v>1005</v>
      </c>
      <c r="H12" s="536">
        <v>1849</v>
      </c>
      <c r="I12" s="536">
        <v>1592</v>
      </c>
      <c r="J12" s="537">
        <v>2232</v>
      </c>
      <c r="K12" s="538">
        <v>-649</v>
      </c>
      <c r="L12" s="349">
        <v>-29.077060931899641</v>
      </c>
    </row>
    <row r="13" spans="1:17" s="110" customFormat="1" ht="15" customHeight="1" x14ac:dyDescent="0.2">
      <c r="A13" s="350" t="s">
        <v>344</v>
      </c>
      <c r="B13" s="351" t="s">
        <v>345</v>
      </c>
      <c r="C13" s="347"/>
      <c r="D13" s="347"/>
      <c r="E13" s="348"/>
      <c r="F13" s="536">
        <v>936</v>
      </c>
      <c r="G13" s="536">
        <v>532</v>
      </c>
      <c r="H13" s="536">
        <v>1024</v>
      </c>
      <c r="I13" s="536">
        <v>865</v>
      </c>
      <c r="J13" s="537">
        <v>1196</v>
      </c>
      <c r="K13" s="538">
        <v>-260</v>
      </c>
      <c r="L13" s="349">
        <v>-21.739130434782609</v>
      </c>
    </row>
    <row r="14" spans="1:17" s="110" customFormat="1" ht="22.5" customHeight="1" x14ac:dyDescent="0.2">
      <c r="A14" s="350"/>
      <c r="B14" s="351" t="s">
        <v>346</v>
      </c>
      <c r="C14" s="347"/>
      <c r="D14" s="347"/>
      <c r="E14" s="348"/>
      <c r="F14" s="536">
        <v>647</v>
      </c>
      <c r="G14" s="536">
        <v>473</v>
      </c>
      <c r="H14" s="536">
        <v>825</v>
      </c>
      <c r="I14" s="536">
        <v>727</v>
      </c>
      <c r="J14" s="537">
        <v>1036</v>
      </c>
      <c r="K14" s="538">
        <v>-389</v>
      </c>
      <c r="L14" s="349">
        <v>-37.548262548262549</v>
      </c>
    </row>
    <row r="15" spans="1:17" s="110" customFormat="1" ht="15" customHeight="1" x14ac:dyDescent="0.2">
      <c r="A15" s="350" t="s">
        <v>347</v>
      </c>
      <c r="B15" s="351" t="s">
        <v>108</v>
      </c>
      <c r="C15" s="347"/>
      <c r="D15" s="347"/>
      <c r="E15" s="348"/>
      <c r="F15" s="536">
        <v>249</v>
      </c>
      <c r="G15" s="536">
        <v>188</v>
      </c>
      <c r="H15" s="536">
        <v>645</v>
      </c>
      <c r="I15" s="536">
        <v>304</v>
      </c>
      <c r="J15" s="537">
        <v>292</v>
      </c>
      <c r="K15" s="538">
        <v>-43</v>
      </c>
      <c r="L15" s="349">
        <v>-14.726027397260275</v>
      </c>
    </row>
    <row r="16" spans="1:17" s="110" customFormat="1" ht="15" customHeight="1" x14ac:dyDescent="0.2">
      <c r="A16" s="350"/>
      <c r="B16" s="351" t="s">
        <v>109</v>
      </c>
      <c r="C16" s="347"/>
      <c r="D16" s="347"/>
      <c r="E16" s="348"/>
      <c r="F16" s="536">
        <v>1068</v>
      </c>
      <c r="G16" s="536">
        <v>690</v>
      </c>
      <c r="H16" s="536">
        <v>1027</v>
      </c>
      <c r="I16" s="536">
        <v>1055</v>
      </c>
      <c r="J16" s="537">
        <v>1544</v>
      </c>
      <c r="K16" s="538">
        <v>-476</v>
      </c>
      <c r="L16" s="349">
        <v>-30.82901554404145</v>
      </c>
    </row>
    <row r="17" spans="1:12" s="110" customFormat="1" ht="15" customHeight="1" x14ac:dyDescent="0.2">
      <c r="A17" s="350"/>
      <c r="B17" s="351" t="s">
        <v>110</v>
      </c>
      <c r="C17" s="347"/>
      <c r="D17" s="347"/>
      <c r="E17" s="348"/>
      <c r="F17" s="536">
        <v>244</v>
      </c>
      <c r="G17" s="536">
        <v>115</v>
      </c>
      <c r="H17" s="536">
        <v>167</v>
      </c>
      <c r="I17" s="536">
        <v>214</v>
      </c>
      <c r="J17" s="537">
        <v>380</v>
      </c>
      <c r="K17" s="538">
        <v>-136</v>
      </c>
      <c r="L17" s="349">
        <v>-35.789473684210527</v>
      </c>
    </row>
    <row r="18" spans="1:12" s="110" customFormat="1" ht="15" customHeight="1" x14ac:dyDescent="0.2">
      <c r="A18" s="350"/>
      <c r="B18" s="351" t="s">
        <v>111</v>
      </c>
      <c r="C18" s="347"/>
      <c r="D18" s="347"/>
      <c r="E18" s="348"/>
      <c r="F18" s="536">
        <v>22</v>
      </c>
      <c r="G18" s="536">
        <v>12</v>
      </c>
      <c r="H18" s="536">
        <v>10</v>
      </c>
      <c r="I18" s="536">
        <v>19</v>
      </c>
      <c r="J18" s="537">
        <v>16</v>
      </c>
      <c r="K18" s="538">
        <v>6</v>
      </c>
      <c r="L18" s="349">
        <v>37.5</v>
      </c>
    </row>
    <row r="19" spans="1:12" s="110" customFormat="1" ht="15" customHeight="1" x14ac:dyDescent="0.2">
      <c r="A19" s="118" t="s">
        <v>113</v>
      </c>
      <c r="B19" s="119" t="s">
        <v>181</v>
      </c>
      <c r="C19" s="347"/>
      <c r="D19" s="347"/>
      <c r="E19" s="348"/>
      <c r="F19" s="536">
        <v>1162</v>
      </c>
      <c r="G19" s="536">
        <v>660</v>
      </c>
      <c r="H19" s="536">
        <v>1379</v>
      </c>
      <c r="I19" s="536">
        <v>1084</v>
      </c>
      <c r="J19" s="537">
        <v>1690</v>
      </c>
      <c r="K19" s="538">
        <v>-528</v>
      </c>
      <c r="L19" s="349">
        <v>-31.242603550295858</v>
      </c>
    </row>
    <row r="20" spans="1:12" s="110" customFormat="1" ht="15" customHeight="1" x14ac:dyDescent="0.2">
      <c r="A20" s="118"/>
      <c r="B20" s="119" t="s">
        <v>182</v>
      </c>
      <c r="C20" s="347"/>
      <c r="D20" s="347"/>
      <c r="E20" s="348"/>
      <c r="F20" s="536">
        <v>421</v>
      </c>
      <c r="G20" s="536">
        <v>345</v>
      </c>
      <c r="H20" s="536">
        <v>470</v>
      </c>
      <c r="I20" s="536">
        <v>508</v>
      </c>
      <c r="J20" s="537">
        <v>542</v>
      </c>
      <c r="K20" s="538">
        <v>-121</v>
      </c>
      <c r="L20" s="349">
        <v>-22.324723247232473</v>
      </c>
    </row>
    <row r="21" spans="1:12" s="110" customFormat="1" ht="15" customHeight="1" x14ac:dyDescent="0.2">
      <c r="A21" s="118" t="s">
        <v>113</v>
      </c>
      <c r="B21" s="119" t="s">
        <v>116</v>
      </c>
      <c r="C21" s="347"/>
      <c r="D21" s="347"/>
      <c r="E21" s="348"/>
      <c r="F21" s="536">
        <v>1299</v>
      </c>
      <c r="G21" s="536">
        <v>850</v>
      </c>
      <c r="H21" s="536">
        <v>1557</v>
      </c>
      <c r="I21" s="536">
        <v>1289</v>
      </c>
      <c r="J21" s="537">
        <v>1913</v>
      </c>
      <c r="K21" s="538">
        <v>-614</v>
      </c>
      <c r="L21" s="349">
        <v>-32.096184004181914</v>
      </c>
    </row>
    <row r="22" spans="1:12" s="110" customFormat="1" ht="15" customHeight="1" x14ac:dyDescent="0.2">
      <c r="A22" s="118"/>
      <c r="B22" s="119" t="s">
        <v>117</v>
      </c>
      <c r="C22" s="347"/>
      <c r="D22" s="347"/>
      <c r="E22" s="348"/>
      <c r="F22" s="536">
        <v>284</v>
      </c>
      <c r="G22" s="536">
        <v>155</v>
      </c>
      <c r="H22" s="536">
        <v>292</v>
      </c>
      <c r="I22" s="536">
        <v>303</v>
      </c>
      <c r="J22" s="537">
        <v>319</v>
      </c>
      <c r="K22" s="538">
        <v>-35</v>
      </c>
      <c r="L22" s="349">
        <v>-10.9717868338558</v>
      </c>
    </row>
    <row r="23" spans="1:12" s="110" customFormat="1" ht="15" customHeight="1" x14ac:dyDescent="0.2">
      <c r="A23" s="352" t="s">
        <v>347</v>
      </c>
      <c r="B23" s="353" t="s">
        <v>193</v>
      </c>
      <c r="C23" s="354"/>
      <c r="D23" s="354"/>
      <c r="E23" s="355"/>
      <c r="F23" s="539">
        <v>10</v>
      </c>
      <c r="G23" s="539">
        <v>25</v>
      </c>
      <c r="H23" s="539">
        <v>323</v>
      </c>
      <c r="I23" s="539">
        <v>5</v>
      </c>
      <c r="J23" s="540">
        <v>54</v>
      </c>
      <c r="K23" s="541">
        <v>-44</v>
      </c>
      <c r="L23" s="356">
        <v>-81.481481481481481</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37.299999999999997</v>
      </c>
      <c r="G25" s="542">
        <v>40.1</v>
      </c>
      <c r="H25" s="542">
        <v>43</v>
      </c>
      <c r="I25" s="542">
        <v>42.3</v>
      </c>
      <c r="J25" s="542">
        <v>31.1</v>
      </c>
      <c r="K25" s="543" t="s">
        <v>349</v>
      </c>
      <c r="L25" s="364">
        <v>6.1999999999999957</v>
      </c>
    </row>
    <row r="26" spans="1:12" s="110" customFormat="1" ht="15" customHeight="1" x14ac:dyDescent="0.2">
      <c r="A26" s="365" t="s">
        <v>105</v>
      </c>
      <c r="B26" s="366" t="s">
        <v>345</v>
      </c>
      <c r="C26" s="362"/>
      <c r="D26" s="362"/>
      <c r="E26" s="363"/>
      <c r="F26" s="542">
        <v>30.3</v>
      </c>
      <c r="G26" s="542">
        <v>38.200000000000003</v>
      </c>
      <c r="H26" s="542">
        <v>38.4</v>
      </c>
      <c r="I26" s="542">
        <v>36</v>
      </c>
      <c r="J26" s="544">
        <v>31.1</v>
      </c>
      <c r="K26" s="543" t="s">
        <v>349</v>
      </c>
      <c r="L26" s="364">
        <v>-0.80000000000000071</v>
      </c>
    </row>
    <row r="27" spans="1:12" s="110" customFormat="1" ht="15" customHeight="1" x14ac:dyDescent="0.2">
      <c r="A27" s="365"/>
      <c r="B27" s="366" t="s">
        <v>346</v>
      </c>
      <c r="C27" s="362"/>
      <c r="D27" s="362"/>
      <c r="E27" s="363"/>
      <c r="F27" s="542">
        <v>47.5</v>
      </c>
      <c r="G27" s="542">
        <v>42.2</v>
      </c>
      <c r="H27" s="542">
        <v>48.2</v>
      </c>
      <c r="I27" s="542">
        <v>49.7</v>
      </c>
      <c r="J27" s="542">
        <v>31</v>
      </c>
      <c r="K27" s="543" t="s">
        <v>349</v>
      </c>
      <c r="L27" s="364">
        <v>16.5</v>
      </c>
    </row>
    <row r="28" spans="1:12" s="110" customFormat="1" ht="15" customHeight="1" x14ac:dyDescent="0.2">
      <c r="A28" s="365" t="s">
        <v>113</v>
      </c>
      <c r="B28" s="366" t="s">
        <v>108</v>
      </c>
      <c r="C28" s="362"/>
      <c r="D28" s="362"/>
      <c r="E28" s="363"/>
      <c r="F28" s="542">
        <v>53.6</v>
      </c>
      <c r="G28" s="542">
        <v>43.3</v>
      </c>
      <c r="H28" s="542">
        <v>52.1</v>
      </c>
      <c r="I28" s="542">
        <v>53.4</v>
      </c>
      <c r="J28" s="542">
        <v>40.4</v>
      </c>
      <c r="K28" s="543" t="s">
        <v>349</v>
      </c>
      <c r="L28" s="364">
        <v>13.200000000000003</v>
      </c>
    </row>
    <row r="29" spans="1:12" s="110" customFormat="1" ht="11.25" x14ac:dyDescent="0.2">
      <c r="A29" s="365"/>
      <c r="B29" s="366" t="s">
        <v>109</v>
      </c>
      <c r="C29" s="362"/>
      <c r="D29" s="362"/>
      <c r="E29" s="363"/>
      <c r="F29" s="542">
        <v>35.200000000000003</v>
      </c>
      <c r="G29" s="542">
        <v>39.1</v>
      </c>
      <c r="H29" s="542">
        <v>41.6</v>
      </c>
      <c r="I29" s="542">
        <v>37.799999999999997</v>
      </c>
      <c r="J29" s="544">
        <v>30.2</v>
      </c>
      <c r="K29" s="543" t="s">
        <v>349</v>
      </c>
      <c r="L29" s="364">
        <v>5.0000000000000036</v>
      </c>
    </row>
    <row r="30" spans="1:12" s="110" customFormat="1" ht="15" customHeight="1" x14ac:dyDescent="0.2">
      <c r="A30" s="365"/>
      <c r="B30" s="366" t="s">
        <v>110</v>
      </c>
      <c r="C30" s="362"/>
      <c r="D30" s="362"/>
      <c r="E30" s="363"/>
      <c r="F30" s="542">
        <v>32.799999999999997</v>
      </c>
      <c r="G30" s="542">
        <v>39.5</v>
      </c>
      <c r="H30" s="542" t="s">
        <v>513</v>
      </c>
      <c r="I30" s="542">
        <v>45.9</v>
      </c>
      <c r="J30" s="542">
        <v>27.8</v>
      </c>
      <c r="K30" s="543" t="s">
        <v>349</v>
      </c>
      <c r="L30" s="364">
        <v>4.9999999999999964</v>
      </c>
    </row>
    <row r="31" spans="1:12" s="110" customFormat="1" ht="15" customHeight="1" x14ac:dyDescent="0.2">
      <c r="A31" s="365"/>
      <c r="B31" s="366" t="s">
        <v>111</v>
      </c>
      <c r="C31" s="362"/>
      <c r="D31" s="362"/>
      <c r="E31" s="363"/>
      <c r="F31" s="542">
        <v>22.7</v>
      </c>
      <c r="G31" s="542">
        <v>58.3</v>
      </c>
      <c r="H31" s="542" t="s">
        <v>513</v>
      </c>
      <c r="I31" s="542">
        <v>73.7</v>
      </c>
      <c r="J31" s="542">
        <v>62.5</v>
      </c>
      <c r="K31" s="543" t="s">
        <v>349</v>
      </c>
      <c r="L31" s="364">
        <v>-39.799999999999997</v>
      </c>
    </row>
    <row r="32" spans="1:12" s="110" customFormat="1" ht="15" customHeight="1" x14ac:dyDescent="0.2">
      <c r="A32" s="367" t="s">
        <v>113</v>
      </c>
      <c r="B32" s="368" t="s">
        <v>181</v>
      </c>
      <c r="C32" s="362"/>
      <c r="D32" s="362"/>
      <c r="E32" s="363"/>
      <c r="F32" s="542">
        <v>36.4</v>
      </c>
      <c r="G32" s="542">
        <v>34.1</v>
      </c>
      <c r="H32" s="542">
        <v>39.799999999999997</v>
      </c>
      <c r="I32" s="542">
        <v>38.6</v>
      </c>
      <c r="J32" s="544">
        <v>30.5</v>
      </c>
      <c r="K32" s="543" t="s">
        <v>349</v>
      </c>
      <c r="L32" s="364">
        <v>5.8999999999999986</v>
      </c>
    </row>
    <row r="33" spans="1:12" s="110" customFormat="1" ht="15" customHeight="1" x14ac:dyDescent="0.2">
      <c r="A33" s="367"/>
      <c r="B33" s="368" t="s">
        <v>182</v>
      </c>
      <c r="C33" s="362"/>
      <c r="D33" s="362"/>
      <c r="E33" s="363"/>
      <c r="F33" s="542">
        <v>39.9</v>
      </c>
      <c r="G33" s="542">
        <v>51.2</v>
      </c>
      <c r="H33" s="542">
        <v>50.1</v>
      </c>
      <c r="I33" s="542">
        <v>50.4</v>
      </c>
      <c r="J33" s="542">
        <v>32.9</v>
      </c>
      <c r="K33" s="543" t="s">
        <v>349</v>
      </c>
      <c r="L33" s="364">
        <v>7</v>
      </c>
    </row>
    <row r="34" spans="1:12" s="369" customFormat="1" ht="15" customHeight="1" x14ac:dyDescent="0.2">
      <c r="A34" s="367" t="s">
        <v>113</v>
      </c>
      <c r="B34" s="368" t="s">
        <v>116</v>
      </c>
      <c r="C34" s="362"/>
      <c r="D34" s="362"/>
      <c r="E34" s="363"/>
      <c r="F34" s="542">
        <v>29.8</v>
      </c>
      <c r="G34" s="542">
        <v>35.799999999999997</v>
      </c>
      <c r="H34" s="542">
        <v>34.9</v>
      </c>
      <c r="I34" s="542">
        <v>38</v>
      </c>
      <c r="J34" s="542">
        <v>28.4</v>
      </c>
      <c r="K34" s="543" t="s">
        <v>349</v>
      </c>
      <c r="L34" s="364">
        <v>1.4000000000000021</v>
      </c>
    </row>
    <row r="35" spans="1:12" s="369" customFormat="1" ht="11.25" x14ac:dyDescent="0.2">
      <c r="A35" s="370"/>
      <c r="B35" s="371" t="s">
        <v>117</v>
      </c>
      <c r="C35" s="372"/>
      <c r="D35" s="372"/>
      <c r="E35" s="373"/>
      <c r="F35" s="545">
        <v>71.099999999999994</v>
      </c>
      <c r="G35" s="545">
        <v>62.3</v>
      </c>
      <c r="H35" s="545">
        <v>78.8</v>
      </c>
      <c r="I35" s="545">
        <v>60.1</v>
      </c>
      <c r="J35" s="546">
        <v>46.8</v>
      </c>
      <c r="K35" s="547" t="s">
        <v>349</v>
      </c>
      <c r="L35" s="374">
        <v>24.299999999999997</v>
      </c>
    </row>
    <row r="36" spans="1:12" s="369" customFormat="1" ht="15.95" customHeight="1" x14ac:dyDescent="0.2">
      <c r="A36" s="375" t="s">
        <v>350</v>
      </c>
      <c r="B36" s="376"/>
      <c r="C36" s="377"/>
      <c r="D36" s="376"/>
      <c r="E36" s="378"/>
      <c r="F36" s="548">
        <v>1537</v>
      </c>
      <c r="G36" s="548">
        <v>963</v>
      </c>
      <c r="H36" s="548">
        <v>1484</v>
      </c>
      <c r="I36" s="548">
        <v>1561</v>
      </c>
      <c r="J36" s="548">
        <v>2144</v>
      </c>
      <c r="K36" s="549">
        <v>-607</v>
      </c>
      <c r="L36" s="380">
        <v>-28.311567164179106</v>
      </c>
    </row>
    <row r="37" spans="1:12" s="369" customFormat="1" ht="15.95" customHeight="1" x14ac:dyDescent="0.2">
      <c r="A37" s="381"/>
      <c r="B37" s="382" t="s">
        <v>113</v>
      </c>
      <c r="C37" s="382" t="s">
        <v>351</v>
      </c>
      <c r="D37" s="382"/>
      <c r="E37" s="383"/>
      <c r="F37" s="548">
        <v>574</v>
      </c>
      <c r="G37" s="548">
        <v>386</v>
      </c>
      <c r="H37" s="548">
        <v>638</v>
      </c>
      <c r="I37" s="548">
        <v>660</v>
      </c>
      <c r="J37" s="548">
        <v>666</v>
      </c>
      <c r="K37" s="549">
        <v>-92</v>
      </c>
      <c r="L37" s="380">
        <v>-13.813813813813814</v>
      </c>
    </row>
    <row r="38" spans="1:12" s="369" customFormat="1" ht="15.95" customHeight="1" x14ac:dyDescent="0.2">
      <c r="A38" s="381"/>
      <c r="B38" s="384" t="s">
        <v>105</v>
      </c>
      <c r="C38" s="384" t="s">
        <v>106</v>
      </c>
      <c r="D38" s="385"/>
      <c r="E38" s="383"/>
      <c r="F38" s="548">
        <v>910</v>
      </c>
      <c r="G38" s="548">
        <v>503</v>
      </c>
      <c r="H38" s="548">
        <v>789</v>
      </c>
      <c r="I38" s="548">
        <v>845</v>
      </c>
      <c r="J38" s="550">
        <v>1158</v>
      </c>
      <c r="K38" s="549">
        <v>-248</v>
      </c>
      <c r="L38" s="380">
        <v>-21.416234887737478</v>
      </c>
    </row>
    <row r="39" spans="1:12" s="369" customFormat="1" ht="15.95" customHeight="1" x14ac:dyDescent="0.2">
      <c r="A39" s="381"/>
      <c r="B39" s="385"/>
      <c r="C39" s="382" t="s">
        <v>352</v>
      </c>
      <c r="D39" s="385"/>
      <c r="E39" s="383"/>
      <c r="F39" s="548">
        <v>276</v>
      </c>
      <c r="G39" s="548">
        <v>192</v>
      </c>
      <c r="H39" s="548">
        <v>303</v>
      </c>
      <c r="I39" s="548">
        <v>304</v>
      </c>
      <c r="J39" s="548">
        <v>360</v>
      </c>
      <c r="K39" s="549">
        <v>-84</v>
      </c>
      <c r="L39" s="380">
        <v>-23.333333333333332</v>
      </c>
    </row>
    <row r="40" spans="1:12" s="369" customFormat="1" ht="15.95" customHeight="1" x14ac:dyDescent="0.2">
      <c r="A40" s="381"/>
      <c r="B40" s="384"/>
      <c r="C40" s="384" t="s">
        <v>107</v>
      </c>
      <c r="D40" s="385"/>
      <c r="E40" s="383"/>
      <c r="F40" s="548">
        <v>627</v>
      </c>
      <c r="G40" s="548">
        <v>460</v>
      </c>
      <c r="H40" s="548">
        <v>695</v>
      </c>
      <c r="I40" s="548">
        <v>716</v>
      </c>
      <c r="J40" s="548">
        <v>986</v>
      </c>
      <c r="K40" s="549">
        <v>-359</v>
      </c>
      <c r="L40" s="380">
        <v>-36.409736308316432</v>
      </c>
    </row>
    <row r="41" spans="1:12" s="369" customFormat="1" ht="24" customHeight="1" x14ac:dyDescent="0.2">
      <c r="A41" s="381"/>
      <c r="B41" s="385"/>
      <c r="C41" s="382" t="s">
        <v>352</v>
      </c>
      <c r="D41" s="385"/>
      <c r="E41" s="383"/>
      <c r="F41" s="548">
        <v>298</v>
      </c>
      <c r="G41" s="548">
        <v>194</v>
      </c>
      <c r="H41" s="548">
        <v>335</v>
      </c>
      <c r="I41" s="548">
        <v>356</v>
      </c>
      <c r="J41" s="550">
        <v>306</v>
      </c>
      <c r="K41" s="549">
        <v>-8</v>
      </c>
      <c r="L41" s="380">
        <v>-2.6143790849673203</v>
      </c>
    </row>
    <row r="42" spans="1:12" s="110" customFormat="1" ht="15" customHeight="1" x14ac:dyDescent="0.2">
      <c r="A42" s="381"/>
      <c r="B42" s="384" t="s">
        <v>113</v>
      </c>
      <c r="C42" s="384" t="s">
        <v>353</v>
      </c>
      <c r="D42" s="385"/>
      <c r="E42" s="383"/>
      <c r="F42" s="548">
        <v>224</v>
      </c>
      <c r="G42" s="548">
        <v>157</v>
      </c>
      <c r="H42" s="548">
        <v>303</v>
      </c>
      <c r="I42" s="548">
        <v>296</v>
      </c>
      <c r="J42" s="548">
        <v>225</v>
      </c>
      <c r="K42" s="549">
        <v>-1</v>
      </c>
      <c r="L42" s="380">
        <v>-0.44444444444444442</v>
      </c>
    </row>
    <row r="43" spans="1:12" s="110" customFormat="1" ht="15" customHeight="1" x14ac:dyDescent="0.2">
      <c r="A43" s="381"/>
      <c r="B43" s="385"/>
      <c r="C43" s="382" t="s">
        <v>352</v>
      </c>
      <c r="D43" s="385"/>
      <c r="E43" s="383"/>
      <c r="F43" s="548">
        <v>120</v>
      </c>
      <c r="G43" s="548">
        <v>68</v>
      </c>
      <c r="H43" s="548">
        <v>158</v>
      </c>
      <c r="I43" s="548">
        <v>158</v>
      </c>
      <c r="J43" s="548">
        <v>91</v>
      </c>
      <c r="K43" s="549">
        <v>29</v>
      </c>
      <c r="L43" s="380">
        <v>31.868131868131869</v>
      </c>
    </row>
    <row r="44" spans="1:12" s="110" customFormat="1" ht="15" customHeight="1" x14ac:dyDescent="0.2">
      <c r="A44" s="381"/>
      <c r="B44" s="384"/>
      <c r="C44" s="366" t="s">
        <v>109</v>
      </c>
      <c r="D44" s="385"/>
      <c r="E44" s="383"/>
      <c r="F44" s="548">
        <v>1053</v>
      </c>
      <c r="G44" s="548">
        <v>680</v>
      </c>
      <c r="H44" s="548">
        <v>1004</v>
      </c>
      <c r="I44" s="548">
        <v>1039</v>
      </c>
      <c r="J44" s="550">
        <v>1529</v>
      </c>
      <c r="K44" s="549">
        <v>-476</v>
      </c>
      <c r="L44" s="380">
        <v>-31.131458469587965</v>
      </c>
    </row>
    <row r="45" spans="1:12" s="110" customFormat="1" ht="15" customHeight="1" x14ac:dyDescent="0.2">
      <c r="A45" s="381"/>
      <c r="B45" s="385"/>
      <c r="C45" s="382" t="s">
        <v>352</v>
      </c>
      <c r="D45" s="385"/>
      <c r="E45" s="383"/>
      <c r="F45" s="548">
        <v>371</v>
      </c>
      <c r="G45" s="548">
        <v>266</v>
      </c>
      <c r="H45" s="548">
        <v>418</v>
      </c>
      <c r="I45" s="548">
        <v>393</v>
      </c>
      <c r="J45" s="548">
        <v>461</v>
      </c>
      <c r="K45" s="549">
        <v>-90</v>
      </c>
      <c r="L45" s="380">
        <v>-19.522776572668114</v>
      </c>
    </row>
    <row r="46" spans="1:12" s="110" customFormat="1" ht="15" customHeight="1" x14ac:dyDescent="0.2">
      <c r="A46" s="381"/>
      <c r="B46" s="384"/>
      <c r="C46" s="366" t="s">
        <v>110</v>
      </c>
      <c r="D46" s="385"/>
      <c r="E46" s="383"/>
      <c r="F46" s="548">
        <v>238</v>
      </c>
      <c r="G46" s="548">
        <v>114</v>
      </c>
      <c r="H46" s="548">
        <v>167</v>
      </c>
      <c r="I46" s="548">
        <v>207</v>
      </c>
      <c r="J46" s="548">
        <v>374</v>
      </c>
      <c r="K46" s="549">
        <v>-136</v>
      </c>
      <c r="L46" s="380">
        <v>-36.363636363636367</v>
      </c>
    </row>
    <row r="47" spans="1:12" s="110" customFormat="1" ht="15" customHeight="1" x14ac:dyDescent="0.2">
      <c r="A47" s="381"/>
      <c r="B47" s="385"/>
      <c r="C47" s="382" t="s">
        <v>352</v>
      </c>
      <c r="D47" s="385"/>
      <c r="E47" s="383"/>
      <c r="F47" s="548">
        <v>78</v>
      </c>
      <c r="G47" s="548">
        <v>45</v>
      </c>
      <c r="H47" s="548" t="s">
        <v>513</v>
      </c>
      <c r="I47" s="548">
        <v>95</v>
      </c>
      <c r="J47" s="550">
        <v>104</v>
      </c>
      <c r="K47" s="549">
        <v>-26</v>
      </c>
      <c r="L47" s="380">
        <v>-25</v>
      </c>
    </row>
    <row r="48" spans="1:12" s="110" customFormat="1" ht="15" customHeight="1" x14ac:dyDescent="0.2">
      <c r="A48" s="381"/>
      <c r="B48" s="385"/>
      <c r="C48" s="366" t="s">
        <v>111</v>
      </c>
      <c r="D48" s="386"/>
      <c r="E48" s="387"/>
      <c r="F48" s="548">
        <v>22</v>
      </c>
      <c r="G48" s="548">
        <v>12</v>
      </c>
      <c r="H48" s="548">
        <v>10</v>
      </c>
      <c r="I48" s="548">
        <v>19</v>
      </c>
      <c r="J48" s="548">
        <v>16</v>
      </c>
      <c r="K48" s="549">
        <v>6</v>
      </c>
      <c r="L48" s="380">
        <v>37.5</v>
      </c>
    </row>
    <row r="49" spans="1:14" s="110" customFormat="1" ht="15" customHeight="1" x14ac:dyDescent="0.2">
      <c r="A49" s="381"/>
      <c r="B49" s="385"/>
      <c r="C49" s="382" t="s">
        <v>352</v>
      </c>
      <c r="D49" s="385"/>
      <c r="E49" s="383"/>
      <c r="F49" s="548">
        <v>5</v>
      </c>
      <c r="G49" s="548">
        <v>7</v>
      </c>
      <c r="H49" s="548" t="s">
        <v>513</v>
      </c>
      <c r="I49" s="548">
        <v>14</v>
      </c>
      <c r="J49" s="548">
        <v>10</v>
      </c>
      <c r="K49" s="549">
        <v>-5</v>
      </c>
      <c r="L49" s="380">
        <v>-50</v>
      </c>
    </row>
    <row r="50" spans="1:14" s="110" customFormat="1" ht="15" customHeight="1" x14ac:dyDescent="0.2">
      <c r="A50" s="381"/>
      <c r="B50" s="384" t="s">
        <v>113</v>
      </c>
      <c r="C50" s="382" t="s">
        <v>181</v>
      </c>
      <c r="D50" s="385"/>
      <c r="E50" s="383"/>
      <c r="F50" s="548">
        <v>1136</v>
      </c>
      <c r="G50" s="548">
        <v>625</v>
      </c>
      <c r="H50" s="548">
        <v>1025</v>
      </c>
      <c r="I50" s="548">
        <v>1073</v>
      </c>
      <c r="J50" s="550">
        <v>1615</v>
      </c>
      <c r="K50" s="549">
        <v>-479</v>
      </c>
      <c r="L50" s="380">
        <v>-29.659442724458206</v>
      </c>
      <c r="M50" s="691"/>
      <c r="N50" s="691"/>
    </row>
    <row r="51" spans="1:14" s="110" customFormat="1" ht="15" customHeight="1" x14ac:dyDescent="0.2">
      <c r="A51" s="381"/>
      <c r="B51" s="385"/>
      <c r="C51" s="382" t="s">
        <v>352</v>
      </c>
      <c r="D51" s="385"/>
      <c r="E51" s="383"/>
      <c r="F51" s="548">
        <v>414</v>
      </c>
      <c r="G51" s="548">
        <v>213</v>
      </c>
      <c r="H51" s="548">
        <v>408</v>
      </c>
      <c r="I51" s="548">
        <v>414</v>
      </c>
      <c r="J51" s="548">
        <v>492</v>
      </c>
      <c r="K51" s="549">
        <v>-78</v>
      </c>
      <c r="L51" s="380">
        <v>-15.853658536585366</v>
      </c>
      <c r="N51" s="692"/>
    </row>
    <row r="52" spans="1:14" s="110" customFormat="1" ht="15" customHeight="1" x14ac:dyDescent="0.2">
      <c r="A52" s="381"/>
      <c r="B52" s="384"/>
      <c r="C52" s="382" t="s">
        <v>182</v>
      </c>
      <c r="D52" s="385"/>
      <c r="E52" s="383"/>
      <c r="F52" s="548">
        <v>401</v>
      </c>
      <c r="G52" s="548">
        <v>338</v>
      </c>
      <c r="H52" s="548">
        <v>459</v>
      </c>
      <c r="I52" s="548">
        <v>488</v>
      </c>
      <c r="J52" s="548">
        <v>529</v>
      </c>
      <c r="K52" s="549">
        <v>-128</v>
      </c>
      <c r="L52" s="380">
        <v>-24.196597353497165</v>
      </c>
    </row>
    <row r="53" spans="1:14" s="269" customFormat="1" ht="11.25" customHeight="1" x14ac:dyDescent="0.2">
      <c r="A53" s="381"/>
      <c r="B53" s="385"/>
      <c r="C53" s="382" t="s">
        <v>352</v>
      </c>
      <c r="D53" s="385"/>
      <c r="E53" s="383"/>
      <c r="F53" s="548">
        <v>160</v>
      </c>
      <c r="G53" s="548">
        <v>173</v>
      </c>
      <c r="H53" s="548">
        <v>230</v>
      </c>
      <c r="I53" s="548">
        <v>246</v>
      </c>
      <c r="J53" s="550">
        <v>174</v>
      </c>
      <c r="K53" s="549">
        <v>-14</v>
      </c>
      <c r="L53" s="380">
        <v>-8.0459770114942533</v>
      </c>
    </row>
    <row r="54" spans="1:14" s="151" customFormat="1" ht="12.75" customHeight="1" x14ac:dyDescent="0.2">
      <c r="A54" s="381"/>
      <c r="B54" s="384" t="s">
        <v>113</v>
      </c>
      <c r="C54" s="384" t="s">
        <v>116</v>
      </c>
      <c r="D54" s="385"/>
      <c r="E54" s="383"/>
      <c r="F54" s="548">
        <v>1257</v>
      </c>
      <c r="G54" s="548">
        <v>809</v>
      </c>
      <c r="H54" s="548">
        <v>1211</v>
      </c>
      <c r="I54" s="548">
        <v>1260</v>
      </c>
      <c r="J54" s="548">
        <v>1830</v>
      </c>
      <c r="K54" s="549">
        <v>-573</v>
      </c>
      <c r="L54" s="380">
        <v>-31.311475409836067</v>
      </c>
    </row>
    <row r="55" spans="1:14" ht="11.25" x14ac:dyDescent="0.2">
      <c r="A55" s="381"/>
      <c r="B55" s="385"/>
      <c r="C55" s="382" t="s">
        <v>352</v>
      </c>
      <c r="D55" s="385"/>
      <c r="E55" s="383"/>
      <c r="F55" s="548">
        <v>375</v>
      </c>
      <c r="G55" s="548">
        <v>290</v>
      </c>
      <c r="H55" s="548">
        <v>423</v>
      </c>
      <c r="I55" s="548">
        <v>479</v>
      </c>
      <c r="J55" s="548">
        <v>519</v>
      </c>
      <c r="K55" s="549">
        <v>-144</v>
      </c>
      <c r="L55" s="380">
        <v>-27.745664739884393</v>
      </c>
    </row>
    <row r="56" spans="1:14" ht="14.25" customHeight="1" x14ac:dyDescent="0.2">
      <c r="A56" s="381"/>
      <c r="B56" s="385"/>
      <c r="C56" s="384" t="s">
        <v>117</v>
      </c>
      <c r="D56" s="385"/>
      <c r="E56" s="383"/>
      <c r="F56" s="548">
        <v>280</v>
      </c>
      <c r="G56" s="548">
        <v>154</v>
      </c>
      <c r="H56" s="548">
        <v>273</v>
      </c>
      <c r="I56" s="548">
        <v>301</v>
      </c>
      <c r="J56" s="548">
        <v>314</v>
      </c>
      <c r="K56" s="549">
        <v>-34</v>
      </c>
      <c r="L56" s="380">
        <v>-10.828025477707007</v>
      </c>
    </row>
    <row r="57" spans="1:14" ht="18.75" customHeight="1" x14ac:dyDescent="0.2">
      <c r="A57" s="388"/>
      <c r="B57" s="389"/>
      <c r="C57" s="390" t="s">
        <v>352</v>
      </c>
      <c r="D57" s="389"/>
      <c r="E57" s="391"/>
      <c r="F57" s="551">
        <v>199</v>
      </c>
      <c r="G57" s="552">
        <v>96</v>
      </c>
      <c r="H57" s="552">
        <v>215</v>
      </c>
      <c r="I57" s="552">
        <v>181</v>
      </c>
      <c r="J57" s="552">
        <v>147</v>
      </c>
      <c r="K57" s="553">
        <f t="shared" ref="K57" si="0">IF(OR(F57=".",J57=".")=TRUE,".",IF(OR(F57="*",J57="*")=TRUE,"*",IF(AND(F57="-",J57="-")=TRUE,"-",IF(AND(ISNUMBER(J57),ISNUMBER(F57))=TRUE,IF(F57-J57=0,0,F57-J57),IF(ISNUMBER(F57)=TRUE,F57,-J57)))))</f>
        <v>52</v>
      </c>
      <c r="L57" s="392">
        <f t="shared" ref="L57" si="1">IF(K57 =".",".",IF(K57 ="*","*",IF(K57="-","-",IF(K57=0,0,IF(OR(J57="-",J57=".",F57="-",F57=".")=TRUE,"X",IF(J57=0,"0,0",IF(ABS(K57*100/J57)&gt;250,".X",(K57*100/J57))))))))</f>
        <v>35.374149659863946</v>
      </c>
    </row>
    <row r="58" spans="1:14" ht="11.25" x14ac:dyDescent="0.2">
      <c r="A58" s="393"/>
      <c r="B58" s="385"/>
      <c r="C58" s="382"/>
      <c r="D58" s="385"/>
      <c r="E58" s="385"/>
      <c r="F58" s="394"/>
      <c r="G58" s="394"/>
      <c r="H58" s="394"/>
      <c r="I58" s="379"/>
      <c r="J58" s="394"/>
      <c r="K58" s="395"/>
      <c r="L58" s="269" t="s">
        <v>45</v>
      </c>
    </row>
    <row r="59" spans="1:14" ht="20.25" customHeight="1" x14ac:dyDescent="0.2">
      <c r="A59" s="638" t="s">
        <v>354</v>
      </c>
      <c r="B59" s="639"/>
      <c r="C59" s="639"/>
      <c r="D59" s="638"/>
      <c r="E59" s="639"/>
      <c r="F59" s="639"/>
      <c r="G59" s="639"/>
      <c r="H59" s="639"/>
      <c r="I59" s="639"/>
      <c r="J59" s="639"/>
      <c r="K59" s="639"/>
      <c r="L59" s="639"/>
    </row>
    <row r="60" spans="1:14" ht="11.25" customHeight="1" x14ac:dyDescent="0.2">
      <c r="A60" s="640" t="s">
        <v>355</v>
      </c>
      <c r="B60" s="641"/>
      <c r="C60" s="641"/>
      <c r="D60" s="641"/>
      <c r="E60" s="641"/>
      <c r="F60" s="641"/>
      <c r="G60" s="641"/>
      <c r="H60" s="641"/>
      <c r="I60" s="641"/>
      <c r="J60" s="641"/>
      <c r="K60" s="641"/>
      <c r="L60" s="641"/>
    </row>
    <row r="61" spans="1:14" ht="12.75" customHeight="1" x14ac:dyDescent="0.2">
      <c r="A61" s="642" t="s">
        <v>356</v>
      </c>
      <c r="B61" s="643"/>
      <c r="C61" s="643"/>
      <c r="D61" s="643"/>
      <c r="E61" s="643"/>
      <c r="F61" s="643"/>
      <c r="G61" s="643"/>
      <c r="H61" s="643"/>
      <c r="I61" s="643"/>
      <c r="J61" s="643"/>
      <c r="K61" s="643"/>
      <c r="L61" s="643"/>
    </row>
    <row r="62" spans="1:14" ht="15.95" customHeight="1" x14ac:dyDescent="0.2">
      <c r="A62" s="396"/>
      <c r="B62" s="396"/>
      <c r="C62" s="396"/>
      <c r="D62" s="396"/>
      <c r="E62" s="396"/>
      <c r="F62" s="396"/>
      <c r="G62" s="396"/>
      <c r="H62" s="396"/>
      <c r="I62" s="396"/>
      <c r="J62" s="397"/>
      <c r="K62" s="397"/>
      <c r="L62" s="398"/>
    </row>
    <row r="63" spans="1:14" ht="15.95" customHeight="1" x14ac:dyDescent="0.2">
      <c r="A63" s="398"/>
      <c r="B63" s="399"/>
      <c r="C63" s="398"/>
      <c r="D63" s="399"/>
      <c r="E63" s="399"/>
      <c r="F63" s="397"/>
      <c r="G63" s="397"/>
      <c r="H63" s="397"/>
      <c r="I63" s="397"/>
      <c r="J63" s="397"/>
      <c r="K63" s="397"/>
      <c r="L63" s="400"/>
    </row>
    <row r="64" spans="1:14"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1583</v>
      </c>
      <c r="E11" s="114">
        <v>1005</v>
      </c>
      <c r="F11" s="114">
        <v>1849</v>
      </c>
      <c r="G11" s="114">
        <v>1592</v>
      </c>
      <c r="H11" s="140">
        <v>2232</v>
      </c>
      <c r="I11" s="115">
        <v>-649</v>
      </c>
      <c r="J11" s="116">
        <v>-29.077060931899641</v>
      </c>
    </row>
    <row r="12" spans="1:15" s="110" customFormat="1" ht="24.95" customHeight="1" x14ac:dyDescent="0.2">
      <c r="A12" s="193" t="s">
        <v>132</v>
      </c>
      <c r="B12" s="194" t="s">
        <v>133</v>
      </c>
      <c r="C12" s="113">
        <v>13.581806696146558</v>
      </c>
      <c r="D12" s="115">
        <v>215</v>
      </c>
      <c r="E12" s="114">
        <v>46</v>
      </c>
      <c r="F12" s="114">
        <v>240</v>
      </c>
      <c r="G12" s="114">
        <v>174</v>
      </c>
      <c r="H12" s="140">
        <v>207</v>
      </c>
      <c r="I12" s="115">
        <v>8</v>
      </c>
      <c r="J12" s="116">
        <v>3.8647342995169081</v>
      </c>
    </row>
    <row r="13" spans="1:15" s="110" customFormat="1" ht="24.95" customHeight="1" x14ac:dyDescent="0.2">
      <c r="A13" s="193" t="s">
        <v>134</v>
      </c>
      <c r="B13" s="199" t="s">
        <v>214</v>
      </c>
      <c r="C13" s="113">
        <v>1.010739102969046</v>
      </c>
      <c r="D13" s="115">
        <v>16</v>
      </c>
      <c r="E13" s="114">
        <v>7</v>
      </c>
      <c r="F13" s="114">
        <v>12</v>
      </c>
      <c r="G13" s="114">
        <v>12</v>
      </c>
      <c r="H13" s="140">
        <v>8</v>
      </c>
      <c r="I13" s="115">
        <v>8</v>
      </c>
      <c r="J13" s="116">
        <v>100</v>
      </c>
    </row>
    <row r="14" spans="1:15" s="287" customFormat="1" ht="24.95" customHeight="1" x14ac:dyDescent="0.2">
      <c r="A14" s="193" t="s">
        <v>215</v>
      </c>
      <c r="B14" s="199" t="s">
        <v>137</v>
      </c>
      <c r="C14" s="113">
        <v>21.983575489576754</v>
      </c>
      <c r="D14" s="115">
        <v>348</v>
      </c>
      <c r="E14" s="114">
        <v>229</v>
      </c>
      <c r="F14" s="114">
        <v>373</v>
      </c>
      <c r="G14" s="114">
        <v>297</v>
      </c>
      <c r="H14" s="140">
        <v>541</v>
      </c>
      <c r="I14" s="115">
        <v>-193</v>
      </c>
      <c r="J14" s="116">
        <v>-35.674676524953789</v>
      </c>
      <c r="K14" s="110"/>
      <c r="L14" s="110"/>
      <c r="M14" s="110"/>
      <c r="N14" s="110"/>
      <c r="O14" s="110"/>
    </row>
    <row r="15" spans="1:15" s="110" customFormat="1" ht="24.95" customHeight="1" x14ac:dyDescent="0.2">
      <c r="A15" s="193" t="s">
        <v>216</v>
      </c>
      <c r="B15" s="199" t="s">
        <v>217</v>
      </c>
      <c r="C15" s="113">
        <v>9.6651926721415027</v>
      </c>
      <c r="D15" s="115">
        <v>153</v>
      </c>
      <c r="E15" s="114">
        <v>105</v>
      </c>
      <c r="F15" s="114">
        <v>138</v>
      </c>
      <c r="G15" s="114">
        <v>137</v>
      </c>
      <c r="H15" s="140">
        <v>164</v>
      </c>
      <c r="I15" s="115">
        <v>-11</v>
      </c>
      <c r="J15" s="116">
        <v>-6.7073170731707314</v>
      </c>
    </row>
    <row r="16" spans="1:15" s="287" customFormat="1" ht="24.95" customHeight="1" x14ac:dyDescent="0.2">
      <c r="A16" s="193" t="s">
        <v>218</v>
      </c>
      <c r="B16" s="199" t="s">
        <v>141</v>
      </c>
      <c r="C16" s="113">
        <v>8.7807959570435887</v>
      </c>
      <c r="D16" s="115">
        <v>139</v>
      </c>
      <c r="E16" s="114">
        <v>111</v>
      </c>
      <c r="F16" s="114">
        <v>170</v>
      </c>
      <c r="G16" s="114">
        <v>115</v>
      </c>
      <c r="H16" s="140">
        <v>178</v>
      </c>
      <c r="I16" s="115">
        <v>-39</v>
      </c>
      <c r="J16" s="116">
        <v>-21.910112359550563</v>
      </c>
      <c r="K16" s="110"/>
      <c r="L16" s="110"/>
      <c r="M16" s="110"/>
      <c r="N16" s="110"/>
      <c r="O16" s="110"/>
    </row>
    <row r="17" spans="1:15" s="110" customFormat="1" ht="24.95" customHeight="1" x14ac:dyDescent="0.2">
      <c r="A17" s="193" t="s">
        <v>142</v>
      </c>
      <c r="B17" s="199" t="s">
        <v>220</v>
      </c>
      <c r="C17" s="113">
        <v>3.5375868603916616</v>
      </c>
      <c r="D17" s="115">
        <v>56</v>
      </c>
      <c r="E17" s="114">
        <v>13</v>
      </c>
      <c r="F17" s="114">
        <v>65</v>
      </c>
      <c r="G17" s="114">
        <v>45</v>
      </c>
      <c r="H17" s="140">
        <v>199</v>
      </c>
      <c r="I17" s="115">
        <v>-143</v>
      </c>
      <c r="J17" s="116">
        <v>-71.859296482412063</v>
      </c>
    </row>
    <row r="18" spans="1:15" s="287" customFormat="1" ht="24.95" customHeight="1" x14ac:dyDescent="0.2">
      <c r="A18" s="201" t="s">
        <v>144</v>
      </c>
      <c r="B18" s="202" t="s">
        <v>145</v>
      </c>
      <c r="C18" s="113">
        <v>9.0334807327858488</v>
      </c>
      <c r="D18" s="115">
        <v>143</v>
      </c>
      <c r="E18" s="114">
        <v>92</v>
      </c>
      <c r="F18" s="114">
        <v>187</v>
      </c>
      <c r="G18" s="114">
        <v>142</v>
      </c>
      <c r="H18" s="140">
        <v>129</v>
      </c>
      <c r="I18" s="115">
        <v>14</v>
      </c>
      <c r="J18" s="116">
        <v>10.852713178294573</v>
      </c>
      <c r="K18" s="110"/>
      <c r="L18" s="110"/>
      <c r="M18" s="110"/>
      <c r="N18" s="110"/>
      <c r="O18" s="110"/>
    </row>
    <row r="19" spans="1:15" s="110" customFormat="1" ht="24.95" customHeight="1" x14ac:dyDescent="0.2">
      <c r="A19" s="193" t="s">
        <v>146</v>
      </c>
      <c r="B19" s="199" t="s">
        <v>147</v>
      </c>
      <c r="C19" s="113">
        <v>8.2122552116234999</v>
      </c>
      <c r="D19" s="115">
        <v>130</v>
      </c>
      <c r="E19" s="114">
        <v>98</v>
      </c>
      <c r="F19" s="114">
        <v>167</v>
      </c>
      <c r="G19" s="114">
        <v>252</v>
      </c>
      <c r="H19" s="140">
        <v>144</v>
      </c>
      <c r="I19" s="115">
        <v>-14</v>
      </c>
      <c r="J19" s="116">
        <v>-9.7222222222222214</v>
      </c>
    </row>
    <row r="20" spans="1:15" s="287" customFormat="1" ht="24.95" customHeight="1" x14ac:dyDescent="0.2">
      <c r="A20" s="193" t="s">
        <v>148</v>
      </c>
      <c r="B20" s="199" t="s">
        <v>149</v>
      </c>
      <c r="C20" s="113">
        <v>9.1598231206569807</v>
      </c>
      <c r="D20" s="115">
        <v>145</v>
      </c>
      <c r="E20" s="114">
        <v>94</v>
      </c>
      <c r="F20" s="114">
        <v>164</v>
      </c>
      <c r="G20" s="114">
        <v>141</v>
      </c>
      <c r="H20" s="140">
        <v>124</v>
      </c>
      <c r="I20" s="115">
        <v>21</v>
      </c>
      <c r="J20" s="116">
        <v>16.93548387096774</v>
      </c>
      <c r="K20" s="110"/>
      <c r="L20" s="110"/>
      <c r="M20" s="110"/>
      <c r="N20" s="110"/>
      <c r="O20" s="110"/>
    </row>
    <row r="21" spans="1:15" s="110" customFormat="1" ht="24.95" customHeight="1" x14ac:dyDescent="0.2">
      <c r="A21" s="201" t="s">
        <v>150</v>
      </c>
      <c r="B21" s="202" t="s">
        <v>151</v>
      </c>
      <c r="C21" s="113">
        <v>3.0953885028427037</v>
      </c>
      <c r="D21" s="115">
        <v>49</v>
      </c>
      <c r="E21" s="114">
        <v>60</v>
      </c>
      <c r="F21" s="114">
        <v>39</v>
      </c>
      <c r="G21" s="114">
        <v>43</v>
      </c>
      <c r="H21" s="140">
        <v>47</v>
      </c>
      <c r="I21" s="115">
        <v>2</v>
      </c>
      <c r="J21" s="116">
        <v>4.2553191489361701</v>
      </c>
    </row>
    <row r="22" spans="1:15" s="110" customFormat="1" ht="24.95" customHeight="1" x14ac:dyDescent="0.2">
      <c r="A22" s="201" t="s">
        <v>152</v>
      </c>
      <c r="B22" s="199" t="s">
        <v>153</v>
      </c>
      <c r="C22" s="113">
        <v>1.0739102969046115</v>
      </c>
      <c r="D22" s="115">
        <v>17</v>
      </c>
      <c r="E22" s="114">
        <v>8</v>
      </c>
      <c r="F22" s="114">
        <v>10</v>
      </c>
      <c r="G22" s="114">
        <v>9</v>
      </c>
      <c r="H22" s="140">
        <v>8</v>
      </c>
      <c r="I22" s="115">
        <v>9</v>
      </c>
      <c r="J22" s="116">
        <v>112.5</v>
      </c>
    </row>
    <row r="23" spans="1:15" s="110" customFormat="1" ht="24.95" customHeight="1" x14ac:dyDescent="0.2">
      <c r="A23" s="193" t="s">
        <v>154</v>
      </c>
      <c r="B23" s="199" t="s">
        <v>155</v>
      </c>
      <c r="C23" s="113" t="s">
        <v>513</v>
      </c>
      <c r="D23" s="115" t="s">
        <v>513</v>
      </c>
      <c r="E23" s="114">
        <v>5</v>
      </c>
      <c r="F23" s="114">
        <v>8</v>
      </c>
      <c r="G23" s="114">
        <v>8</v>
      </c>
      <c r="H23" s="140">
        <v>10</v>
      </c>
      <c r="I23" s="115" t="s">
        <v>513</v>
      </c>
      <c r="J23" s="116" t="s">
        <v>513</v>
      </c>
    </row>
    <row r="24" spans="1:15" s="110" customFormat="1" ht="24.95" customHeight="1" x14ac:dyDescent="0.2">
      <c r="A24" s="193" t="s">
        <v>156</v>
      </c>
      <c r="B24" s="199" t="s">
        <v>221</v>
      </c>
      <c r="C24" s="113">
        <v>1.9583070120025268</v>
      </c>
      <c r="D24" s="115">
        <v>31</v>
      </c>
      <c r="E24" s="114">
        <v>22</v>
      </c>
      <c r="F24" s="114">
        <v>33</v>
      </c>
      <c r="G24" s="114">
        <v>22</v>
      </c>
      <c r="H24" s="140">
        <v>24</v>
      </c>
      <c r="I24" s="115">
        <v>7</v>
      </c>
      <c r="J24" s="116">
        <v>29.166666666666668</v>
      </c>
    </row>
    <row r="25" spans="1:15" s="110" customFormat="1" ht="24.95" customHeight="1" x14ac:dyDescent="0.2">
      <c r="A25" s="193" t="s">
        <v>222</v>
      </c>
      <c r="B25" s="204" t="s">
        <v>159</v>
      </c>
      <c r="C25" s="113">
        <v>5.1800379027163617</v>
      </c>
      <c r="D25" s="115">
        <v>82</v>
      </c>
      <c r="E25" s="114">
        <v>38</v>
      </c>
      <c r="F25" s="114">
        <v>49</v>
      </c>
      <c r="G25" s="114">
        <v>72</v>
      </c>
      <c r="H25" s="140">
        <v>86</v>
      </c>
      <c r="I25" s="115">
        <v>-4</v>
      </c>
      <c r="J25" s="116">
        <v>-4.6511627906976747</v>
      </c>
    </row>
    <row r="26" spans="1:15" s="110" customFormat="1" ht="24.95" customHeight="1" x14ac:dyDescent="0.2">
      <c r="A26" s="201">
        <v>782.78300000000002</v>
      </c>
      <c r="B26" s="203" t="s">
        <v>160</v>
      </c>
      <c r="C26" s="113" t="s">
        <v>513</v>
      </c>
      <c r="D26" s="115" t="s">
        <v>513</v>
      </c>
      <c r="E26" s="114">
        <v>84</v>
      </c>
      <c r="F26" s="114">
        <v>105</v>
      </c>
      <c r="G26" s="114">
        <v>126</v>
      </c>
      <c r="H26" s="140">
        <v>126</v>
      </c>
      <c r="I26" s="115" t="s">
        <v>513</v>
      </c>
      <c r="J26" s="116" t="s">
        <v>513</v>
      </c>
    </row>
    <row r="27" spans="1:15" s="110" customFormat="1" ht="24.95" customHeight="1" x14ac:dyDescent="0.2">
      <c r="A27" s="193" t="s">
        <v>161</v>
      </c>
      <c r="B27" s="199" t="s">
        <v>162</v>
      </c>
      <c r="C27" s="113">
        <v>4.9273531269740998</v>
      </c>
      <c r="D27" s="115">
        <v>78</v>
      </c>
      <c r="E27" s="114">
        <v>31</v>
      </c>
      <c r="F27" s="114">
        <v>62</v>
      </c>
      <c r="G27" s="114">
        <v>51</v>
      </c>
      <c r="H27" s="140">
        <v>109</v>
      </c>
      <c r="I27" s="115">
        <v>-31</v>
      </c>
      <c r="J27" s="116">
        <v>-28.440366972477065</v>
      </c>
    </row>
    <row r="28" spans="1:15" s="110" customFormat="1" ht="24.95" customHeight="1" x14ac:dyDescent="0.2">
      <c r="A28" s="193" t="s">
        <v>163</v>
      </c>
      <c r="B28" s="199" t="s">
        <v>164</v>
      </c>
      <c r="C28" s="113">
        <v>2.3373341756159189</v>
      </c>
      <c r="D28" s="115">
        <v>37</v>
      </c>
      <c r="E28" s="114">
        <v>37</v>
      </c>
      <c r="F28" s="114">
        <v>89</v>
      </c>
      <c r="G28" s="114">
        <v>36</v>
      </c>
      <c r="H28" s="140">
        <v>52</v>
      </c>
      <c r="I28" s="115">
        <v>-15</v>
      </c>
      <c r="J28" s="116">
        <v>-28.846153846153847</v>
      </c>
    </row>
    <row r="29" spans="1:15" s="110" customFormat="1" ht="24.95" customHeight="1" x14ac:dyDescent="0.2">
      <c r="A29" s="193">
        <v>86</v>
      </c>
      <c r="B29" s="199" t="s">
        <v>165</v>
      </c>
      <c r="C29" s="113">
        <v>2.5900189513581808</v>
      </c>
      <c r="D29" s="115">
        <v>41</v>
      </c>
      <c r="E29" s="114">
        <v>30</v>
      </c>
      <c r="F29" s="114">
        <v>72</v>
      </c>
      <c r="G29" s="114">
        <v>44</v>
      </c>
      <c r="H29" s="140">
        <v>439</v>
      </c>
      <c r="I29" s="115">
        <v>-398</v>
      </c>
      <c r="J29" s="116">
        <v>-90.66059225512528</v>
      </c>
    </row>
    <row r="30" spans="1:15" s="110" customFormat="1" ht="24.95" customHeight="1" x14ac:dyDescent="0.2">
      <c r="A30" s="193">
        <v>87.88</v>
      </c>
      <c r="B30" s="204" t="s">
        <v>166</v>
      </c>
      <c r="C30" s="113">
        <v>6.7593177511054963</v>
      </c>
      <c r="D30" s="115">
        <v>107</v>
      </c>
      <c r="E30" s="114">
        <v>86</v>
      </c>
      <c r="F30" s="114">
        <v>189</v>
      </c>
      <c r="G30" s="114">
        <v>111</v>
      </c>
      <c r="H30" s="140">
        <v>107</v>
      </c>
      <c r="I30" s="115">
        <v>0</v>
      </c>
      <c r="J30" s="116">
        <v>0</v>
      </c>
    </row>
    <row r="31" spans="1:15" s="110" customFormat="1" ht="24.95" customHeight="1" x14ac:dyDescent="0.2">
      <c r="A31" s="193" t="s">
        <v>167</v>
      </c>
      <c r="B31" s="199" t="s">
        <v>168</v>
      </c>
      <c r="C31" s="113">
        <v>4.2956411876184459</v>
      </c>
      <c r="D31" s="115">
        <v>68</v>
      </c>
      <c r="E31" s="114">
        <v>38</v>
      </c>
      <c r="F31" s="114">
        <v>50</v>
      </c>
      <c r="G31" s="114">
        <v>52</v>
      </c>
      <c r="H31" s="140">
        <v>71</v>
      </c>
      <c r="I31" s="115">
        <v>-3</v>
      </c>
      <c r="J31" s="116">
        <v>-4.225352112676056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13.581806696146558</v>
      </c>
      <c r="D34" s="115">
        <v>215</v>
      </c>
      <c r="E34" s="114">
        <v>46</v>
      </c>
      <c r="F34" s="114">
        <v>240</v>
      </c>
      <c r="G34" s="114">
        <v>174</v>
      </c>
      <c r="H34" s="140">
        <v>207</v>
      </c>
      <c r="I34" s="115">
        <v>8</v>
      </c>
      <c r="J34" s="116">
        <v>3.8647342995169081</v>
      </c>
    </row>
    <row r="35" spans="1:10" s="110" customFormat="1" ht="24.95" customHeight="1" x14ac:dyDescent="0.2">
      <c r="A35" s="292" t="s">
        <v>171</v>
      </c>
      <c r="B35" s="293" t="s">
        <v>172</v>
      </c>
      <c r="C35" s="113">
        <v>32.027795325331645</v>
      </c>
      <c r="D35" s="115">
        <v>507</v>
      </c>
      <c r="E35" s="114">
        <v>328</v>
      </c>
      <c r="F35" s="114">
        <v>572</v>
      </c>
      <c r="G35" s="114">
        <v>451</v>
      </c>
      <c r="H35" s="140">
        <v>678</v>
      </c>
      <c r="I35" s="115">
        <v>-171</v>
      </c>
      <c r="J35" s="116">
        <v>-25.221238938053098</v>
      </c>
    </row>
    <row r="36" spans="1:10" s="110" customFormat="1" ht="24.95" customHeight="1" x14ac:dyDescent="0.2">
      <c r="A36" s="294" t="s">
        <v>173</v>
      </c>
      <c r="B36" s="295" t="s">
        <v>174</v>
      </c>
      <c r="C36" s="125">
        <v>54.390397978521797</v>
      </c>
      <c r="D36" s="143">
        <v>861</v>
      </c>
      <c r="E36" s="144">
        <v>631</v>
      </c>
      <c r="F36" s="144">
        <v>1037</v>
      </c>
      <c r="G36" s="144">
        <v>967</v>
      </c>
      <c r="H36" s="145">
        <v>1347</v>
      </c>
      <c r="I36" s="143">
        <v>-486</v>
      </c>
      <c r="J36" s="146">
        <v>-36.080178173719375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1583</v>
      </c>
      <c r="F11" s="264">
        <v>1005</v>
      </c>
      <c r="G11" s="264">
        <v>1849</v>
      </c>
      <c r="H11" s="264">
        <v>1592</v>
      </c>
      <c r="I11" s="265">
        <v>2232</v>
      </c>
      <c r="J11" s="263">
        <v>-649</v>
      </c>
      <c r="K11" s="266">
        <v>-29.077060931899641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31.396083385975995</v>
      </c>
      <c r="E13" s="115">
        <v>497</v>
      </c>
      <c r="F13" s="114">
        <v>313</v>
      </c>
      <c r="G13" s="114">
        <v>576</v>
      </c>
      <c r="H13" s="114">
        <v>535</v>
      </c>
      <c r="I13" s="140">
        <v>559</v>
      </c>
      <c r="J13" s="115">
        <v>-62</v>
      </c>
      <c r="K13" s="116">
        <v>-11.091234347048301</v>
      </c>
    </row>
    <row r="14" spans="1:15" ht="15.95" customHeight="1" x14ac:dyDescent="0.2">
      <c r="A14" s="306" t="s">
        <v>230</v>
      </c>
      <c r="B14" s="307"/>
      <c r="C14" s="308"/>
      <c r="D14" s="113">
        <v>55.085281111813011</v>
      </c>
      <c r="E14" s="115">
        <v>872</v>
      </c>
      <c r="F14" s="114">
        <v>555</v>
      </c>
      <c r="G14" s="114">
        <v>1070</v>
      </c>
      <c r="H14" s="114">
        <v>904</v>
      </c>
      <c r="I14" s="140">
        <v>1282</v>
      </c>
      <c r="J14" s="115">
        <v>-410</v>
      </c>
      <c r="K14" s="116">
        <v>-31.981279251170047</v>
      </c>
    </row>
    <row r="15" spans="1:15" ht="15.95" customHeight="1" x14ac:dyDescent="0.2">
      <c r="A15" s="306" t="s">
        <v>231</v>
      </c>
      <c r="B15" s="307"/>
      <c r="C15" s="308"/>
      <c r="D15" s="113">
        <v>6.9488313329121922</v>
      </c>
      <c r="E15" s="115">
        <v>110</v>
      </c>
      <c r="F15" s="114">
        <v>73</v>
      </c>
      <c r="G15" s="114">
        <v>125</v>
      </c>
      <c r="H15" s="114">
        <v>86</v>
      </c>
      <c r="I15" s="140">
        <v>218</v>
      </c>
      <c r="J15" s="115">
        <v>-108</v>
      </c>
      <c r="K15" s="116">
        <v>-49.541284403669728</v>
      </c>
    </row>
    <row r="16" spans="1:15" ht="15.95" customHeight="1" x14ac:dyDescent="0.2">
      <c r="A16" s="306" t="s">
        <v>232</v>
      </c>
      <c r="B16" s="307"/>
      <c r="C16" s="308"/>
      <c r="D16" s="113">
        <v>5.3695514845230576</v>
      </c>
      <c r="E16" s="115">
        <v>85</v>
      </c>
      <c r="F16" s="114">
        <v>44</v>
      </c>
      <c r="G16" s="114">
        <v>61</v>
      </c>
      <c r="H16" s="114">
        <v>57</v>
      </c>
      <c r="I16" s="140">
        <v>161</v>
      </c>
      <c r="J16" s="115">
        <v>-76</v>
      </c>
      <c r="K16" s="116">
        <v>-47.204968944099377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10.423246999368288</v>
      </c>
      <c r="E18" s="115">
        <v>165</v>
      </c>
      <c r="F18" s="114">
        <v>57</v>
      </c>
      <c r="G18" s="114">
        <v>226</v>
      </c>
      <c r="H18" s="114">
        <v>131</v>
      </c>
      <c r="I18" s="140">
        <v>167</v>
      </c>
      <c r="J18" s="115">
        <v>-2</v>
      </c>
      <c r="K18" s="116">
        <v>-1.1976047904191616</v>
      </c>
    </row>
    <row r="19" spans="1:11" ht="14.1" customHeight="1" x14ac:dyDescent="0.2">
      <c r="A19" s="306" t="s">
        <v>235</v>
      </c>
      <c r="B19" s="307" t="s">
        <v>236</v>
      </c>
      <c r="C19" s="308"/>
      <c r="D19" s="113">
        <v>9.6020214782059377</v>
      </c>
      <c r="E19" s="115">
        <v>152</v>
      </c>
      <c r="F19" s="114">
        <v>35</v>
      </c>
      <c r="G19" s="114">
        <v>170</v>
      </c>
      <c r="H19" s="114">
        <v>113</v>
      </c>
      <c r="I19" s="140">
        <v>152</v>
      </c>
      <c r="J19" s="115">
        <v>0</v>
      </c>
      <c r="K19" s="116">
        <v>0</v>
      </c>
    </row>
    <row r="20" spans="1:11" ht="14.1" customHeight="1" x14ac:dyDescent="0.2">
      <c r="A20" s="306">
        <v>12</v>
      </c>
      <c r="B20" s="307" t="s">
        <v>237</v>
      </c>
      <c r="C20" s="308"/>
      <c r="D20" s="113">
        <v>3.5375868603916616</v>
      </c>
      <c r="E20" s="115">
        <v>56</v>
      </c>
      <c r="F20" s="114">
        <v>4</v>
      </c>
      <c r="G20" s="114">
        <v>41</v>
      </c>
      <c r="H20" s="114">
        <v>73</v>
      </c>
      <c r="I20" s="140">
        <v>37</v>
      </c>
      <c r="J20" s="115">
        <v>19</v>
      </c>
      <c r="K20" s="116">
        <v>51.351351351351354</v>
      </c>
    </row>
    <row r="21" spans="1:11" ht="14.1" customHeight="1" x14ac:dyDescent="0.2">
      <c r="A21" s="306">
        <v>21</v>
      </c>
      <c r="B21" s="307" t="s">
        <v>238</v>
      </c>
      <c r="C21" s="308"/>
      <c r="D21" s="113">
        <v>1.3265950726468729</v>
      </c>
      <c r="E21" s="115">
        <v>21</v>
      </c>
      <c r="F21" s="114" t="s">
        <v>513</v>
      </c>
      <c r="G21" s="114">
        <v>20</v>
      </c>
      <c r="H21" s="114">
        <v>12</v>
      </c>
      <c r="I21" s="140">
        <v>15</v>
      </c>
      <c r="J21" s="115">
        <v>6</v>
      </c>
      <c r="K21" s="116">
        <v>40</v>
      </c>
    </row>
    <row r="22" spans="1:11" ht="14.1" customHeight="1" x14ac:dyDescent="0.2">
      <c r="A22" s="306">
        <v>22</v>
      </c>
      <c r="B22" s="307" t="s">
        <v>239</v>
      </c>
      <c r="C22" s="308"/>
      <c r="D22" s="113">
        <v>1.7687934301958308</v>
      </c>
      <c r="E22" s="115">
        <v>28</v>
      </c>
      <c r="F22" s="114">
        <v>8</v>
      </c>
      <c r="G22" s="114">
        <v>36</v>
      </c>
      <c r="H22" s="114">
        <v>22</v>
      </c>
      <c r="I22" s="140">
        <v>21</v>
      </c>
      <c r="J22" s="115">
        <v>7</v>
      </c>
      <c r="K22" s="116">
        <v>33.333333333333336</v>
      </c>
    </row>
    <row r="23" spans="1:11" ht="14.1" customHeight="1" x14ac:dyDescent="0.2">
      <c r="A23" s="306">
        <v>23</v>
      </c>
      <c r="B23" s="307" t="s">
        <v>240</v>
      </c>
      <c r="C23" s="308"/>
      <c r="D23" s="113">
        <v>0.18951358180669614</v>
      </c>
      <c r="E23" s="115">
        <v>3</v>
      </c>
      <c r="F23" s="114">
        <v>4</v>
      </c>
      <c r="G23" s="114">
        <v>14</v>
      </c>
      <c r="H23" s="114">
        <v>6</v>
      </c>
      <c r="I23" s="140">
        <v>5</v>
      </c>
      <c r="J23" s="115">
        <v>-2</v>
      </c>
      <c r="K23" s="116">
        <v>-40</v>
      </c>
    </row>
    <row r="24" spans="1:11" ht="14.1" customHeight="1" x14ac:dyDescent="0.2">
      <c r="A24" s="306">
        <v>24</v>
      </c>
      <c r="B24" s="307" t="s">
        <v>241</v>
      </c>
      <c r="C24" s="308"/>
      <c r="D24" s="113">
        <v>4.10612760581175</v>
      </c>
      <c r="E24" s="115">
        <v>65</v>
      </c>
      <c r="F24" s="114">
        <v>43</v>
      </c>
      <c r="G24" s="114">
        <v>67</v>
      </c>
      <c r="H24" s="114">
        <v>40</v>
      </c>
      <c r="I24" s="140">
        <v>82</v>
      </c>
      <c r="J24" s="115">
        <v>-17</v>
      </c>
      <c r="K24" s="116">
        <v>-20.73170731707317</v>
      </c>
    </row>
    <row r="25" spans="1:11" ht="14.1" customHeight="1" x14ac:dyDescent="0.2">
      <c r="A25" s="306">
        <v>25</v>
      </c>
      <c r="B25" s="307" t="s">
        <v>242</v>
      </c>
      <c r="C25" s="308"/>
      <c r="D25" s="113">
        <v>5.0536955148452307</v>
      </c>
      <c r="E25" s="115">
        <v>80</v>
      </c>
      <c r="F25" s="114">
        <v>69</v>
      </c>
      <c r="G25" s="114">
        <v>86</v>
      </c>
      <c r="H25" s="114">
        <v>91</v>
      </c>
      <c r="I25" s="140">
        <v>135</v>
      </c>
      <c r="J25" s="115">
        <v>-55</v>
      </c>
      <c r="K25" s="116">
        <v>-40.74074074074074</v>
      </c>
    </row>
    <row r="26" spans="1:11" ht="14.1" customHeight="1" x14ac:dyDescent="0.2">
      <c r="A26" s="306">
        <v>26</v>
      </c>
      <c r="B26" s="307" t="s">
        <v>243</v>
      </c>
      <c r="C26" s="308"/>
      <c r="D26" s="113">
        <v>2.6531901452937459</v>
      </c>
      <c r="E26" s="115">
        <v>42</v>
      </c>
      <c r="F26" s="114">
        <v>25</v>
      </c>
      <c r="G26" s="114">
        <v>60</v>
      </c>
      <c r="H26" s="114">
        <v>29</v>
      </c>
      <c r="I26" s="140">
        <v>49</v>
      </c>
      <c r="J26" s="115">
        <v>-7</v>
      </c>
      <c r="K26" s="116">
        <v>-14.285714285714286</v>
      </c>
    </row>
    <row r="27" spans="1:11" ht="14.1" customHeight="1" x14ac:dyDescent="0.2">
      <c r="A27" s="306">
        <v>27</v>
      </c>
      <c r="B27" s="307" t="s">
        <v>244</v>
      </c>
      <c r="C27" s="308"/>
      <c r="D27" s="113">
        <v>1.3265950726468729</v>
      </c>
      <c r="E27" s="115">
        <v>21</v>
      </c>
      <c r="F27" s="114">
        <v>10</v>
      </c>
      <c r="G27" s="114">
        <v>18</v>
      </c>
      <c r="H27" s="114">
        <v>12</v>
      </c>
      <c r="I27" s="140">
        <v>43</v>
      </c>
      <c r="J27" s="115">
        <v>-22</v>
      </c>
      <c r="K27" s="116">
        <v>-51.162790697674417</v>
      </c>
    </row>
    <row r="28" spans="1:11" ht="14.1" customHeight="1" x14ac:dyDescent="0.2">
      <c r="A28" s="306">
        <v>28</v>
      </c>
      <c r="B28" s="307" t="s">
        <v>245</v>
      </c>
      <c r="C28" s="308"/>
      <c r="D28" s="113" t="s">
        <v>513</v>
      </c>
      <c r="E28" s="115" t="s">
        <v>513</v>
      </c>
      <c r="F28" s="114" t="s">
        <v>513</v>
      </c>
      <c r="G28" s="114">
        <v>0</v>
      </c>
      <c r="H28" s="114" t="s">
        <v>513</v>
      </c>
      <c r="I28" s="140" t="s">
        <v>513</v>
      </c>
      <c r="J28" s="115" t="s">
        <v>513</v>
      </c>
      <c r="K28" s="116" t="s">
        <v>513</v>
      </c>
    </row>
    <row r="29" spans="1:11" ht="14.1" customHeight="1" x14ac:dyDescent="0.2">
      <c r="A29" s="306">
        <v>29</v>
      </c>
      <c r="B29" s="307" t="s">
        <v>246</v>
      </c>
      <c r="C29" s="308"/>
      <c r="D29" s="113">
        <v>1.9583070120025268</v>
      </c>
      <c r="E29" s="115">
        <v>31</v>
      </c>
      <c r="F29" s="114">
        <v>41</v>
      </c>
      <c r="G29" s="114">
        <v>45</v>
      </c>
      <c r="H29" s="114">
        <v>32</v>
      </c>
      <c r="I29" s="140">
        <v>43</v>
      </c>
      <c r="J29" s="115">
        <v>-12</v>
      </c>
      <c r="K29" s="116">
        <v>-27.906976744186046</v>
      </c>
    </row>
    <row r="30" spans="1:11" ht="14.1" customHeight="1" x14ac:dyDescent="0.2">
      <c r="A30" s="306" t="s">
        <v>247</v>
      </c>
      <c r="B30" s="307" t="s">
        <v>248</v>
      </c>
      <c r="C30" s="308"/>
      <c r="D30" s="113">
        <v>1.010739102969046</v>
      </c>
      <c r="E30" s="115">
        <v>16</v>
      </c>
      <c r="F30" s="114">
        <v>26</v>
      </c>
      <c r="G30" s="114">
        <v>29</v>
      </c>
      <c r="H30" s="114">
        <v>20</v>
      </c>
      <c r="I30" s="140">
        <v>28</v>
      </c>
      <c r="J30" s="115">
        <v>-12</v>
      </c>
      <c r="K30" s="116">
        <v>-42.857142857142854</v>
      </c>
    </row>
    <row r="31" spans="1:11" ht="14.1" customHeight="1" x14ac:dyDescent="0.2">
      <c r="A31" s="306" t="s">
        <v>249</v>
      </c>
      <c r="B31" s="307" t="s">
        <v>250</v>
      </c>
      <c r="C31" s="308"/>
      <c r="D31" s="113">
        <v>0.94756790903348076</v>
      </c>
      <c r="E31" s="115">
        <v>15</v>
      </c>
      <c r="F31" s="114">
        <v>15</v>
      </c>
      <c r="G31" s="114" t="s">
        <v>513</v>
      </c>
      <c r="H31" s="114">
        <v>12</v>
      </c>
      <c r="I31" s="140">
        <v>15</v>
      </c>
      <c r="J31" s="115">
        <v>0</v>
      </c>
      <c r="K31" s="116">
        <v>0</v>
      </c>
    </row>
    <row r="32" spans="1:11" ht="14.1" customHeight="1" x14ac:dyDescent="0.2">
      <c r="A32" s="306">
        <v>31</v>
      </c>
      <c r="B32" s="307" t="s">
        <v>251</v>
      </c>
      <c r="C32" s="308"/>
      <c r="D32" s="113">
        <v>0.31585596967782692</v>
      </c>
      <c r="E32" s="115">
        <v>5</v>
      </c>
      <c r="F32" s="114" t="s">
        <v>513</v>
      </c>
      <c r="G32" s="114">
        <v>5</v>
      </c>
      <c r="H32" s="114" t="s">
        <v>513</v>
      </c>
      <c r="I32" s="140" t="s">
        <v>513</v>
      </c>
      <c r="J32" s="115" t="s">
        <v>513</v>
      </c>
      <c r="K32" s="116" t="s">
        <v>513</v>
      </c>
    </row>
    <row r="33" spans="1:11" ht="14.1" customHeight="1" x14ac:dyDescent="0.2">
      <c r="A33" s="306">
        <v>32</v>
      </c>
      <c r="B33" s="307" t="s">
        <v>252</v>
      </c>
      <c r="C33" s="308"/>
      <c r="D33" s="113">
        <v>5.2432090966519267</v>
      </c>
      <c r="E33" s="115">
        <v>83</v>
      </c>
      <c r="F33" s="114">
        <v>26</v>
      </c>
      <c r="G33" s="114">
        <v>82</v>
      </c>
      <c r="H33" s="114">
        <v>57</v>
      </c>
      <c r="I33" s="140">
        <v>49</v>
      </c>
      <c r="J33" s="115">
        <v>34</v>
      </c>
      <c r="K33" s="116">
        <v>69.387755102040813</v>
      </c>
    </row>
    <row r="34" spans="1:11" ht="14.1" customHeight="1" x14ac:dyDescent="0.2">
      <c r="A34" s="306">
        <v>33</v>
      </c>
      <c r="B34" s="307" t="s">
        <v>253</v>
      </c>
      <c r="C34" s="308"/>
      <c r="D34" s="113">
        <v>1.0739102969046115</v>
      </c>
      <c r="E34" s="115">
        <v>17</v>
      </c>
      <c r="F34" s="114">
        <v>17</v>
      </c>
      <c r="G34" s="114">
        <v>36</v>
      </c>
      <c r="H34" s="114">
        <v>21</v>
      </c>
      <c r="I34" s="140">
        <v>32</v>
      </c>
      <c r="J34" s="115">
        <v>-15</v>
      </c>
      <c r="K34" s="116">
        <v>-46.875</v>
      </c>
    </row>
    <row r="35" spans="1:11" ht="14.1" customHeight="1" x14ac:dyDescent="0.2">
      <c r="A35" s="306">
        <v>34</v>
      </c>
      <c r="B35" s="307" t="s">
        <v>254</v>
      </c>
      <c r="C35" s="308"/>
      <c r="D35" s="113">
        <v>1.9583070120025268</v>
      </c>
      <c r="E35" s="115">
        <v>31</v>
      </c>
      <c r="F35" s="114">
        <v>24</v>
      </c>
      <c r="G35" s="114">
        <v>34</v>
      </c>
      <c r="H35" s="114">
        <v>38</v>
      </c>
      <c r="I35" s="140">
        <v>58</v>
      </c>
      <c r="J35" s="115">
        <v>-27</v>
      </c>
      <c r="K35" s="116">
        <v>-46.551724137931032</v>
      </c>
    </row>
    <row r="36" spans="1:11" ht="14.1" customHeight="1" x14ac:dyDescent="0.2">
      <c r="A36" s="306">
        <v>41</v>
      </c>
      <c r="B36" s="307" t="s">
        <v>255</v>
      </c>
      <c r="C36" s="308"/>
      <c r="D36" s="113">
        <v>0.37902716361339228</v>
      </c>
      <c r="E36" s="115">
        <v>6</v>
      </c>
      <c r="F36" s="114">
        <v>4</v>
      </c>
      <c r="G36" s="114">
        <v>7</v>
      </c>
      <c r="H36" s="114">
        <v>4</v>
      </c>
      <c r="I36" s="140">
        <v>62</v>
      </c>
      <c r="J36" s="115">
        <v>-56</v>
      </c>
      <c r="K36" s="116">
        <v>-90.322580645161295</v>
      </c>
    </row>
    <row r="37" spans="1:11" ht="14.1" customHeight="1" x14ac:dyDescent="0.2">
      <c r="A37" s="306">
        <v>42</v>
      </c>
      <c r="B37" s="307" t="s">
        <v>256</v>
      </c>
      <c r="C37" s="308"/>
      <c r="D37" s="113">
        <v>0</v>
      </c>
      <c r="E37" s="115">
        <v>0</v>
      </c>
      <c r="F37" s="114" t="s">
        <v>513</v>
      </c>
      <c r="G37" s="114" t="s">
        <v>513</v>
      </c>
      <c r="H37" s="114">
        <v>0</v>
      </c>
      <c r="I37" s="140" t="s">
        <v>513</v>
      </c>
      <c r="J37" s="115" t="s">
        <v>513</v>
      </c>
      <c r="K37" s="116" t="s">
        <v>513</v>
      </c>
    </row>
    <row r="38" spans="1:11" ht="14.1" customHeight="1" x14ac:dyDescent="0.2">
      <c r="A38" s="306">
        <v>43</v>
      </c>
      <c r="B38" s="307" t="s">
        <v>257</v>
      </c>
      <c r="C38" s="308"/>
      <c r="D38" s="113">
        <v>0.6948831332912192</v>
      </c>
      <c r="E38" s="115">
        <v>11</v>
      </c>
      <c r="F38" s="114">
        <v>4</v>
      </c>
      <c r="G38" s="114">
        <v>10</v>
      </c>
      <c r="H38" s="114">
        <v>9</v>
      </c>
      <c r="I38" s="140">
        <v>21</v>
      </c>
      <c r="J38" s="115">
        <v>-10</v>
      </c>
      <c r="K38" s="116">
        <v>-47.61904761904762</v>
      </c>
    </row>
    <row r="39" spans="1:11" ht="14.1" customHeight="1" x14ac:dyDescent="0.2">
      <c r="A39" s="306">
        <v>51</v>
      </c>
      <c r="B39" s="307" t="s">
        <v>258</v>
      </c>
      <c r="C39" s="308"/>
      <c r="D39" s="113">
        <v>13.771320277953253</v>
      </c>
      <c r="E39" s="115">
        <v>218</v>
      </c>
      <c r="F39" s="114">
        <v>137</v>
      </c>
      <c r="G39" s="114">
        <v>207</v>
      </c>
      <c r="H39" s="114">
        <v>202</v>
      </c>
      <c r="I39" s="140">
        <v>218</v>
      </c>
      <c r="J39" s="115">
        <v>0</v>
      </c>
      <c r="K39" s="116">
        <v>0</v>
      </c>
    </row>
    <row r="40" spans="1:11" ht="14.1" customHeight="1" x14ac:dyDescent="0.2">
      <c r="A40" s="306" t="s">
        <v>259</v>
      </c>
      <c r="B40" s="307" t="s">
        <v>260</v>
      </c>
      <c r="C40" s="308"/>
      <c r="D40" s="113">
        <v>13.202779532533166</v>
      </c>
      <c r="E40" s="115">
        <v>209</v>
      </c>
      <c r="F40" s="114">
        <v>131</v>
      </c>
      <c r="G40" s="114">
        <v>203</v>
      </c>
      <c r="H40" s="114">
        <v>189</v>
      </c>
      <c r="I40" s="140">
        <v>204</v>
      </c>
      <c r="J40" s="115">
        <v>5</v>
      </c>
      <c r="K40" s="116">
        <v>2.4509803921568629</v>
      </c>
    </row>
    <row r="41" spans="1:11" ht="14.1" customHeight="1" x14ac:dyDescent="0.2">
      <c r="A41" s="306"/>
      <c r="B41" s="307" t="s">
        <v>261</v>
      </c>
      <c r="C41" s="308"/>
      <c r="D41" s="113">
        <v>11.181301326595072</v>
      </c>
      <c r="E41" s="115">
        <v>177</v>
      </c>
      <c r="F41" s="114">
        <v>122</v>
      </c>
      <c r="G41" s="114">
        <v>170</v>
      </c>
      <c r="H41" s="114">
        <v>172</v>
      </c>
      <c r="I41" s="140">
        <v>193</v>
      </c>
      <c r="J41" s="115">
        <v>-16</v>
      </c>
      <c r="K41" s="116">
        <v>-8.290155440414507</v>
      </c>
    </row>
    <row r="42" spans="1:11" ht="14.1" customHeight="1" x14ac:dyDescent="0.2">
      <c r="A42" s="306">
        <v>52</v>
      </c>
      <c r="B42" s="307" t="s">
        <v>262</v>
      </c>
      <c r="C42" s="308"/>
      <c r="D42" s="113">
        <v>7.4542008843967151</v>
      </c>
      <c r="E42" s="115">
        <v>118</v>
      </c>
      <c r="F42" s="114">
        <v>77</v>
      </c>
      <c r="G42" s="114">
        <v>94</v>
      </c>
      <c r="H42" s="114">
        <v>110</v>
      </c>
      <c r="I42" s="140">
        <v>147</v>
      </c>
      <c r="J42" s="115">
        <v>-29</v>
      </c>
      <c r="K42" s="116">
        <v>-19.727891156462587</v>
      </c>
    </row>
    <row r="43" spans="1:11" ht="14.1" customHeight="1" x14ac:dyDescent="0.2">
      <c r="A43" s="306" t="s">
        <v>263</v>
      </c>
      <c r="B43" s="307" t="s">
        <v>264</v>
      </c>
      <c r="C43" s="308"/>
      <c r="D43" s="113">
        <v>6.0644346178142765</v>
      </c>
      <c r="E43" s="115">
        <v>96</v>
      </c>
      <c r="F43" s="114">
        <v>70</v>
      </c>
      <c r="G43" s="114">
        <v>80</v>
      </c>
      <c r="H43" s="114">
        <v>88</v>
      </c>
      <c r="I43" s="140">
        <v>115</v>
      </c>
      <c r="J43" s="115">
        <v>-19</v>
      </c>
      <c r="K43" s="116">
        <v>-16.521739130434781</v>
      </c>
    </row>
    <row r="44" spans="1:11" ht="14.1" customHeight="1" x14ac:dyDescent="0.2">
      <c r="A44" s="306">
        <v>53</v>
      </c>
      <c r="B44" s="307" t="s">
        <v>265</v>
      </c>
      <c r="C44" s="308"/>
      <c r="D44" s="113">
        <v>0.82122552116234993</v>
      </c>
      <c r="E44" s="115">
        <v>13</v>
      </c>
      <c r="F44" s="114">
        <v>4</v>
      </c>
      <c r="G44" s="114">
        <v>12</v>
      </c>
      <c r="H44" s="114">
        <v>9</v>
      </c>
      <c r="I44" s="140">
        <v>16</v>
      </c>
      <c r="J44" s="115">
        <v>-3</v>
      </c>
      <c r="K44" s="116">
        <v>-18.75</v>
      </c>
    </row>
    <row r="45" spans="1:11" ht="14.1" customHeight="1" x14ac:dyDescent="0.2">
      <c r="A45" s="306" t="s">
        <v>266</v>
      </c>
      <c r="B45" s="307" t="s">
        <v>267</v>
      </c>
      <c r="C45" s="308"/>
      <c r="D45" s="113">
        <v>0.82122552116234993</v>
      </c>
      <c r="E45" s="115">
        <v>13</v>
      </c>
      <c r="F45" s="114">
        <v>4</v>
      </c>
      <c r="G45" s="114">
        <v>12</v>
      </c>
      <c r="H45" s="114">
        <v>9</v>
      </c>
      <c r="I45" s="140">
        <v>15</v>
      </c>
      <c r="J45" s="115">
        <v>-2</v>
      </c>
      <c r="K45" s="116">
        <v>-13.333333333333334</v>
      </c>
    </row>
    <row r="46" spans="1:11" ht="14.1" customHeight="1" x14ac:dyDescent="0.2">
      <c r="A46" s="306">
        <v>54</v>
      </c>
      <c r="B46" s="307" t="s">
        <v>268</v>
      </c>
      <c r="C46" s="308"/>
      <c r="D46" s="113">
        <v>1.9583070120025268</v>
      </c>
      <c r="E46" s="115">
        <v>31</v>
      </c>
      <c r="F46" s="114">
        <v>19</v>
      </c>
      <c r="G46" s="114">
        <v>18</v>
      </c>
      <c r="H46" s="114">
        <v>26</v>
      </c>
      <c r="I46" s="140">
        <v>44</v>
      </c>
      <c r="J46" s="115">
        <v>-13</v>
      </c>
      <c r="K46" s="116">
        <v>-29.545454545454547</v>
      </c>
    </row>
    <row r="47" spans="1:11" ht="14.1" customHeight="1" x14ac:dyDescent="0.2">
      <c r="A47" s="306">
        <v>61</v>
      </c>
      <c r="B47" s="307" t="s">
        <v>269</v>
      </c>
      <c r="C47" s="308"/>
      <c r="D47" s="113">
        <v>1.5792798483891346</v>
      </c>
      <c r="E47" s="115">
        <v>25</v>
      </c>
      <c r="F47" s="114">
        <v>12</v>
      </c>
      <c r="G47" s="114">
        <v>26</v>
      </c>
      <c r="H47" s="114">
        <v>19</v>
      </c>
      <c r="I47" s="140">
        <v>29</v>
      </c>
      <c r="J47" s="115">
        <v>-4</v>
      </c>
      <c r="K47" s="116">
        <v>-13.793103448275861</v>
      </c>
    </row>
    <row r="48" spans="1:11" ht="14.1" customHeight="1" x14ac:dyDescent="0.2">
      <c r="A48" s="306">
        <v>62</v>
      </c>
      <c r="B48" s="307" t="s">
        <v>270</v>
      </c>
      <c r="C48" s="308"/>
      <c r="D48" s="113">
        <v>6.1276058117498424</v>
      </c>
      <c r="E48" s="115">
        <v>97</v>
      </c>
      <c r="F48" s="114">
        <v>96</v>
      </c>
      <c r="G48" s="114">
        <v>156</v>
      </c>
      <c r="H48" s="114">
        <v>250</v>
      </c>
      <c r="I48" s="140">
        <v>120</v>
      </c>
      <c r="J48" s="115">
        <v>-23</v>
      </c>
      <c r="K48" s="116">
        <v>-19.166666666666668</v>
      </c>
    </row>
    <row r="49" spans="1:11" ht="14.1" customHeight="1" x14ac:dyDescent="0.2">
      <c r="A49" s="306">
        <v>63</v>
      </c>
      <c r="B49" s="307" t="s">
        <v>271</v>
      </c>
      <c r="C49" s="308"/>
      <c r="D49" s="113">
        <v>1.5161086544535691</v>
      </c>
      <c r="E49" s="115">
        <v>24</v>
      </c>
      <c r="F49" s="114">
        <v>33</v>
      </c>
      <c r="G49" s="114">
        <v>20</v>
      </c>
      <c r="H49" s="114">
        <v>31</v>
      </c>
      <c r="I49" s="140">
        <v>44</v>
      </c>
      <c r="J49" s="115">
        <v>-20</v>
      </c>
      <c r="K49" s="116">
        <v>-45.454545454545453</v>
      </c>
    </row>
    <row r="50" spans="1:11" ht="14.1" customHeight="1" x14ac:dyDescent="0.2">
      <c r="A50" s="306" t="s">
        <v>272</v>
      </c>
      <c r="B50" s="307" t="s">
        <v>273</v>
      </c>
      <c r="C50" s="308"/>
      <c r="D50" s="113" t="s">
        <v>513</v>
      </c>
      <c r="E50" s="115" t="s">
        <v>513</v>
      </c>
      <c r="F50" s="114">
        <v>3</v>
      </c>
      <c r="G50" s="114">
        <v>4</v>
      </c>
      <c r="H50" s="114">
        <v>7</v>
      </c>
      <c r="I50" s="140">
        <v>10</v>
      </c>
      <c r="J50" s="115" t="s">
        <v>513</v>
      </c>
      <c r="K50" s="116" t="s">
        <v>513</v>
      </c>
    </row>
    <row r="51" spans="1:11" ht="14.1" customHeight="1" x14ac:dyDescent="0.2">
      <c r="A51" s="306" t="s">
        <v>274</v>
      </c>
      <c r="B51" s="307" t="s">
        <v>275</v>
      </c>
      <c r="C51" s="308"/>
      <c r="D51" s="113">
        <v>1.0739102969046115</v>
      </c>
      <c r="E51" s="115">
        <v>17</v>
      </c>
      <c r="F51" s="114">
        <v>25</v>
      </c>
      <c r="G51" s="114">
        <v>14</v>
      </c>
      <c r="H51" s="114">
        <v>22</v>
      </c>
      <c r="I51" s="140">
        <v>28</v>
      </c>
      <c r="J51" s="115">
        <v>-11</v>
      </c>
      <c r="K51" s="116">
        <v>-39.285714285714285</v>
      </c>
    </row>
    <row r="52" spans="1:11" ht="14.1" customHeight="1" x14ac:dyDescent="0.2">
      <c r="A52" s="306">
        <v>71</v>
      </c>
      <c r="B52" s="307" t="s">
        <v>276</v>
      </c>
      <c r="C52" s="308"/>
      <c r="D52" s="113">
        <v>7.2646873025900192</v>
      </c>
      <c r="E52" s="115">
        <v>115</v>
      </c>
      <c r="F52" s="114">
        <v>72</v>
      </c>
      <c r="G52" s="114">
        <v>118</v>
      </c>
      <c r="H52" s="114">
        <v>122</v>
      </c>
      <c r="I52" s="140">
        <v>164</v>
      </c>
      <c r="J52" s="115">
        <v>-49</v>
      </c>
      <c r="K52" s="116">
        <v>-29.878048780487806</v>
      </c>
    </row>
    <row r="53" spans="1:11" ht="14.1" customHeight="1" x14ac:dyDescent="0.2">
      <c r="A53" s="306" t="s">
        <v>277</v>
      </c>
      <c r="B53" s="307" t="s">
        <v>278</v>
      </c>
      <c r="C53" s="308"/>
      <c r="D53" s="113">
        <v>3.0953885028427037</v>
      </c>
      <c r="E53" s="115">
        <v>49</v>
      </c>
      <c r="F53" s="114">
        <v>33</v>
      </c>
      <c r="G53" s="114">
        <v>44</v>
      </c>
      <c r="H53" s="114">
        <v>60</v>
      </c>
      <c r="I53" s="140">
        <v>75</v>
      </c>
      <c r="J53" s="115">
        <v>-26</v>
      </c>
      <c r="K53" s="116">
        <v>-34.666666666666664</v>
      </c>
    </row>
    <row r="54" spans="1:11" ht="14.1" customHeight="1" x14ac:dyDescent="0.2">
      <c r="A54" s="306" t="s">
        <v>279</v>
      </c>
      <c r="B54" s="307" t="s">
        <v>280</v>
      </c>
      <c r="C54" s="308"/>
      <c r="D54" s="113">
        <v>3.5375868603916616</v>
      </c>
      <c r="E54" s="115">
        <v>56</v>
      </c>
      <c r="F54" s="114">
        <v>34</v>
      </c>
      <c r="G54" s="114">
        <v>66</v>
      </c>
      <c r="H54" s="114">
        <v>52</v>
      </c>
      <c r="I54" s="140">
        <v>66</v>
      </c>
      <c r="J54" s="115">
        <v>-10</v>
      </c>
      <c r="K54" s="116">
        <v>-15.151515151515152</v>
      </c>
    </row>
    <row r="55" spans="1:11" ht="14.1" customHeight="1" x14ac:dyDescent="0.2">
      <c r="A55" s="306">
        <v>72</v>
      </c>
      <c r="B55" s="307" t="s">
        <v>281</v>
      </c>
      <c r="C55" s="308"/>
      <c r="D55" s="113">
        <v>1.3897662665824384</v>
      </c>
      <c r="E55" s="115">
        <v>22</v>
      </c>
      <c r="F55" s="114">
        <v>11</v>
      </c>
      <c r="G55" s="114">
        <v>19</v>
      </c>
      <c r="H55" s="114">
        <v>14</v>
      </c>
      <c r="I55" s="140">
        <v>18</v>
      </c>
      <c r="J55" s="115">
        <v>4</v>
      </c>
      <c r="K55" s="116">
        <v>22.222222222222221</v>
      </c>
    </row>
    <row r="56" spans="1:11" ht="14.1" customHeight="1" x14ac:dyDescent="0.2">
      <c r="A56" s="306" t="s">
        <v>282</v>
      </c>
      <c r="B56" s="307" t="s">
        <v>283</v>
      </c>
      <c r="C56" s="308"/>
      <c r="D56" s="113">
        <v>0.37902716361339228</v>
      </c>
      <c r="E56" s="115">
        <v>6</v>
      </c>
      <c r="F56" s="114" t="s">
        <v>513</v>
      </c>
      <c r="G56" s="114">
        <v>3</v>
      </c>
      <c r="H56" s="114" t="s">
        <v>513</v>
      </c>
      <c r="I56" s="140">
        <v>5</v>
      </c>
      <c r="J56" s="115">
        <v>1</v>
      </c>
      <c r="K56" s="116">
        <v>20</v>
      </c>
    </row>
    <row r="57" spans="1:11" ht="14.1" customHeight="1" x14ac:dyDescent="0.2">
      <c r="A57" s="306" t="s">
        <v>284</v>
      </c>
      <c r="B57" s="307" t="s">
        <v>285</v>
      </c>
      <c r="C57" s="308"/>
      <c r="D57" s="113">
        <v>0.82122552116234993</v>
      </c>
      <c r="E57" s="115">
        <v>13</v>
      </c>
      <c r="F57" s="114">
        <v>8</v>
      </c>
      <c r="G57" s="114">
        <v>13</v>
      </c>
      <c r="H57" s="114">
        <v>8</v>
      </c>
      <c r="I57" s="140">
        <v>13</v>
      </c>
      <c r="J57" s="115">
        <v>0</v>
      </c>
      <c r="K57" s="116">
        <v>0</v>
      </c>
    </row>
    <row r="58" spans="1:11" ht="14.1" customHeight="1" x14ac:dyDescent="0.2">
      <c r="A58" s="306">
        <v>73</v>
      </c>
      <c r="B58" s="307" t="s">
        <v>286</v>
      </c>
      <c r="C58" s="308"/>
      <c r="D58" s="113">
        <v>1.7687934301958308</v>
      </c>
      <c r="E58" s="115">
        <v>28</v>
      </c>
      <c r="F58" s="114">
        <v>18</v>
      </c>
      <c r="G58" s="114">
        <v>9</v>
      </c>
      <c r="H58" s="114">
        <v>14</v>
      </c>
      <c r="I58" s="140">
        <v>32</v>
      </c>
      <c r="J58" s="115">
        <v>-4</v>
      </c>
      <c r="K58" s="116">
        <v>-12.5</v>
      </c>
    </row>
    <row r="59" spans="1:11" ht="14.1" customHeight="1" x14ac:dyDescent="0.2">
      <c r="A59" s="306" t="s">
        <v>287</v>
      </c>
      <c r="B59" s="307" t="s">
        <v>288</v>
      </c>
      <c r="C59" s="308"/>
      <c r="D59" s="113">
        <v>1.5161086544535691</v>
      </c>
      <c r="E59" s="115">
        <v>24</v>
      </c>
      <c r="F59" s="114">
        <v>8</v>
      </c>
      <c r="G59" s="114">
        <v>9</v>
      </c>
      <c r="H59" s="114">
        <v>13</v>
      </c>
      <c r="I59" s="140">
        <v>30</v>
      </c>
      <c r="J59" s="115">
        <v>-6</v>
      </c>
      <c r="K59" s="116">
        <v>-20</v>
      </c>
    </row>
    <row r="60" spans="1:11" ht="14.1" customHeight="1" x14ac:dyDescent="0.2">
      <c r="A60" s="306">
        <v>81</v>
      </c>
      <c r="B60" s="307" t="s">
        <v>289</v>
      </c>
      <c r="C60" s="308"/>
      <c r="D60" s="113">
        <v>3.979785217940619</v>
      </c>
      <c r="E60" s="115">
        <v>63</v>
      </c>
      <c r="F60" s="114">
        <v>46</v>
      </c>
      <c r="G60" s="114">
        <v>118</v>
      </c>
      <c r="H60" s="114">
        <v>65</v>
      </c>
      <c r="I60" s="140">
        <v>378</v>
      </c>
      <c r="J60" s="115">
        <v>-315</v>
      </c>
      <c r="K60" s="116">
        <v>-83.333333333333329</v>
      </c>
    </row>
    <row r="61" spans="1:11" ht="14.1" customHeight="1" x14ac:dyDescent="0.2">
      <c r="A61" s="306" t="s">
        <v>290</v>
      </c>
      <c r="B61" s="307" t="s">
        <v>291</v>
      </c>
      <c r="C61" s="308"/>
      <c r="D61" s="113">
        <v>1.137081490840177</v>
      </c>
      <c r="E61" s="115">
        <v>18</v>
      </c>
      <c r="F61" s="114">
        <v>11</v>
      </c>
      <c r="G61" s="114">
        <v>28</v>
      </c>
      <c r="H61" s="114">
        <v>15</v>
      </c>
      <c r="I61" s="140">
        <v>43</v>
      </c>
      <c r="J61" s="115">
        <v>-25</v>
      </c>
      <c r="K61" s="116">
        <v>-58.139534883720927</v>
      </c>
    </row>
    <row r="62" spans="1:11" ht="14.1" customHeight="1" x14ac:dyDescent="0.2">
      <c r="A62" s="306" t="s">
        <v>292</v>
      </c>
      <c r="B62" s="307" t="s">
        <v>293</v>
      </c>
      <c r="C62" s="308"/>
      <c r="D62" s="113">
        <v>1.3265950726468729</v>
      </c>
      <c r="E62" s="115">
        <v>21</v>
      </c>
      <c r="F62" s="114">
        <v>21</v>
      </c>
      <c r="G62" s="114">
        <v>65</v>
      </c>
      <c r="H62" s="114">
        <v>29</v>
      </c>
      <c r="I62" s="140">
        <v>224</v>
      </c>
      <c r="J62" s="115">
        <v>-203</v>
      </c>
      <c r="K62" s="116">
        <v>-90.625</v>
      </c>
    </row>
    <row r="63" spans="1:11" ht="14.1" customHeight="1" x14ac:dyDescent="0.2">
      <c r="A63" s="306"/>
      <c r="B63" s="307" t="s">
        <v>294</v>
      </c>
      <c r="C63" s="308"/>
      <c r="D63" s="113">
        <v>1.137081490840177</v>
      </c>
      <c r="E63" s="115">
        <v>18</v>
      </c>
      <c r="F63" s="114">
        <v>20</v>
      </c>
      <c r="G63" s="114">
        <v>56</v>
      </c>
      <c r="H63" s="114">
        <v>24</v>
      </c>
      <c r="I63" s="140">
        <v>201</v>
      </c>
      <c r="J63" s="115">
        <v>-183</v>
      </c>
      <c r="K63" s="116">
        <v>-91.044776119402982</v>
      </c>
    </row>
    <row r="64" spans="1:11" ht="14.1" customHeight="1" x14ac:dyDescent="0.2">
      <c r="A64" s="306" t="s">
        <v>295</v>
      </c>
      <c r="B64" s="307" t="s">
        <v>296</v>
      </c>
      <c r="C64" s="308"/>
      <c r="D64" s="113">
        <v>0.8843967150979154</v>
      </c>
      <c r="E64" s="115">
        <v>14</v>
      </c>
      <c r="F64" s="114">
        <v>9</v>
      </c>
      <c r="G64" s="114">
        <v>10</v>
      </c>
      <c r="H64" s="114">
        <v>5</v>
      </c>
      <c r="I64" s="140">
        <v>76</v>
      </c>
      <c r="J64" s="115">
        <v>-62</v>
      </c>
      <c r="K64" s="116">
        <v>-81.578947368421055</v>
      </c>
    </row>
    <row r="65" spans="1:11" ht="14.1" customHeight="1" x14ac:dyDescent="0.2">
      <c r="A65" s="306" t="s">
        <v>297</v>
      </c>
      <c r="B65" s="307" t="s">
        <v>298</v>
      </c>
      <c r="C65" s="308"/>
      <c r="D65" s="113">
        <v>0.4421983575489577</v>
      </c>
      <c r="E65" s="115">
        <v>7</v>
      </c>
      <c r="F65" s="114" t="s">
        <v>513</v>
      </c>
      <c r="G65" s="114">
        <v>12</v>
      </c>
      <c r="H65" s="114">
        <v>7</v>
      </c>
      <c r="I65" s="140">
        <v>20</v>
      </c>
      <c r="J65" s="115">
        <v>-13</v>
      </c>
      <c r="K65" s="116">
        <v>-65</v>
      </c>
    </row>
    <row r="66" spans="1:11" ht="14.1" customHeight="1" x14ac:dyDescent="0.2">
      <c r="A66" s="306">
        <v>82</v>
      </c>
      <c r="B66" s="307" t="s">
        <v>299</v>
      </c>
      <c r="C66" s="308"/>
      <c r="D66" s="113">
        <v>2.5900189513581808</v>
      </c>
      <c r="E66" s="115">
        <v>41</v>
      </c>
      <c r="F66" s="114">
        <v>43</v>
      </c>
      <c r="G66" s="114">
        <v>105</v>
      </c>
      <c r="H66" s="114">
        <v>50</v>
      </c>
      <c r="I66" s="140">
        <v>48</v>
      </c>
      <c r="J66" s="115">
        <v>-7</v>
      </c>
      <c r="K66" s="116">
        <v>-14.583333333333334</v>
      </c>
    </row>
    <row r="67" spans="1:11" ht="14.1" customHeight="1" x14ac:dyDescent="0.2">
      <c r="A67" s="306" t="s">
        <v>300</v>
      </c>
      <c r="B67" s="307" t="s">
        <v>301</v>
      </c>
      <c r="C67" s="308"/>
      <c r="D67" s="113">
        <v>1.8951358180669615</v>
      </c>
      <c r="E67" s="115">
        <v>30</v>
      </c>
      <c r="F67" s="114">
        <v>33</v>
      </c>
      <c r="G67" s="114">
        <v>85</v>
      </c>
      <c r="H67" s="114">
        <v>45</v>
      </c>
      <c r="I67" s="140">
        <v>30</v>
      </c>
      <c r="J67" s="115">
        <v>0</v>
      </c>
      <c r="K67" s="116">
        <v>0</v>
      </c>
    </row>
    <row r="68" spans="1:11" ht="14.1" customHeight="1" x14ac:dyDescent="0.2">
      <c r="A68" s="306" t="s">
        <v>302</v>
      </c>
      <c r="B68" s="307" t="s">
        <v>303</v>
      </c>
      <c r="C68" s="308"/>
      <c r="D68" s="113">
        <v>0.2526847757422615</v>
      </c>
      <c r="E68" s="115">
        <v>4</v>
      </c>
      <c r="F68" s="114">
        <v>7</v>
      </c>
      <c r="G68" s="114">
        <v>10</v>
      </c>
      <c r="H68" s="114" t="s">
        <v>513</v>
      </c>
      <c r="I68" s="140">
        <v>9</v>
      </c>
      <c r="J68" s="115">
        <v>-5</v>
      </c>
      <c r="K68" s="116">
        <v>-55.555555555555557</v>
      </c>
    </row>
    <row r="69" spans="1:11" ht="14.1" customHeight="1" x14ac:dyDescent="0.2">
      <c r="A69" s="306">
        <v>83</v>
      </c>
      <c r="B69" s="307" t="s">
        <v>304</v>
      </c>
      <c r="C69" s="308"/>
      <c r="D69" s="113">
        <v>4.9273531269740998</v>
      </c>
      <c r="E69" s="115">
        <v>78</v>
      </c>
      <c r="F69" s="114">
        <v>56</v>
      </c>
      <c r="G69" s="114">
        <v>113</v>
      </c>
      <c r="H69" s="114">
        <v>62</v>
      </c>
      <c r="I69" s="140">
        <v>103</v>
      </c>
      <c r="J69" s="115">
        <v>-25</v>
      </c>
      <c r="K69" s="116">
        <v>-24.271844660194176</v>
      </c>
    </row>
    <row r="70" spans="1:11" ht="14.1" customHeight="1" x14ac:dyDescent="0.2">
      <c r="A70" s="306" t="s">
        <v>305</v>
      </c>
      <c r="B70" s="307" t="s">
        <v>306</v>
      </c>
      <c r="C70" s="308"/>
      <c r="D70" s="113">
        <v>3.9166140240050535</v>
      </c>
      <c r="E70" s="115">
        <v>62</v>
      </c>
      <c r="F70" s="114">
        <v>44</v>
      </c>
      <c r="G70" s="114">
        <v>91</v>
      </c>
      <c r="H70" s="114">
        <v>47</v>
      </c>
      <c r="I70" s="140">
        <v>89</v>
      </c>
      <c r="J70" s="115">
        <v>-27</v>
      </c>
      <c r="K70" s="116">
        <v>-30.337078651685392</v>
      </c>
    </row>
    <row r="71" spans="1:11" ht="14.1" customHeight="1" x14ac:dyDescent="0.2">
      <c r="A71" s="306"/>
      <c r="B71" s="307" t="s">
        <v>307</v>
      </c>
      <c r="C71" s="308"/>
      <c r="D71" s="113">
        <v>2.5268477574226154</v>
      </c>
      <c r="E71" s="115">
        <v>40</v>
      </c>
      <c r="F71" s="114">
        <v>30</v>
      </c>
      <c r="G71" s="114">
        <v>47</v>
      </c>
      <c r="H71" s="114">
        <v>23</v>
      </c>
      <c r="I71" s="140">
        <v>60</v>
      </c>
      <c r="J71" s="115">
        <v>-20</v>
      </c>
      <c r="K71" s="116">
        <v>-33.333333333333336</v>
      </c>
    </row>
    <row r="72" spans="1:11" ht="14.1" customHeight="1" x14ac:dyDescent="0.2">
      <c r="A72" s="306">
        <v>84</v>
      </c>
      <c r="B72" s="307" t="s">
        <v>308</v>
      </c>
      <c r="C72" s="308"/>
      <c r="D72" s="113">
        <v>1.0739102969046115</v>
      </c>
      <c r="E72" s="115">
        <v>17</v>
      </c>
      <c r="F72" s="114">
        <v>12</v>
      </c>
      <c r="G72" s="114">
        <v>24</v>
      </c>
      <c r="H72" s="114">
        <v>21</v>
      </c>
      <c r="I72" s="140">
        <v>17</v>
      </c>
      <c r="J72" s="115">
        <v>0</v>
      </c>
      <c r="K72" s="116">
        <v>0</v>
      </c>
    </row>
    <row r="73" spans="1:11" ht="14.1" customHeight="1" x14ac:dyDescent="0.2">
      <c r="A73" s="306" t="s">
        <v>309</v>
      </c>
      <c r="B73" s="307" t="s">
        <v>310</v>
      </c>
      <c r="C73" s="308"/>
      <c r="D73" s="113">
        <v>0.56854074542008848</v>
      </c>
      <c r="E73" s="115">
        <v>9</v>
      </c>
      <c r="F73" s="114">
        <v>3</v>
      </c>
      <c r="G73" s="114">
        <v>17</v>
      </c>
      <c r="H73" s="114" t="s">
        <v>513</v>
      </c>
      <c r="I73" s="140">
        <v>10</v>
      </c>
      <c r="J73" s="115">
        <v>-1</v>
      </c>
      <c r="K73" s="116">
        <v>-10</v>
      </c>
    </row>
    <row r="74" spans="1:11" ht="14.1" customHeight="1" x14ac:dyDescent="0.2">
      <c r="A74" s="306" t="s">
        <v>311</v>
      </c>
      <c r="B74" s="307" t="s">
        <v>312</v>
      </c>
      <c r="C74" s="308"/>
      <c r="D74" s="113" t="s">
        <v>513</v>
      </c>
      <c r="E74" s="115" t="s">
        <v>513</v>
      </c>
      <c r="F74" s="114">
        <v>3</v>
      </c>
      <c r="G74" s="114">
        <v>0</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t="s">
        <v>513</v>
      </c>
      <c r="G76" s="114">
        <v>0</v>
      </c>
      <c r="H76" s="114" t="s">
        <v>513</v>
      </c>
      <c r="I76" s="140" t="s">
        <v>513</v>
      </c>
      <c r="J76" s="115" t="s">
        <v>513</v>
      </c>
      <c r="K76" s="116" t="s">
        <v>513</v>
      </c>
    </row>
    <row r="77" spans="1:11" ht="14.1" customHeight="1" x14ac:dyDescent="0.2">
      <c r="A77" s="306">
        <v>92</v>
      </c>
      <c r="B77" s="307" t="s">
        <v>316</v>
      </c>
      <c r="C77" s="308"/>
      <c r="D77" s="113" t="s">
        <v>513</v>
      </c>
      <c r="E77" s="115" t="s">
        <v>513</v>
      </c>
      <c r="F77" s="114">
        <v>3</v>
      </c>
      <c r="G77" s="114" t="s">
        <v>513</v>
      </c>
      <c r="H77" s="114" t="s">
        <v>513</v>
      </c>
      <c r="I77" s="140">
        <v>7</v>
      </c>
      <c r="J77" s="115" t="s">
        <v>513</v>
      </c>
      <c r="K77" s="116" t="s">
        <v>513</v>
      </c>
    </row>
    <row r="78" spans="1:11" ht="14.1" customHeight="1" x14ac:dyDescent="0.2">
      <c r="A78" s="306">
        <v>93</v>
      </c>
      <c r="B78" s="307" t="s">
        <v>317</v>
      </c>
      <c r="C78" s="308"/>
      <c r="D78" s="113" t="s">
        <v>513</v>
      </c>
      <c r="E78" s="115" t="s">
        <v>513</v>
      </c>
      <c r="F78" s="114" t="s">
        <v>513</v>
      </c>
      <c r="G78" s="114" t="s">
        <v>513</v>
      </c>
      <c r="H78" s="114">
        <v>0</v>
      </c>
      <c r="I78" s="140" t="s">
        <v>513</v>
      </c>
      <c r="J78" s="115" t="s">
        <v>513</v>
      </c>
      <c r="K78" s="116" t="s">
        <v>513</v>
      </c>
    </row>
    <row r="79" spans="1:11" ht="14.1" customHeight="1" x14ac:dyDescent="0.2">
      <c r="A79" s="306">
        <v>94</v>
      </c>
      <c r="B79" s="307" t="s">
        <v>318</v>
      </c>
      <c r="C79" s="308"/>
      <c r="D79" s="113">
        <v>0.31585596967782692</v>
      </c>
      <c r="E79" s="115">
        <v>5</v>
      </c>
      <c r="F79" s="114">
        <v>0</v>
      </c>
      <c r="G79" s="114" t="s">
        <v>513</v>
      </c>
      <c r="H79" s="114">
        <v>3</v>
      </c>
      <c r="I79" s="140">
        <v>8</v>
      </c>
      <c r="J79" s="115">
        <v>-3</v>
      </c>
      <c r="K79" s="116">
        <v>-37.5</v>
      </c>
    </row>
    <row r="80" spans="1:11" ht="14.1" customHeight="1" x14ac:dyDescent="0.2">
      <c r="A80" s="306" t="s">
        <v>319</v>
      </c>
      <c r="B80" s="307" t="s">
        <v>320</v>
      </c>
      <c r="C80" s="308"/>
      <c r="D80" s="113">
        <v>0</v>
      </c>
      <c r="E80" s="115">
        <v>0</v>
      </c>
      <c r="F80" s="114">
        <v>3</v>
      </c>
      <c r="G80" s="114" t="s">
        <v>513</v>
      </c>
      <c r="H80" s="114">
        <v>0</v>
      </c>
      <c r="I80" s="140">
        <v>0</v>
      </c>
      <c r="J80" s="115">
        <v>0</v>
      </c>
      <c r="K80" s="116">
        <v>0</v>
      </c>
    </row>
    <row r="81" spans="1:11" ht="14.1" customHeight="1" x14ac:dyDescent="0.2">
      <c r="A81" s="310" t="s">
        <v>321</v>
      </c>
      <c r="B81" s="311" t="s">
        <v>333</v>
      </c>
      <c r="C81" s="312"/>
      <c r="D81" s="125">
        <v>1.2002526847757422</v>
      </c>
      <c r="E81" s="143">
        <v>19</v>
      </c>
      <c r="F81" s="144">
        <v>20</v>
      </c>
      <c r="G81" s="144">
        <v>17</v>
      </c>
      <c r="H81" s="144">
        <v>10</v>
      </c>
      <c r="I81" s="145">
        <v>12</v>
      </c>
      <c r="J81" s="143">
        <v>7</v>
      </c>
      <c r="K81" s="146">
        <v>58.333333333333336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1979</v>
      </c>
      <c r="E11" s="114">
        <v>1654</v>
      </c>
      <c r="F11" s="114">
        <v>1912</v>
      </c>
      <c r="G11" s="114">
        <v>1358</v>
      </c>
      <c r="H11" s="140">
        <v>2295</v>
      </c>
      <c r="I11" s="115">
        <v>-316</v>
      </c>
      <c r="J11" s="116">
        <v>-13.769063180827887</v>
      </c>
    </row>
    <row r="12" spans="1:15" s="110" customFormat="1" ht="24.95" customHeight="1" x14ac:dyDescent="0.2">
      <c r="A12" s="193" t="s">
        <v>132</v>
      </c>
      <c r="B12" s="194" t="s">
        <v>133</v>
      </c>
      <c r="C12" s="113">
        <v>3.8908539666498232</v>
      </c>
      <c r="D12" s="115">
        <v>77</v>
      </c>
      <c r="E12" s="114">
        <v>336</v>
      </c>
      <c r="F12" s="114">
        <v>205</v>
      </c>
      <c r="G12" s="114">
        <v>79</v>
      </c>
      <c r="H12" s="140">
        <v>70</v>
      </c>
      <c r="I12" s="115">
        <v>7</v>
      </c>
      <c r="J12" s="116">
        <v>10</v>
      </c>
    </row>
    <row r="13" spans="1:15" s="110" customFormat="1" ht="24.95" customHeight="1" x14ac:dyDescent="0.2">
      <c r="A13" s="193" t="s">
        <v>134</v>
      </c>
      <c r="B13" s="199" t="s">
        <v>214</v>
      </c>
      <c r="C13" s="113">
        <v>0.96008084891359269</v>
      </c>
      <c r="D13" s="115">
        <v>19</v>
      </c>
      <c r="E13" s="114">
        <v>8</v>
      </c>
      <c r="F13" s="114">
        <v>17</v>
      </c>
      <c r="G13" s="114">
        <v>10</v>
      </c>
      <c r="H13" s="140">
        <v>7</v>
      </c>
      <c r="I13" s="115">
        <v>12</v>
      </c>
      <c r="J13" s="116">
        <v>171.42857142857142</v>
      </c>
    </row>
    <row r="14" spans="1:15" s="287" customFormat="1" ht="24.95" customHeight="1" x14ac:dyDescent="0.2">
      <c r="A14" s="193" t="s">
        <v>215</v>
      </c>
      <c r="B14" s="199" t="s">
        <v>137</v>
      </c>
      <c r="C14" s="113">
        <v>19.555330975240022</v>
      </c>
      <c r="D14" s="115">
        <v>387</v>
      </c>
      <c r="E14" s="114">
        <v>354</v>
      </c>
      <c r="F14" s="114">
        <v>452</v>
      </c>
      <c r="G14" s="114">
        <v>312</v>
      </c>
      <c r="H14" s="140">
        <v>540</v>
      </c>
      <c r="I14" s="115">
        <v>-153</v>
      </c>
      <c r="J14" s="116">
        <v>-28.333333333333332</v>
      </c>
      <c r="K14" s="110"/>
      <c r="L14" s="110"/>
      <c r="M14" s="110"/>
      <c r="N14" s="110"/>
      <c r="O14" s="110"/>
    </row>
    <row r="15" spans="1:15" s="110" customFormat="1" ht="24.95" customHeight="1" x14ac:dyDescent="0.2">
      <c r="A15" s="193" t="s">
        <v>216</v>
      </c>
      <c r="B15" s="199" t="s">
        <v>217</v>
      </c>
      <c r="C15" s="113">
        <v>5.2551793835270342</v>
      </c>
      <c r="D15" s="115">
        <v>104</v>
      </c>
      <c r="E15" s="114">
        <v>108</v>
      </c>
      <c r="F15" s="114">
        <v>211</v>
      </c>
      <c r="G15" s="114">
        <v>123</v>
      </c>
      <c r="H15" s="140">
        <v>129</v>
      </c>
      <c r="I15" s="115">
        <v>-25</v>
      </c>
      <c r="J15" s="116">
        <v>-19.379844961240309</v>
      </c>
    </row>
    <row r="16" spans="1:15" s="287" customFormat="1" ht="24.95" customHeight="1" x14ac:dyDescent="0.2">
      <c r="A16" s="193" t="s">
        <v>218</v>
      </c>
      <c r="B16" s="199" t="s">
        <v>141</v>
      </c>
      <c r="C16" s="113">
        <v>12.531581606872157</v>
      </c>
      <c r="D16" s="115">
        <v>248</v>
      </c>
      <c r="E16" s="114">
        <v>187</v>
      </c>
      <c r="F16" s="114">
        <v>177</v>
      </c>
      <c r="G16" s="114">
        <v>169</v>
      </c>
      <c r="H16" s="140">
        <v>216</v>
      </c>
      <c r="I16" s="115">
        <v>32</v>
      </c>
      <c r="J16" s="116">
        <v>14.814814814814815</v>
      </c>
      <c r="K16" s="110"/>
      <c r="L16" s="110"/>
      <c r="M16" s="110"/>
      <c r="N16" s="110"/>
      <c r="O16" s="110"/>
    </row>
    <row r="17" spans="1:15" s="110" customFormat="1" ht="24.95" customHeight="1" x14ac:dyDescent="0.2">
      <c r="A17" s="193" t="s">
        <v>142</v>
      </c>
      <c r="B17" s="199" t="s">
        <v>220</v>
      </c>
      <c r="C17" s="113">
        <v>1.7685699848408287</v>
      </c>
      <c r="D17" s="115">
        <v>35</v>
      </c>
      <c r="E17" s="114">
        <v>59</v>
      </c>
      <c r="F17" s="114">
        <v>64</v>
      </c>
      <c r="G17" s="114">
        <v>20</v>
      </c>
      <c r="H17" s="140">
        <v>195</v>
      </c>
      <c r="I17" s="115">
        <v>-160</v>
      </c>
      <c r="J17" s="116">
        <v>-82.051282051282058</v>
      </c>
    </row>
    <row r="18" spans="1:15" s="287" customFormat="1" ht="24.95" customHeight="1" x14ac:dyDescent="0.2">
      <c r="A18" s="201" t="s">
        <v>144</v>
      </c>
      <c r="B18" s="202" t="s">
        <v>145</v>
      </c>
      <c r="C18" s="113">
        <v>8.2364830722587161</v>
      </c>
      <c r="D18" s="115">
        <v>163</v>
      </c>
      <c r="E18" s="114">
        <v>114</v>
      </c>
      <c r="F18" s="114">
        <v>151</v>
      </c>
      <c r="G18" s="114">
        <v>108</v>
      </c>
      <c r="H18" s="140">
        <v>140</v>
      </c>
      <c r="I18" s="115">
        <v>23</v>
      </c>
      <c r="J18" s="116">
        <v>16.428571428571427</v>
      </c>
      <c r="K18" s="110"/>
      <c r="L18" s="110"/>
      <c r="M18" s="110"/>
      <c r="N18" s="110"/>
      <c r="O18" s="110"/>
    </row>
    <row r="19" spans="1:15" s="110" customFormat="1" ht="24.95" customHeight="1" x14ac:dyDescent="0.2">
      <c r="A19" s="193" t="s">
        <v>146</v>
      </c>
      <c r="B19" s="199" t="s">
        <v>147</v>
      </c>
      <c r="C19" s="113">
        <v>8.2364830722587161</v>
      </c>
      <c r="D19" s="115">
        <v>163</v>
      </c>
      <c r="E19" s="114">
        <v>117</v>
      </c>
      <c r="F19" s="114">
        <v>244</v>
      </c>
      <c r="G19" s="114">
        <v>144</v>
      </c>
      <c r="H19" s="140">
        <v>222</v>
      </c>
      <c r="I19" s="115">
        <v>-59</v>
      </c>
      <c r="J19" s="116">
        <v>-26.576576576576578</v>
      </c>
    </row>
    <row r="20" spans="1:15" s="287" customFormat="1" ht="24.95" customHeight="1" x14ac:dyDescent="0.2">
      <c r="A20" s="193" t="s">
        <v>148</v>
      </c>
      <c r="B20" s="199" t="s">
        <v>149</v>
      </c>
      <c r="C20" s="113">
        <v>8.0848913592723601</v>
      </c>
      <c r="D20" s="115">
        <v>160</v>
      </c>
      <c r="E20" s="114">
        <v>122</v>
      </c>
      <c r="F20" s="114">
        <v>130</v>
      </c>
      <c r="G20" s="114">
        <v>114</v>
      </c>
      <c r="H20" s="140">
        <v>126</v>
      </c>
      <c r="I20" s="115">
        <v>34</v>
      </c>
      <c r="J20" s="116">
        <v>26.984126984126984</v>
      </c>
      <c r="K20" s="110"/>
      <c r="L20" s="110"/>
      <c r="M20" s="110"/>
      <c r="N20" s="110"/>
      <c r="O20" s="110"/>
    </row>
    <row r="21" spans="1:15" s="110" customFormat="1" ht="24.95" customHeight="1" x14ac:dyDescent="0.2">
      <c r="A21" s="201" t="s">
        <v>150</v>
      </c>
      <c r="B21" s="202" t="s">
        <v>151</v>
      </c>
      <c r="C21" s="113">
        <v>2.6275896917635171</v>
      </c>
      <c r="D21" s="115">
        <v>52</v>
      </c>
      <c r="E21" s="114">
        <v>66</v>
      </c>
      <c r="F21" s="114">
        <v>60</v>
      </c>
      <c r="G21" s="114">
        <v>29</v>
      </c>
      <c r="H21" s="140">
        <v>38</v>
      </c>
      <c r="I21" s="115">
        <v>14</v>
      </c>
      <c r="J21" s="116">
        <v>36.842105263157897</v>
      </c>
    </row>
    <row r="22" spans="1:15" s="110" customFormat="1" ht="24.95" customHeight="1" x14ac:dyDescent="0.2">
      <c r="A22" s="201" t="s">
        <v>152</v>
      </c>
      <c r="B22" s="199" t="s">
        <v>153</v>
      </c>
      <c r="C22" s="113">
        <v>0.35371399696816574</v>
      </c>
      <c r="D22" s="115">
        <v>7</v>
      </c>
      <c r="E22" s="114">
        <v>14</v>
      </c>
      <c r="F22" s="114">
        <v>14</v>
      </c>
      <c r="G22" s="114">
        <v>6</v>
      </c>
      <c r="H22" s="140">
        <v>8</v>
      </c>
      <c r="I22" s="115">
        <v>-1</v>
      </c>
      <c r="J22" s="116">
        <v>-12.5</v>
      </c>
    </row>
    <row r="23" spans="1:15" s="110" customFormat="1" ht="24.95" customHeight="1" x14ac:dyDescent="0.2">
      <c r="A23" s="193" t="s">
        <v>154</v>
      </c>
      <c r="B23" s="199" t="s">
        <v>155</v>
      </c>
      <c r="C23" s="113" t="s">
        <v>513</v>
      </c>
      <c r="D23" s="115" t="s">
        <v>513</v>
      </c>
      <c r="E23" s="114">
        <v>6</v>
      </c>
      <c r="F23" s="114">
        <v>12</v>
      </c>
      <c r="G23" s="114">
        <v>4</v>
      </c>
      <c r="H23" s="140">
        <v>9</v>
      </c>
      <c r="I23" s="115" t="s">
        <v>513</v>
      </c>
      <c r="J23" s="116" t="s">
        <v>513</v>
      </c>
    </row>
    <row r="24" spans="1:15" s="110" customFormat="1" ht="24.95" customHeight="1" x14ac:dyDescent="0.2">
      <c r="A24" s="193" t="s">
        <v>156</v>
      </c>
      <c r="B24" s="199" t="s">
        <v>221</v>
      </c>
      <c r="C24" s="113">
        <v>2.1222839818089945</v>
      </c>
      <c r="D24" s="115">
        <v>42</v>
      </c>
      <c r="E24" s="114">
        <v>36</v>
      </c>
      <c r="F24" s="114">
        <v>22</v>
      </c>
      <c r="G24" s="114">
        <v>31</v>
      </c>
      <c r="H24" s="140">
        <v>36</v>
      </c>
      <c r="I24" s="115">
        <v>6</v>
      </c>
      <c r="J24" s="116">
        <v>16.666666666666668</v>
      </c>
    </row>
    <row r="25" spans="1:15" s="110" customFormat="1" ht="24.95" customHeight="1" x14ac:dyDescent="0.2">
      <c r="A25" s="193" t="s">
        <v>222</v>
      </c>
      <c r="B25" s="204" t="s">
        <v>159</v>
      </c>
      <c r="C25" s="113">
        <v>3.436078827690753</v>
      </c>
      <c r="D25" s="115">
        <v>68</v>
      </c>
      <c r="E25" s="114">
        <v>56</v>
      </c>
      <c r="F25" s="114">
        <v>69</v>
      </c>
      <c r="G25" s="114">
        <v>48</v>
      </c>
      <c r="H25" s="140">
        <v>82</v>
      </c>
      <c r="I25" s="115">
        <v>-14</v>
      </c>
      <c r="J25" s="116">
        <v>-17.073170731707318</v>
      </c>
    </row>
    <row r="26" spans="1:15" s="110" customFormat="1" ht="24.95" customHeight="1" x14ac:dyDescent="0.2">
      <c r="A26" s="201">
        <v>782.78300000000002</v>
      </c>
      <c r="B26" s="203" t="s">
        <v>160</v>
      </c>
      <c r="C26" s="113" t="s">
        <v>513</v>
      </c>
      <c r="D26" s="115" t="s">
        <v>513</v>
      </c>
      <c r="E26" s="114">
        <v>155</v>
      </c>
      <c r="F26" s="114">
        <v>143</v>
      </c>
      <c r="G26" s="114">
        <v>196</v>
      </c>
      <c r="H26" s="140">
        <v>200</v>
      </c>
      <c r="I26" s="115" t="s">
        <v>513</v>
      </c>
      <c r="J26" s="116" t="s">
        <v>513</v>
      </c>
    </row>
    <row r="27" spans="1:15" s="110" customFormat="1" ht="24.95" customHeight="1" x14ac:dyDescent="0.2">
      <c r="A27" s="193" t="s">
        <v>161</v>
      </c>
      <c r="B27" s="199" t="s">
        <v>162</v>
      </c>
      <c r="C27" s="113">
        <v>3.5876705406771094</v>
      </c>
      <c r="D27" s="115">
        <v>71</v>
      </c>
      <c r="E27" s="114">
        <v>35</v>
      </c>
      <c r="F27" s="114">
        <v>54</v>
      </c>
      <c r="G27" s="114">
        <v>40</v>
      </c>
      <c r="H27" s="140">
        <v>120</v>
      </c>
      <c r="I27" s="115">
        <v>-49</v>
      </c>
      <c r="J27" s="116">
        <v>-40.833333333333336</v>
      </c>
    </row>
    <row r="28" spans="1:15" s="110" customFormat="1" ht="24.95" customHeight="1" x14ac:dyDescent="0.2">
      <c r="A28" s="193" t="s">
        <v>163</v>
      </c>
      <c r="B28" s="199" t="s">
        <v>164</v>
      </c>
      <c r="C28" s="113">
        <v>1.7180394138453765</v>
      </c>
      <c r="D28" s="115">
        <v>34</v>
      </c>
      <c r="E28" s="114">
        <v>23</v>
      </c>
      <c r="F28" s="114">
        <v>77</v>
      </c>
      <c r="G28" s="114">
        <v>26</v>
      </c>
      <c r="H28" s="140">
        <v>53</v>
      </c>
      <c r="I28" s="115">
        <v>-19</v>
      </c>
      <c r="J28" s="116">
        <v>-35.849056603773583</v>
      </c>
    </row>
    <row r="29" spans="1:15" s="110" customFormat="1" ht="24.95" customHeight="1" x14ac:dyDescent="0.2">
      <c r="A29" s="193">
        <v>86</v>
      </c>
      <c r="B29" s="199" t="s">
        <v>165</v>
      </c>
      <c r="C29" s="113">
        <v>4.1940373926225369</v>
      </c>
      <c r="D29" s="115">
        <v>83</v>
      </c>
      <c r="E29" s="114">
        <v>38</v>
      </c>
      <c r="F29" s="114">
        <v>66</v>
      </c>
      <c r="G29" s="114">
        <v>45</v>
      </c>
      <c r="H29" s="140">
        <v>445</v>
      </c>
      <c r="I29" s="115">
        <v>-362</v>
      </c>
      <c r="J29" s="116">
        <v>-81.348314606741567</v>
      </c>
    </row>
    <row r="30" spans="1:15" s="110" customFormat="1" ht="24.95" customHeight="1" x14ac:dyDescent="0.2">
      <c r="A30" s="193">
        <v>87.88</v>
      </c>
      <c r="B30" s="204" t="s">
        <v>166</v>
      </c>
      <c r="C30" s="113">
        <v>5.2046488125315813</v>
      </c>
      <c r="D30" s="115">
        <v>103</v>
      </c>
      <c r="E30" s="114">
        <v>123</v>
      </c>
      <c r="F30" s="114">
        <v>142</v>
      </c>
      <c r="G30" s="114">
        <v>118</v>
      </c>
      <c r="H30" s="140">
        <v>134</v>
      </c>
      <c r="I30" s="115">
        <v>-31</v>
      </c>
      <c r="J30" s="116">
        <v>-23.134328358208954</v>
      </c>
    </row>
    <row r="31" spans="1:15" s="110" customFormat="1" ht="24.95" customHeight="1" x14ac:dyDescent="0.2">
      <c r="A31" s="193" t="s">
        <v>167</v>
      </c>
      <c r="B31" s="199" t="s">
        <v>168</v>
      </c>
      <c r="C31" s="113">
        <v>2.1222839818089945</v>
      </c>
      <c r="D31" s="115">
        <v>42</v>
      </c>
      <c r="E31" s="114">
        <v>51</v>
      </c>
      <c r="F31" s="114">
        <v>54</v>
      </c>
      <c r="G31" s="114">
        <v>48</v>
      </c>
      <c r="H31" s="140">
        <v>65</v>
      </c>
      <c r="I31" s="115">
        <v>-23</v>
      </c>
      <c r="J31" s="116">
        <v>-35.384615384615387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3.8908539666498232</v>
      </c>
      <c r="D34" s="115">
        <v>77</v>
      </c>
      <c r="E34" s="114">
        <v>336</v>
      </c>
      <c r="F34" s="114">
        <v>205</v>
      </c>
      <c r="G34" s="114">
        <v>79</v>
      </c>
      <c r="H34" s="140">
        <v>70</v>
      </c>
      <c r="I34" s="115">
        <v>7</v>
      </c>
      <c r="J34" s="116">
        <v>10</v>
      </c>
    </row>
    <row r="35" spans="1:10" s="110" customFormat="1" ht="24.95" customHeight="1" x14ac:dyDescent="0.2">
      <c r="A35" s="292" t="s">
        <v>171</v>
      </c>
      <c r="B35" s="293" t="s">
        <v>172</v>
      </c>
      <c r="C35" s="113">
        <v>28.751894896412331</v>
      </c>
      <c r="D35" s="115">
        <v>569</v>
      </c>
      <c r="E35" s="114">
        <v>476</v>
      </c>
      <c r="F35" s="114">
        <v>620</v>
      </c>
      <c r="G35" s="114">
        <v>430</v>
      </c>
      <c r="H35" s="140">
        <v>687</v>
      </c>
      <c r="I35" s="115">
        <v>-118</v>
      </c>
      <c r="J35" s="116">
        <v>-17.17612809315866</v>
      </c>
    </row>
    <row r="36" spans="1:10" s="110" customFormat="1" ht="24.95" customHeight="1" x14ac:dyDescent="0.2">
      <c r="A36" s="294" t="s">
        <v>173</v>
      </c>
      <c r="B36" s="295" t="s">
        <v>174</v>
      </c>
      <c r="C36" s="125">
        <v>67.357251136937847</v>
      </c>
      <c r="D36" s="143">
        <v>1333</v>
      </c>
      <c r="E36" s="144">
        <v>842</v>
      </c>
      <c r="F36" s="144">
        <v>1087</v>
      </c>
      <c r="G36" s="144">
        <v>849</v>
      </c>
      <c r="H36" s="145">
        <v>1538</v>
      </c>
      <c r="I36" s="143">
        <v>-205</v>
      </c>
      <c r="J36" s="146">
        <v>-13.328998699609883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1979</v>
      </c>
      <c r="F11" s="264">
        <v>1654</v>
      </c>
      <c r="G11" s="264">
        <v>1912</v>
      </c>
      <c r="H11" s="264">
        <v>1358</v>
      </c>
      <c r="I11" s="265">
        <v>2295</v>
      </c>
      <c r="J11" s="263">
        <v>-316</v>
      </c>
      <c r="K11" s="266">
        <v>-13.769063180827887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37.241030823648309</v>
      </c>
      <c r="E13" s="115">
        <v>737</v>
      </c>
      <c r="F13" s="114">
        <v>627</v>
      </c>
      <c r="G13" s="114">
        <v>668</v>
      </c>
      <c r="H13" s="114">
        <v>423</v>
      </c>
      <c r="I13" s="140">
        <v>520</v>
      </c>
      <c r="J13" s="115">
        <v>217</v>
      </c>
      <c r="K13" s="116">
        <v>41.730769230769234</v>
      </c>
    </row>
    <row r="14" spans="1:17" ht="15.95" customHeight="1" x14ac:dyDescent="0.2">
      <c r="A14" s="306" t="s">
        <v>230</v>
      </c>
      <c r="B14" s="307"/>
      <c r="C14" s="308"/>
      <c r="D14" s="113">
        <v>50.732693279434059</v>
      </c>
      <c r="E14" s="115">
        <v>1004</v>
      </c>
      <c r="F14" s="114">
        <v>842</v>
      </c>
      <c r="G14" s="114">
        <v>1014</v>
      </c>
      <c r="H14" s="114">
        <v>779</v>
      </c>
      <c r="I14" s="140">
        <v>1375</v>
      </c>
      <c r="J14" s="115">
        <v>-371</v>
      </c>
      <c r="K14" s="116">
        <v>-26.981818181818181</v>
      </c>
    </row>
    <row r="15" spans="1:17" ht="15.95" customHeight="1" x14ac:dyDescent="0.2">
      <c r="A15" s="306" t="s">
        <v>231</v>
      </c>
      <c r="B15" s="307"/>
      <c r="C15" s="308"/>
      <c r="D15" s="113">
        <v>6.922688226376958</v>
      </c>
      <c r="E15" s="115">
        <v>137</v>
      </c>
      <c r="F15" s="114">
        <v>102</v>
      </c>
      <c r="G15" s="114">
        <v>133</v>
      </c>
      <c r="H15" s="114">
        <v>85</v>
      </c>
      <c r="I15" s="140">
        <v>212</v>
      </c>
      <c r="J15" s="115">
        <v>-75</v>
      </c>
      <c r="K15" s="116">
        <v>-35.377358490566039</v>
      </c>
    </row>
    <row r="16" spans="1:17" ht="15.95" customHeight="1" x14ac:dyDescent="0.2">
      <c r="A16" s="306" t="s">
        <v>232</v>
      </c>
      <c r="B16" s="307"/>
      <c r="C16" s="308"/>
      <c r="D16" s="113">
        <v>4.4466902475997978</v>
      </c>
      <c r="E16" s="115">
        <v>88</v>
      </c>
      <c r="F16" s="114">
        <v>59</v>
      </c>
      <c r="G16" s="114">
        <v>80</v>
      </c>
      <c r="H16" s="114">
        <v>55</v>
      </c>
      <c r="I16" s="140">
        <v>169</v>
      </c>
      <c r="J16" s="115">
        <v>-81</v>
      </c>
      <c r="K16" s="116">
        <v>-47.928994082840234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3.7897928246589188</v>
      </c>
      <c r="E18" s="115">
        <v>75</v>
      </c>
      <c r="F18" s="114">
        <v>253</v>
      </c>
      <c r="G18" s="114">
        <v>209</v>
      </c>
      <c r="H18" s="114">
        <v>66</v>
      </c>
      <c r="I18" s="140">
        <v>64</v>
      </c>
      <c r="J18" s="115">
        <v>11</v>
      </c>
      <c r="K18" s="116">
        <v>17.1875</v>
      </c>
    </row>
    <row r="19" spans="1:11" ht="14.1" customHeight="1" x14ac:dyDescent="0.2">
      <c r="A19" s="306" t="s">
        <v>235</v>
      </c>
      <c r="B19" s="307" t="s">
        <v>236</v>
      </c>
      <c r="C19" s="308"/>
      <c r="D19" s="113">
        <v>2.7286508337544215</v>
      </c>
      <c r="E19" s="115">
        <v>54</v>
      </c>
      <c r="F19" s="114">
        <v>240</v>
      </c>
      <c r="G19" s="114">
        <v>137</v>
      </c>
      <c r="H19" s="114">
        <v>50</v>
      </c>
      <c r="I19" s="140">
        <v>38</v>
      </c>
      <c r="J19" s="115">
        <v>16</v>
      </c>
      <c r="K19" s="116">
        <v>42.10526315789474</v>
      </c>
    </row>
    <row r="20" spans="1:11" ht="14.1" customHeight="1" x14ac:dyDescent="0.2">
      <c r="A20" s="306">
        <v>12</v>
      </c>
      <c r="B20" s="307" t="s">
        <v>237</v>
      </c>
      <c r="C20" s="308"/>
      <c r="D20" s="113">
        <v>0.80848913592723592</v>
      </c>
      <c r="E20" s="115">
        <v>16</v>
      </c>
      <c r="F20" s="114">
        <v>74</v>
      </c>
      <c r="G20" s="114">
        <v>34</v>
      </c>
      <c r="H20" s="114">
        <v>23</v>
      </c>
      <c r="I20" s="140">
        <v>33</v>
      </c>
      <c r="J20" s="115">
        <v>-17</v>
      </c>
      <c r="K20" s="116">
        <v>-51.515151515151516</v>
      </c>
    </row>
    <row r="21" spans="1:11" ht="14.1" customHeight="1" x14ac:dyDescent="0.2">
      <c r="A21" s="306">
        <v>21</v>
      </c>
      <c r="B21" s="307" t="s">
        <v>238</v>
      </c>
      <c r="C21" s="308"/>
      <c r="D21" s="113">
        <v>0.65689742294087927</v>
      </c>
      <c r="E21" s="115">
        <v>13</v>
      </c>
      <c r="F21" s="114">
        <v>26</v>
      </c>
      <c r="G21" s="114">
        <v>19</v>
      </c>
      <c r="H21" s="114">
        <v>4</v>
      </c>
      <c r="I21" s="140">
        <v>6</v>
      </c>
      <c r="J21" s="115">
        <v>7</v>
      </c>
      <c r="K21" s="116">
        <v>116.66666666666667</v>
      </c>
    </row>
    <row r="22" spans="1:11" ht="14.1" customHeight="1" x14ac:dyDescent="0.2">
      <c r="A22" s="306">
        <v>22</v>
      </c>
      <c r="B22" s="307" t="s">
        <v>239</v>
      </c>
      <c r="C22" s="308"/>
      <c r="D22" s="113">
        <v>0.70742799393633149</v>
      </c>
      <c r="E22" s="115">
        <v>14</v>
      </c>
      <c r="F22" s="114">
        <v>20</v>
      </c>
      <c r="G22" s="114">
        <v>22</v>
      </c>
      <c r="H22" s="114">
        <v>19</v>
      </c>
      <c r="I22" s="140">
        <v>60</v>
      </c>
      <c r="J22" s="115">
        <v>-46</v>
      </c>
      <c r="K22" s="116">
        <v>-76.666666666666671</v>
      </c>
    </row>
    <row r="23" spans="1:11" ht="14.1" customHeight="1" x14ac:dyDescent="0.2">
      <c r="A23" s="306">
        <v>23</v>
      </c>
      <c r="B23" s="307" t="s">
        <v>240</v>
      </c>
      <c r="C23" s="308"/>
      <c r="D23" s="113">
        <v>0.60636685194542694</v>
      </c>
      <c r="E23" s="115">
        <v>12</v>
      </c>
      <c r="F23" s="114">
        <v>9</v>
      </c>
      <c r="G23" s="114">
        <v>12</v>
      </c>
      <c r="H23" s="114">
        <v>4</v>
      </c>
      <c r="I23" s="140">
        <v>7</v>
      </c>
      <c r="J23" s="115">
        <v>5</v>
      </c>
      <c r="K23" s="116">
        <v>71.428571428571431</v>
      </c>
    </row>
    <row r="24" spans="1:11" ht="14.1" customHeight="1" x14ac:dyDescent="0.2">
      <c r="A24" s="306">
        <v>24</v>
      </c>
      <c r="B24" s="307" t="s">
        <v>241</v>
      </c>
      <c r="C24" s="308"/>
      <c r="D24" s="113">
        <v>5.9120768064679128</v>
      </c>
      <c r="E24" s="115">
        <v>117</v>
      </c>
      <c r="F24" s="114">
        <v>82</v>
      </c>
      <c r="G24" s="114">
        <v>87</v>
      </c>
      <c r="H24" s="114">
        <v>86</v>
      </c>
      <c r="I24" s="140">
        <v>103</v>
      </c>
      <c r="J24" s="115">
        <v>14</v>
      </c>
      <c r="K24" s="116">
        <v>13.592233009708737</v>
      </c>
    </row>
    <row r="25" spans="1:11" ht="14.1" customHeight="1" x14ac:dyDescent="0.2">
      <c r="A25" s="306">
        <v>25</v>
      </c>
      <c r="B25" s="307" t="s">
        <v>242</v>
      </c>
      <c r="C25" s="308"/>
      <c r="D25" s="113">
        <v>24.254674077817079</v>
      </c>
      <c r="E25" s="115">
        <v>480</v>
      </c>
      <c r="F25" s="114">
        <v>141</v>
      </c>
      <c r="G25" s="114">
        <v>118</v>
      </c>
      <c r="H25" s="114">
        <v>129</v>
      </c>
      <c r="I25" s="140">
        <v>186</v>
      </c>
      <c r="J25" s="115">
        <v>294</v>
      </c>
      <c r="K25" s="116">
        <v>158.06451612903226</v>
      </c>
    </row>
    <row r="26" spans="1:11" ht="14.1" customHeight="1" x14ac:dyDescent="0.2">
      <c r="A26" s="306">
        <v>26</v>
      </c>
      <c r="B26" s="307" t="s">
        <v>243</v>
      </c>
      <c r="C26" s="308"/>
      <c r="D26" s="113">
        <v>2.880242546740778</v>
      </c>
      <c r="E26" s="115">
        <v>57</v>
      </c>
      <c r="F26" s="114">
        <v>40</v>
      </c>
      <c r="G26" s="114">
        <v>38</v>
      </c>
      <c r="H26" s="114">
        <v>28</v>
      </c>
      <c r="I26" s="140">
        <v>59</v>
      </c>
      <c r="J26" s="115">
        <v>-2</v>
      </c>
      <c r="K26" s="116">
        <v>-3.3898305084745761</v>
      </c>
    </row>
    <row r="27" spans="1:11" ht="14.1" customHeight="1" x14ac:dyDescent="0.2">
      <c r="A27" s="306">
        <v>27</v>
      </c>
      <c r="B27" s="307" t="s">
        <v>244</v>
      </c>
      <c r="C27" s="308"/>
      <c r="D27" s="113">
        <v>1.9706922688226376</v>
      </c>
      <c r="E27" s="115">
        <v>39</v>
      </c>
      <c r="F27" s="114">
        <v>19</v>
      </c>
      <c r="G27" s="114">
        <v>13</v>
      </c>
      <c r="H27" s="114">
        <v>21</v>
      </c>
      <c r="I27" s="140">
        <v>38</v>
      </c>
      <c r="J27" s="115">
        <v>1</v>
      </c>
      <c r="K27" s="116">
        <v>2.6315789473684212</v>
      </c>
    </row>
    <row r="28" spans="1:11" ht="14.1" customHeight="1" x14ac:dyDescent="0.2">
      <c r="A28" s="306">
        <v>28</v>
      </c>
      <c r="B28" s="307" t="s">
        <v>245</v>
      </c>
      <c r="C28" s="308"/>
      <c r="D28" s="113" t="s">
        <v>513</v>
      </c>
      <c r="E28" s="115" t="s">
        <v>513</v>
      </c>
      <c r="F28" s="114" t="s">
        <v>513</v>
      </c>
      <c r="G28" s="114" t="s">
        <v>513</v>
      </c>
      <c r="H28" s="114" t="s">
        <v>513</v>
      </c>
      <c r="I28" s="140" t="s">
        <v>513</v>
      </c>
      <c r="J28" s="115" t="s">
        <v>513</v>
      </c>
      <c r="K28" s="116" t="s">
        <v>513</v>
      </c>
    </row>
    <row r="29" spans="1:11" ht="14.1" customHeight="1" x14ac:dyDescent="0.2">
      <c r="A29" s="306">
        <v>29</v>
      </c>
      <c r="B29" s="307" t="s">
        <v>246</v>
      </c>
      <c r="C29" s="308"/>
      <c r="D29" s="113">
        <v>2.6275896917635171</v>
      </c>
      <c r="E29" s="115">
        <v>52</v>
      </c>
      <c r="F29" s="114">
        <v>46</v>
      </c>
      <c r="G29" s="114">
        <v>61</v>
      </c>
      <c r="H29" s="114">
        <v>37</v>
      </c>
      <c r="I29" s="140">
        <v>64</v>
      </c>
      <c r="J29" s="115">
        <v>-12</v>
      </c>
      <c r="K29" s="116">
        <v>-18.75</v>
      </c>
    </row>
    <row r="30" spans="1:11" ht="14.1" customHeight="1" x14ac:dyDescent="0.2">
      <c r="A30" s="306" t="s">
        <v>247</v>
      </c>
      <c r="B30" s="307" t="s">
        <v>248</v>
      </c>
      <c r="C30" s="308"/>
      <c r="D30" s="113">
        <v>1.6169782718544718</v>
      </c>
      <c r="E30" s="115">
        <v>32</v>
      </c>
      <c r="F30" s="114">
        <v>19</v>
      </c>
      <c r="G30" s="114">
        <v>35</v>
      </c>
      <c r="H30" s="114">
        <v>25</v>
      </c>
      <c r="I30" s="140">
        <v>38</v>
      </c>
      <c r="J30" s="115">
        <v>-6</v>
      </c>
      <c r="K30" s="116">
        <v>-15.789473684210526</v>
      </c>
    </row>
    <row r="31" spans="1:11" ht="14.1" customHeight="1" x14ac:dyDescent="0.2">
      <c r="A31" s="306" t="s">
        <v>249</v>
      </c>
      <c r="B31" s="307" t="s">
        <v>250</v>
      </c>
      <c r="C31" s="308"/>
      <c r="D31" s="113" t="s">
        <v>513</v>
      </c>
      <c r="E31" s="115" t="s">
        <v>513</v>
      </c>
      <c r="F31" s="114">
        <v>27</v>
      </c>
      <c r="G31" s="114">
        <v>26</v>
      </c>
      <c r="H31" s="114" t="s">
        <v>513</v>
      </c>
      <c r="I31" s="140">
        <v>26</v>
      </c>
      <c r="J31" s="115" t="s">
        <v>513</v>
      </c>
      <c r="K31" s="116" t="s">
        <v>513</v>
      </c>
    </row>
    <row r="32" spans="1:11" ht="14.1" customHeight="1" x14ac:dyDescent="0.2">
      <c r="A32" s="306">
        <v>31</v>
      </c>
      <c r="B32" s="307" t="s">
        <v>251</v>
      </c>
      <c r="C32" s="308"/>
      <c r="D32" s="113">
        <v>0.20212228398180898</v>
      </c>
      <c r="E32" s="115">
        <v>4</v>
      </c>
      <c r="F32" s="114" t="s">
        <v>513</v>
      </c>
      <c r="G32" s="114" t="s">
        <v>513</v>
      </c>
      <c r="H32" s="114" t="s">
        <v>513</v>
      </c>
      <c r="I32" s="140">
        <v>3</v>
      </c>
      <c r="J32" s="115">
        <v>1</v>
      </c>
      <c r="K32" s="116">
        <v>33.333333333333336</v>
      </c>
    </row>
    <row r="33" spans="1:11" ht="14.1" customHeight="1" x14ac:dyDescent="0.2">
      <c r="A33" s="306">
        <v>32</v>
      </c>
      <c r="B33" s="307" t="s">
        <v>252</v>
      </c>
      <c r="C33" s="308"/>
      <c r="D33" s="113">
        <v>4.4466902475997978</v>
      </c>
      <c r="E33" s="115">
        <v>88</v>
      </c>
      <c r="F33" s="114">
        <v>57</v>
      </c>
      <c r="G33" s="114">
        <v>68</v>
      </c>
      <c r="H33" s="114">
        <v>48</v>
      </c>
      <c r="I33" s="140">
        <v>42</v>
      </c>
      <c r="J33" s="115">
        <v>46</v>
      </c>
      <c r="K33" s="116">
        <v>109.52380952380952</v>
      </c>
    </row>
    <row r="34" spans="1:11" ht="14.1" customHeight="1" x14ac:dyDescent="0.2">
      <c r="A34" s="306">
        <v>33</v>
      </c>
      <c r="B34" s="307" t="s">
        <v>253</v>
      </c>
      <c r="C34" s="308"/>
      <c r="D34" s="113">
        <v>1.1116725618999495</v>
      </c>
      <c r="E34" s="115">
        <v>22</v>
      </c>
      <c r="F34" s="114">
        <v>18</v>
      </c>
      <c r="G34" s="114">
        <v>31</v>
      </c>
      <c r="H34" s="114">
        <v>12</v>
      </c>
      <c r="I34" s="140">
        <v>33</v>
      </c>
      <c r="J34" s="115">
        <v>-11</v>
      </c>
      <c r="K34" s="116">
        <v>-33.333333333333336</v>
      </c>
    </row>
    <row r="35" spans="1:11" ht="14.1" customHeight="1" x14ac:dyDescent="0.2">
      <c r="A35" s="306">
        <v>34</v>
      </c>
      <c r="B35" s="307" t="s">
        <v>254</v>
      </c>
      <c r="C35" s="308"/>
      <c r="D35" s="113">
        <v>1.2127337038908539</v>
      </c>
      <c r="E35" s="115">
        <v>24</v>
      </c>
      <c r="F35" s="114">
        <v>31</v>
      </c>
      <c r="G35" s="114">
        <v>28</v>
      </c>
      <c r="H35" s="114">
        <v>28</v>
      </c>
      <c r="I35" s="140">
        <v>73</v>
      </c>
      <c r="J35" s="115">
        <v>-49</v>
      </c>
      <c r="K35" s="116">
        <v>-67.123287671232873</v>
      </c>
    </row>
    <row r="36" spans="1:11" ht="14.1" customHeight="1" x14ac:dyDescent="0.2">
      <c r="A36" s="306">
        <v>41</v>
      </c>
      <c r="B36" s="307" t="s">
        <v>255</v>
      </c>
      <c r="C36" s="308"/>
      <c r="D36" s="113">
        <v>0.30318342597271347</v>
      </c>
      <c r="E36" s="115">
        <v>6</v>
      </c>
      <c r="F36" s="114" t="s">
        <v>513</v>
      </c>
      <c r="G36" s="114">
        <v>4</v>
      </c>
      <c r="H36" s="114">
        <v>5</v>
      </c>
      <c r="I36" s="140">
        <v>64</v>
      </c>
      <c r="J36" s="115">
        <v>-58</v>
      </c>
      <c r="K36" s="116">
        <v>-90.625</v>
      </c>
    </row>
    <row r="37" spans="1:11" ht="14.1" customHeight="1" x14ac:dyDescent="0.2">
      <c r="A37" s="306">
        <v>42</v>
      </c>
      <c r="B37" s="307" t="s">
        <v>256</v>
      </c>
      <c r="C37" s="308"/>
      <c r="D37" s="113" t="s">
        <v>513</v>
      </c>
      <c r="E37" s="115" t="s">
        <v>513</v>
      </c>
      <c r="F37" s="114">
        <v>0</v>
      </c>
      <c r="G37" s="114">
        <v>0</v>
      </c>
      <c r="H37" s="114" t="s">
        <v>513</v>
      </c>
      <c r="I37" s="140" t="s">
        <v>513</v>
      </c>
      <c r="J37" s="115" t="s">
        <v>513</v>
      </c>
      <c r="K37" s="116" t="s">
        <v>513</v>
      </c>
    </row>
    <row r="38" spans="1:11" ht="14.1" customHeight="1" x14ac:dyDescent="0.2">
      <c r="A38" s="306">
        <v>43</v>
      </c>
      <c r="B38" s="307" t="s">
        <v>257</v>
      </c>
      <c r="C38" s="308"/>
      <c r="D38" s="113">
        <v>0.50530570995452251</v>
      </c>
      <c r="E38" s="115">
        <v>10</v>
      </c>
      <c r="F38" s="114">
        <v>12</v>
      </c>
      <c r="G38" s="114">
        <v>9</v>
      </c>
      <c r="H38" s="114">
        <v>11</v>
      </c>
      <c r="I38" s="140">
        <v>15</v>
      </c>
      <c r="J38" s="115">
        <v>-5</v>
      </c>
      <c r="K38" s="116">
        <v>-33.333333333333336</v>
      </c>
    </row>
    <row r="39" spans="1:11" ht="14.1" customHeight="1" x14ac:dyDescent="0.2">
      <c r="A39" s="306">
        <v>51</v>
      </c>
      <c r="B39" s="307" t="s">
        <v>258</v>
      </c>
      <c r="C39" s="308"/>
      <c r="D39" s="113">
        <v>9.4997473471450231</v>
      </c>
      <c r="E39" s="115">
        <v>188</v>
      </c>
      <c r="F39" s="114">
        <v>152</v>
      </c>
      <c r="G39" s="114">
        <v>275</v>
      </c>
      <c r="H39" s="114">
        <v>159</v>
      </c>
      <c r="I39" s="140">
        <v>234</v>
      </c>
      <c r="J39" s="115">
        <v>-46</v>
      </c>
      <c r="K39" s="116">
        <v>-19.658119658119659</v>
      </c>
    </row>
    <row r="40" spans="1:11" ht="14.1" customHeight="1" x14ac:dyDescent="0.2">
      <c r="A40" s="306" t="s">
        <v>259</v>
      </c>
      <c r="B40" s="307" t="s">
        <v>260</v>
      </c>
      <c r="C40" s="308"/>
      <c r="D40" s="113">
        <v>9.0955027791814054</v>
      </c>
      <c r="E40" s="115">
        <v>180</v>
      </c>
      <c r="F40" s="114">
        <v>142</v>
      </c>
      <c r="G40" s="114">
        <v>270</v>
      </c>
      <c r="H40" s="114">
        <v>154</v>
      </c>
      <c r="I40" s="140">
        <v>225</v>
      </c>
      <c r="J40" s="115">
        <v>-45</v>
      </c>
      <c r="K40" s="116">
        <v>-20</v>
      </c>
    </row>
    <row r="41" spans="1:11" ht="14.1" customHeight="1" x14ac:dyDescent="0.2">
      <c r="A41" s="306"/>
      <c r="B41" s="307" t="s">
        <v>261</v>
      </c>
      <c r="C41" s="308"/>
      <c r="D41" s="113">
        <v>7.0237493683678629</v>
      </c>
      <c r="E41" s="115">
        <v>139</v>
      </c>
      <c r="F41" s="114">
        <v>120</v>
      </c>
      <c r="G41" s="114">
        <v>248</v>
      </c>
      <c r="H41" s="114">
        <v>143</v>
      </c>
      <c r="I41" s="140">
        <v>187</v>
      </c>
      <c r="J41" s="115">
        <v>-48</v>
      </c>
      <c r="K41" s="116">
        <v>-25.668449197860962</v>
      </c>
    </row>
    <row r="42" spans="1:11" ht="14.1" customHeight="1" x14ac:dyDescent="0.2">
      <c r="A42" s="306">
        <v>52</v>
      </c>
      <c r="B42" s="307" t="s">
        <v>262</v>
      </c>
      <c r="C42" s="308"/>
      <c r="D42" s="113">
        <v>5.507832238504295</v>
      </c>
      <c r="E42" s="115">
        <v>109</v>
      </c>
      <c r="F42" s="114">
        <v>102</v>
      </c>
      <c r="G42" s="114">
        <v>93</v>
      </c>
      <c r="H42" s="114">
        <v>93</v>
      </c>
      <c r="I42" s="140">
        <v>113</v>
      </c>
      <c r="J42" s="115">
        <v>-4</v>
      </c>
      <c r="K42" s="116">
        <v>-3.5398230088495577</v>
      </c>
    </row>
    <row r="43" spans="1:11" ht="14.1" customHeight="1" x14ac:dyDescent="0.2">
      <c r="A43" s="306" t="s">
        <v>263</v>
      </c>
      <c r="B43" s="307" t="s">
        <v>264</v>
      </c>
      <c r="C43" s="308"/>
      <c r="D43" s="113">
        <v>4.7498736735725116</v>
      </c>
      <c r="E43" s="115">
        <v>94</v>
      </c>
      <c r="F43" s="114">
        <v>74</v>
      </c>
      <c r="G43" s="114">
        <v>81</v>
      </c>
      <c r="H43" s="114">
        <v>76</v>
      </c>
      <c r="I43" s="140">
        <v>94</v>
      </c>
      <c r="J43" s="115">
        <v>0</v>
      </c>
      <c r="K43" s="116">
        <v>0</v>
      </c>
    </row>
    <row r="44" spans="1:11" ht="14.1" customHeight="1" x14ac:dyDescent="0.2">
      <c r="A44" s="306">
        <v>53</v>
      </c>
      <c r="B44" s="307" t="s">
        <v>265</v>
      </c>
      <c r="C44" s="308"/>
      <c r="D44" s="113">
        <v>1.0611419909044972</v>
      </c>
      <c r="E44" s="115">
        <v>21</v>
      </c>
      <c r="F44" s="114">
        <v>8</v>
      </c>
      <c r="G44" s="114">
        <v>13</v>
      </c>
      <c r="H44" s="114">
        <v>5</v>
      </c>
      <c r="I44" s="140">
        <v>27</v>
      </c>
      <c r="J44" s="115">
        <v>-6</v>
      </c>
      <c r="K44" s="116">
        <v>-22.222222222222221</v>
      </c>
    </row>
    <row r="45" spans="1:11" ht="14.1" customHeight="1" x14ac:dyDescent="0.2">
      <c r="A45" s="306" t="s">
        <v>266</v>
      </c>
      <c r="B45" s="307" t="s">
        <v>267</v>
      </c>
      <c r="C45" s="308"/>
      <c r="D45" s="113">
        <v>1.010611419909045</v>
      </c>
      <c r="E45" s="115">
        <v>20</v>
      </c>
      <c r="F45" s="114">
        <v>7</v>
      </c>
      <c r="G45" s="114">
        <v>13</v>
      </c>
      <c r="H45" s="114">
        <v>5</v>
      </c>
      <c r="I45" s="140">
        <v>26</v>
      </c>
      <c r="J45" s="115">
        <v>-6</v>
      </c>
      <c r="K45" s="116">
        <v>-23.076923076923077</v>
      </c>
    </row>
    <row r="46" spans="1:11" ht="14.1" customHeight="1" x14ac:dyDescent="0.2">
      <c r="A46" s="306">
        <v>54</v>
      </c>
      <c r="B46" s="307" t="s">
        <v>268</v>
      </c>
      <c r="C46" s="308"/>
      <c r="D46" s="113">
        <v>1.414855987872663</v>
      </c>
      <c r="E46" s="115">
        <v>28</v>
      </c>
      <c r="F46" s="114">
        <v>30</v>
      </c>
      <c r="G46" s="114">
        <v>25</v>
      </c>
      <c r="H46" s="114">
        <v>26</v>
      </c>
      <c r="I46" s="140">
        <v>28</v>
      </c>
      <c r="J46" s="115">
        <v>0</v>
      </c>
      <c r="K46" s="116">
        <v>0</v>
      </c>
    </row>
    <row r="47" spans="1:11" ht="14.1" customHeight="1" x14ac:dyDescent="0.2">
      <c r="A47" s="306">
        <v>61</v>
      </c>
      <c r="B47" s="307" t="s">
        <v>269</v>
      </c>
      <c r="C47" s="308"/>
      <c r="D47" s="113">
        <v>0.96008084891359269</v>
      </c>
      <c r="E47" s="115">
        <v>19</v>
      </c>
      <c r="F47" s="114">
        <v>13</v>
      </c>
      <c r="G47" s="114">
        <v>28</v>
      </c>
      <c r="H47" s="114">
        <v>25</v>
      </c>
      <c r="I47" s="140">
        <v>32</v>
      </c>
      <c r="J47" s="115">
        <v>-13</v>
      </c>
      <c r="K47" s="116">
        <v>-40.625</v>
      </c>
    </row>
    <row r="48" spans="1:11" ht="14.1" customHeight="1" x14ac:dyDescent="0.2">
      <c r="A48" s="306">
        <v>62</v>
      </c>
      <c r="B48" s="307" t="s">
        <v>270</v>
      </c>
      <c r="C48" s="308"/>
      <c r="D48" s="113">
        <v>5.8110156644770088</v>
      </c>
      <c r="E48" s="115">
        <v>115</v>
      </c>
      <c r="F48" s="114">
        <v>120</v>
      </c>
      <c r="G48" s="114">
        <v>232</v>
      </c>
      <c r="H48" s="114">
        <v>148</v>
      </c>
      <c r="I48" s="140">
        <v>138</v>
      </c>
      <c r="J48" s="115">
        <v>-23</v>
      </c>
      <c r="K48" s="116">
        <v>-16.666666666666668</v>
      </c>
    </row>
    <row r="49" spans="1:11" ht="14.1" customHeight="1" x14ac:dyDescent="0.2">
      <c r="A49" s="306">
        <v>63</v>
      </c>
      <c r="B49" s="307" t="s">
        <v>271</v>
      </c>
      <c r="C49" s="308"/>
      <c r="D49" s="113">
        <v>1.6169782718544718</v>
      </c>
      <c r="E49" s="115">
        <v>32</v>
      </c>
      <c r="F49" s="114">
        <v>44</v>
      </c>
      <c r="G49" s="114">
        <v>22</v>
      </c>
      <c r="H49" s="114">
        <v>18</v>
      </c>
      <c r="I49" s="140">
        <v>35</v>
      </c>
      <c r="J49" s="115">
        <v>-3</v>
      </c>
      <c r="K49" s="116">
        <v>-8.5714285714285712</v>
      </c>
    </row>
    <row r="50" spans="1:11" ht="14.1" customHeight="1" x14ac:dyDescent="0.2">
      <c r="A50" s="306" t="s">
        <v>272</v>
      </c>
      <c r="B50" s="307" t="s">
        <v>273</v>
      </c>
      <c r="C50" s="308"/>
      <c r="D50" s="113">
        <v>0.30318342597271347</v>
      </c>
      <c r="E50" s="115">
        <v>6</v>
      </c>
      <c r="F50" s="114">
        <v>4</v>
      </c>
      <c r="G50" s="114">
        <v>3</v>
      </c>
      <c r="H50" s="114">
        <v>5</v>
      </c>
      <c r="I50" s="140">
        <v>11</v>
      </c>
      <c r="J50" s="115">
        <v>-5</v>
      </c>
      <c r="K50" s="116">
        <v>-45.454545454545453</v>
      </c>
    </row>
    <row r="51" spans="1:11" ht="14.1" customHeight="1" x14ac:dyDescent="0.2">
      <c r="A51" s="306" t="s">
        <v>274</v>
      </c>
      <c r="B51" s="307" t="s">
        <v>275</v>
      </c>
      <c r="C51" s="308"/>
      <c r="D51" s="113">
        <v>1.2632642748863061</v>
      </c>
      <c r="E51" s="115">
        <v>25</v>
      </c>
      <c r="F51" s="114">
        <v>35</v>
      </c>
      <c r="G51" s="114">
        <v>15</v>
      </c>
      <c r="H51" s="114">
        <v>13</v>
      </c>
      <c r="I51" s="140">
        <v>20</v>
      </c>
      <c r="J51" s="115">
        <v>5</v>
      </c>
      <c r="K51" s="116">
        <v>25</v>
      </c>
    </row>
    <row r="52" spans="1:11" ht="14.1" customHeight="1" x14ac:dyDescent="0.2">
      <c r="A52" s="306">
        <v>71</v>
      </c>
      <c r="B52" s="307" t="s">
        <v>276</v>
      </c>
      <c r="C52" s="308"/>
      <c r="D52" s="113">
        <v>7.0742799393633149</v>
      </c>
      <c r="E52" s="115">
        <v>140</v>
      </c>
      <c r="F52" s="114">
        <v>90</v>
      </c>
      <c r="G52" s="114">
        <v>121</v>
      </c>
      <c r="H52" s="114">
        <v>121</v>
      </c>
      <c r="I52" s="140">
        <v>194</v>
      </c>
      <c r="J52" s="115">
        <v>-54</v>
      </c>
      <c r="K52" s="116">
        <v>-27.835051546391753</v>
      </c>
    </row>
    <row r="53" spans="1:11" ht="14.1" customHeight="1" x14ac:dyDescent="0.2">
      <c r="A53" s="306" t="s">
        <v>277</v>
      </c>
      <c r="B53" s="307" t="s">
        <v>278</v>
      </c>
      <c r="C53" s="308"/>
      <c r="D53" s="113">
        <v>2.880242546740778</v>
      </c>
      <c r="E53" s="115">
        <v>57</v>
      </c>
      <c r="F53" s="114">
        <v>33</v>
      </c>
      <c r="G53" s="114">
        <v>43</v>
      </c>
      <c r="H53" s="114">
        <v>69</v>
      </c>
      <c r="I53" s="140">
        <v>67</v>
      </c>
      <c r="J53" s="115">
        <v>-10</v>
      </c>
      <c r="K53" s="116">
        <v>-14.925373134328359</v>
      </c>
    </row>
    <row r="54" spans="1:11" ht="14.1" customHeight="1" x14ac:dyDescent="0.2">
      <c r="A54" s="306" t="s">
        <v>279</v>
      </c>
      <c r="B54" s="307" t="s">
        <v>280</v>
      </c>
      <c r="C54" s="308"/>
      <c r="D54" s="113">
        <v>3.2844871147043961</v>
      </c>
      <c r="E54" s="115">
        <v>65</v>
      </c>
      <c r="F54" s="114">
        <v>40</v>
      </c>
      <c r="G54" s="114">
        <v>64</v>
      </c>
      <c r="H54" s="114">
        <v>37</v>
      </c>
      <c r="I54" s="140">
        <v>86</v>
      </c>
      <c r="J54" s="115">
        <v>-21</v>
      </c>
      <c r="K54" s="116">
        <v>-24.418604651162791</v>
      </c>
    </row>
    <row r="55" spans="1:11" ht="14.1" customHeight="1" x14ac:dyDescent="0.2">
      <c r="A55" s="306">
        <v>72</v>
      </c>
      <c r="B55" s="307" t="s">
        <v>281</v>
      </c>
      <c r="C55" s="308"/>
      <c r="D55" s="113">
        <v>1.2632642748863061</v>
      </c>
      <c r="E55" s="115">
        <v>25</v>
      </c>
      <c r="F55" s="114">
        <v>14</v>
      </c>
      <c r="G55" s="114">
        <v>24</v>
      </c>
      <c r="H55" s="114">
        <v>12</v>
      </c>
      <c r="I55" s="140">
        <v>28</v>
      </c>
      <c r="J55" s="115">
        <v>-3</v>
      </c>
      <c r="K55" s="116">
        <v>-10.714285714285714</v>
      </c>
    </row>
    <row r="56" spans="1:11" ht="14.1" customHeight="1" x14ac:dyDescent="0.2">
      <c r="A56" s="306" t="s">
        <v>282</v>
      </c>
      <c r="B56" s="307" t="s">
        <v>283</v>
      </c>
      <c r="C56" s="308"/>
      <c r="D56" s="113">
        <v>0.30318342597271347</v>
      </c>
      <c r="E56" s="115">
        <v>6</v>
      </c>
      <c r="F56" s="114" t="s">
        <v>513</v>
      </c>
      <c r="G56" s="114" t="s">
        <v>513</v>
      </c>
      <c r="H56" s="114" t="s">
        <v>513</v>
      </c>
      <c r="I56" s="140">
        <v>5</v>
      </c>
      <c r="J56" s="115">
        <v>1</v>
      </c>
      <c r="K56" s="116">
        <v>20</v>
      </c>
    </row>
    <row r="57" spans="1:11" ht="14.1" customHeight="1" x14ac:dyDescent="0.2">
      <c r="A57" s="306" t="s">
        <v>284</v>
      </c>
      <c r="B57" s="307" t="s">
        <v>285</v>
      </c>
      <c r="C57" s="308"/>
      <c r="D57" s="113">
        <v>0.75795856493178371</v>
      </c>
      <c r="E57" s="115">
        <v>15</v>
      </c>
      <c r="F57" s="114">
        <v>7</v>
      </c>
      <c r="G57" s="114">
        <v>13</v>
      </c>
      <c r="H57" s="114">
        <v>7</v>
      </c>
      <c r="I57" s="140">
        <v>19</v>
      </c>
      <c r="J57" s="115">
        <v>-4</v>
      </c>
      <c r="K57" s="116">
        <v>-21.05263157894737</v>
      </c>
    </row>
    <row r="58" spans="1:11" ht="14.1" customHeight="1" x14ac:dyDescent="0.2">
      <c r="A58" s="306">
        <v>73</v>
      </c>
      <c r="B58" s="307" t="s">
        <v>286</v>
      </c>
      <c r="C58" s="308"/>
      <c r="D58" s="113">
        <v>2.1222839818089945</v>
      </c>
      <c r="E58" s="115">
        <v>42</v>
      </c>
      <c r="F58" s="114">
        <v>19</v>
      </c>
      <c r="G58" s="114">
        <v>9</v>
      </c>
      <c r="H58" s="114">
        <v>13</v>
      </c>
      <c r="I58" s="140">
        <v>38</v>
      </c>
      <c r="J58" s="115">
        <v>4</v>
      </c>
      <c r="K58" s="116">
        <v>10.526315789473685</v>
      </c>
    </row>
    <row r="59" spans="1:11" ht="14.1" customHeight="1" x14ac:dyDescent="0.2">
      <c r="A59" s="306" t="s">
        <v>287</v>
      </c>
      <c r="B59" s="307" t="s">
        <v>288</v>
      </c>
      <c r="C59" s="308"/>
      <c r="D59" s="113">
        <v>1.8696311268317332</v>
      </c>
      <c r="E59" s="115">
        <v>37</v>
      </c>
      <c r="F59" s="114">
        <v>9</v>
      </c>
      <c r="G59" s="114">
        <v>9</v>
      </c>
      <c r="H59" s="114">
        <v>12</v>
      </c>
      <c r="I59" s="140">
        <v>35</v>
      </c>
      <c r="J59" s="115">
        <v>2</v>
      </c>
      <c r="K59" s="116">
        <v>5.7142857142857144</v>
      </c>
    </row>
    <row r="60" spans="1:11" ht="14.1" customHeight="1" x14ac:dyDescent="0.2">
      <c r="A60" s="306">
        <v>81</v>
      </c>
      <c r="B60" s="307" t="s">
        <v>289</v>
      </c>
      <c r="C60" s="308"/>
      <c r="D60" s="113">
        <v>4.4466902475997978</v>
      </c>
      <c r="E60" s="115">
        <v>88</v>
      </c>
      <c r="F60" s="114">
        <v>55</v>
      </c>
      <c r="G60" s="114">
        <v>79</v>
      </c>
      <c r="H60" s="114">
        <v>60</v>
      </c>
      <c r="I60" s="140">
        <v>377</v>
      </c>
      <c r="J60" s="115">
        <v>-289</v>
      </c>
      <c r="K60" s="116">
        <v>-76.657824933686996</v>
      </c>
    </row>
    <row r="61" spans="1:11" ht="14.1" customHeight="1" x14ac:dyDescent="0.2">
      <c r="A61" s="306" t="s">
        <v>290</v>
      </c>
      <c r="B61" s="307" t="s">
        <v>291</v>
      </c>
      <c r="C61" s="308"/>
      <c r="D61" s="113">
        <v>1.414855987872663</v>
      </c>
      <c r="E61" s="115">
        <v>28</v>
      </c>
      <c r="F61" s="114">
        <v>13</v>
      </c>
      <c r="G61" s="114">
        <v>13</v>
      </c>
      <c r="H61" s="114">
        <v>22</v>
      </c>
      <c r="I61" s="140">
        <v>48</v>
      </c>
      <c r="J61" s="115">
        <v>-20</v>
      </c>
      <c r="K61" s="116">
        <v>-41.666666666666664</v>
      </c>
    </row>
    <row r="62" spans="1:11" ht="14.1" customHeight="1" x14ac:dyDescent="0.2">
      <c r="A62" s="306" t="s">
        <v>292</v>
      </c>
      <c r="B62" s="307" t="s">
        <v>293</v>
      </c>
      <c r="C62" s="308"/>
      <c r="D62" s="113">
        <v>1.4653865588681152</v>
      </c>
      <c r="E62" s="115">
        <v>29</v>
      </c>
      <c r="F62" s="114">
        <v>25</v>
      </c>
      <c r="G62" s="114">
        <v>45</v>
      </c>
      <c r="H62" s="114">
        <v>29</v>
      </c>
      <c r="I62" s="140">
        <v>223</v>
      </c>
      <c r="J62" s="115">
        <v>-194</v>
      </c>
      <c r="K62" s="116">
        <v>-86.995515695067269</v>
      </c>
    </row>
    <row r="63" spans="1:11" ht="14.1" customHeight="1" x14ac:dyDescent="0.2">
      <c r="A63" s="306"/>
      <c r="B63" s="307" t="s">
        <v>294</v>
      </c>
      <c r="C63" s="308"/>
      <c r="D63" s="113">
        <v>1.2127337038908539</v>
      </c>
      <c r="E63" s="115">
        <v>24</v>
      </c>
      <c r="F63" s="114">
        <v>22</v>
      </c>
      <c r="G63" s="114">
        <v>42</v>
      </c>
      <c r="H63" s="114">
        <v>27</v>
      </c>
      <c r="I63" s="140">
        <v>201</v>
      </c>
      <c r="J63" s="115">
        <v>-177</v>
      </c>
      <c r="K63" s="116">
        <v>-88.059701492537314</v>
      </c>
    </row>
    <row r="64" spans="1:11" ht="14.1" customHeight="1" x14ac:dyDescent="0.2">
      <c r="A64" s="306" t="s">
        <v>295</v>
      </c>
      <c r="B64" s="307" t="s">
        <v>296</v>
      </c>
      <c r="C64" s="308"/>
      <c r="D64" s="113">
        <v>0.80848913592723592</v>
      </c>
      <c r="E64" s="115">
        <v>16</v>
      </c>
      <c r="F64" s="114">
        <v>10</v>
      </c>
      <c r="G64" s="114">
        <v>11</v>
      </c>
      <c r="H64" s="114">
        <v>5</v>
      </c>
      <c r="I64" s="140">
        <v>76</v>
      </c>
      <c r="J64" s="115">
        <v>-60</v>
      </c>
      <c r="K64" s="116">
        <v>-78.94736842105263</v>
      </c>
    </row>
    <row r="65" spans="1:11" ht="14.1" customHeight="1" x14ac:dyDescent="0.2">
      <c r="A65" s="306" t="s">
        <v>297</v>
      </c>
      <c r="B65" s="307" t="s">
        <v>298</v>
      </c>
      <c r="C65" s="308"/>
      <c r="D65" s="113">
        <v>0.45477513895907024</v>
      </c>
      <c r="E65" s="115">
        <v>9</v>
      </c>
      <c r="F65" s="114">
        <v>4</v>
      </c>
      <c r="G65" s="114">
        <v>9</v>
      </c>
      <c r="H65" s="114" t="s">
        <v>513</v>
      </c>
      <c r="I65" s="140">
        <v>17</v>
      </c>
      <c r="J65" s="115">
        <v>-8</v>
      </c>
      <c r="K65" s="116">
        <v>-47.058823529411768</v>
      </c>
    </row>
    <row r="66" spans="1:11" ht="14.1" customHeight="1" x14ac:dyDescent="0.2">
      <c r="A66" s="306">
        <v>82</v>
      </c>
      <c r="B66" s="307" t="s">
        <v>299</v>
      </c>
      <c r="C66" s="308"/>
      <c r="D66" s="113">
        <v>2.3244062657908033</v>
      </c>
      <c r="E66" s="115">
        <v>46</v>
      </c>
      <c r="F66" s="114">
        <v>66</v>
      </c>
      <c r="G66" s="114">
        <v>82</v>
      </c>
      <c r="H66" s="114">
        <v>60</v>
      </c>
      <c r="I66" s="140">
        <v>58</v>
      </c>
      <c r="J66" s="115">
        <v>-12</v>
      </c>
      <c r="K66" s="116">
        <v>-20.689655172413794</v>
      </c>
    </row>
    <row r="67" spans="1:11" ht="14.1" customHeight="1" x14ac:dyDescent="0.2">
      <c r="A67" s="306" t="s">
        <v>300</v>
      </c>
      <c r="B67" s="307" t="s">
        <v>301</v>
      </c>
      <c r="C67" s="308"/>
      <c r="D67" s="113">
        <v>1.7180394138453765</v>
      </c>
      <c r="E67" s="115">
        <v>34</v>
      </c>
      <c r="F67" s="114">
        <v>52</v>
      </c>
      <c r="G67" s="114">
        <v>64</v>
      </c>
      <c r="H67" s="114">
        <v>51</v>
      </c>
      <c r="I67" s="140">
        <v>45</v>
      </c>
      <c r="J67" s="115">
        <v>-11</v>
      </c>
      <c r="K67" s="116">
        <v>-24.444444444444443</v>
      </c>
    </row>
    <row r="68" spans="1:11" ht="14.1" customHeight="1" x14ac:dyDescent="0.2">
      <c r="A68" s="306" t="s">
        <v>302</v>
      </c>
      <c r="B68" s="307" t="s">
        <v>303</v>
      </c>
      <c r="C68" s="308"/>
      <c r="D68" s="113">
        <v>0.20212228398180898</v>
      </c>
      <c r="E68" s="115">
        <v>4</v>
      </c>
      <c r="F68" s="114">
        <v>9</v>
      </c>
      <c r="G68" s="114">
        <v>8</v>
      </c>
      <c r="H68" s="114">
        <v>4</v>
      </c>
      <c r="I68" s="140">
        <v>7</v>
      </c>
      <c r="J68" s="115">
        <v>-3</v>
      </c>
      <c r="K68" s="116">
        <v>-42.857142857142854</v>
      </c>
    </row>
    <row r="69" spans="1:11" ht="14.1" customHeight="1" x14ac:dyDescent="0.2">
      <c r="A69" s="306">
        <v>83</v>
      </c>
      <c r="B69" s="307" t="s">
        <v>304</v>
      </c>
      <c r="C69" s="308"/>
      <c r="D69" s="113">
        <v>2.829711975745326</v>
      </c>
      <c r="E69" s="115">
        <v>56</v>
      </c>
      <c r="F69" s="114">
        <v>48</v>
      </c>
      <c r="G69" s="114">
        <v>94</v>
      </c>
      <c r="H69" s="114">
        <v>55</v>
      </c>
      <c r="I69" s="140">
        <v>87</v>
      </c>
      <c r="J69" s="115">
        <v>-31</v>
      </c>
      <c r="K69" s="116">
        <v>-35.632183908045974</v>
      </c>
    </row>
    <row r="70" spans="1:11" ht="14.1" customHeight="1" x14ac:dyDescent="0.2">
      <c r="A70" s="306" t="s">
        <v>305</v>
      </c>
      <c r="B70" s="307" t="s">
        <v>306</v>
      </c>
      <c r="C70" s="308"/>
      <c r="D70" s="113">
        <v>2.5770591207680646</v>
      </c>
      <c r="E70" s="115">
        <v>51</v>
      </c>
      <c r="F70" s="114">
        <v>40</v>
      </c>
      <c r="G70" s="114">
        <v>78</v>
      </c>
      <c r="H70" s="114">
        <v>44</v>
      </c>
      <c r="I70" s="140">
        <v>68</v>
      </c>
      <c r="J70" s="115">
        <v>-17</v>
      </c>
      <c r="K70" s="116">
        <v>-25</v>
      </c>
    </row>
    <row r="71" spans="1:11" ht="14.1" customHeight="1" x14ac:dyDescent="0.2">
      <c r="A71" s="306"/>
      <c r="B71" s="307" t="s">
        <v>307</v>
      </c>
      <c r="C71" s="308"/>
      <c r="D71" s="113">
        <v>1.7685699848408287</v>
      </c>
      <c r="E71" s="115">
        <v>35</v>
      </c>
      <c r="F71" s="114">
        <v>29</v>
      </c>
      <c r="G71" s="114">
        <v>45</v>
      </c>
      <c r="H71" s="114">
        <v>27</v>
      </c>
      <c r="I71" s="140">
        <v>43</v>
      </c>
      <c r="J71" s="115">
        <v>-8</v>
      </c>
      <c r="K71" s="116">
        <v>-18.604651162790699</v>
      </c>
    </row>
    <row r="72" spans="1:11" ht="14.1" customHeight="1" x14ac:dyDescent="0.2">
      <c r="A72" s="306">
        <v>84</v>
      </c>
      <c r="B72" s="307" t="s">
        <v>308</v>
      </c>
      <c r="C72" s="308"/>
      <c r="D72" s="113">
        <v>0.75795856493178371</v>
      </c>
      <c r="E72" s="115">
        <v>15</v>
      </c>
      <c r="F72" s="114">
        <v>18</v>
      </c>
      <c r="G72" s="114">
        <v>33</v>
      </c>
      <c r="H72" s="114">
        <v>14</v>
      </c>
      <c r="I72" s="140">
        <v>25</v>
      </c>
      <c r="J72" s="115">
        <v>-10</v>
      </c>
      <c r="K72" s="116">
        <v>-40</v>
      </c>
    </row>
    <row r="73" spans="1:11" ht="14.1" customHeight="1" x14ac:dyDescent="0.2">
      <c r="A73" s="306" t="s">
        <v>309</v>
      </c>
      <c r="B73" s="307" t="s">
        <v>310</v>
      </c>
      <c r="C73" s="308"/>
      <c r="D73" s="113">
        <v>0.35371399696816574</v>
      </c>
      <c r="E73" s="115">
        <v>7</v>
      </c>
      <c r="F73" s="114">
        <v>6</v>
      </c>
      <c r="G73" s="114">
        <v>22</v>
      </c>
      <c r="H73" s="114">
        <v>5</v>
      </c>
      <c r="I73" s="140">
        <v>9</v>
      </c>
      <c r="J73" s="115">
        <v>-2</v>
      </c>
      <c r="K73" s="116">
        <v>-22.222222222222221</v>
      </c>
    </row>
    <row r="74" spans="1:11" ht="14.1" customHeight="1" x14ac:dyDescent="0.2">
      <c r="A74" s="306" t="s">
        <v>311</v>
      </c>
      <c r="B74" s="307" t="s">
        <v>312</v>
      </c>
      <c r="C74" s="308"/>
      <c r="D74" s="113" t="s">
        <v>513</v>
      </c>
      <c r="E74" s="115" t="s">
        <v>513</v>
      </c>
      <c r="F74" s="114">
        <v>4</v>
      </c>
      <c r="G74" s="114">
        <v>0</v>
      </c>
      <c r="H74" s="114" t="s">
        <v>513</v>
      </c>
      <c r="I74" s="140" t="s">
        <v>513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v>0</v>
      </c>
      <c r="H76" s="114" t="s">
        <v>513</v>
      </c>
      <c r="I76" s="140">
        <v>0</v>
      </c>
      <c r="J76" s="115" t="s">
        <v>513</v>
      </c>
      <c r="K76" s="116" t="s">
        <v>513</v>
      </c>
    </row>
    <row r="77" spans="1:11" ht="14.1" customHeight="1" x14ac:dyDescent="0.2">
      <c r="A77" s="306">
        <v>92</v>
      </c>
      <c r="B77" s="307" t="s">
        <v>316</v>
      </c>
      <c r="C77" s="308"/>
      <c r="D77" s="113" t="s">
        <v>513</v>
      </c>
      <c r="E77" s="115" t="s">
        <v>513</v>
      </c>
      <c r="F77" s="114">
        <v>5</v>
      </c>
      <c r="G77" s="114" t="s">
        <v>513</v>
      </c>
      <c r="H77" s="114">
        <v>5</v>
      </c>
      <c r="I77" s="140">
        <v>5</v>
      </c>
      <c r="J77" s="115" t="s">
        <v>513</v>
      </c>
      <c r="K77" s="116" t="s">
        <v>513</v>
      </c>
    </row>
    <row r="78" spans="1:11" ht="14.1" customHeight="1" x14ac:dyDescent="0.2">
      <c r="A78" s="306">
        <v>93</v>
      </c>
      <c r="B78" s="307" t="s">
        <v>317</v>
      </c>
      <c r="C78" s="308"/>
      <c r="D78" s="113" t="s">
        <v>513</v>
      </c>
      <c r="E78" s="115" t="s">
        <v>513</v>
      </c>
      <c r="F78" s="114">
        <v>0</v>
      </c>
      <c r="G78" s="114" t="s">
        <v>513</v>
      </c>
      <c r="H78" s="114" t="s">
        <v>513</v>
      </c>
      <c r="I78" s="140" t="s">
        <v>513</v>
      </c>
      <c r="J78" s="115" t="s">
        <v>513</v>
      </c>
      <c r="K78" s="116" t="s">
        <v>513</v>
      </c>
    </row>
    <row r="79" spans="1:11" ht="14.1" customHeight="1" x14ac:dyDescent="0.2">
      <c r="A79" s="306">
        <v>94</v>
      </c>
      <c r="B79" s="307" t="s">
        <v>318</v>
      </c>
      <c r="C79" s="308"/>
      <c r="D79" s="113">
        <v>0.25265285497726125</v>
      </c>
      <c r="E79" s="115">
        <v>5</v>
      </c>
      <c r="F79" s="114">
        <v>11</v>
      </c>
      <c r="G79" s="114">
        <v>4</v>
      </c>
      <c r="H79" s="114" t="s">
        <v>513</v>
      </c>
      <c r="I79" s="140" t="s">
        <v>513</v>
      </c>
      <c r="J79" s="115" t="s">
        <v>513</v>
      </c>
      <c r="K79" s="116" t="s">
        <v>513</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0.65689742294087927</v>
      </c>
      <c r="E81" s="143">
        <v>13</v>
      </c>
      <c r="F81" s="144">
        <v>24</v>
      </c>
      <c r="G81" s="144">
        <v>17</v>
      </c>
      <c r="H81" s="144">
        <v>16</v>
      </c>
      <c r="I81" s="145">
        <v>19</v>
      </c>
      <c r="J81" s="143">
        <v>-6</v>
      </c>
      <c r="K81" s="146">
        <v>-31.578947368421051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2"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20589</v>
      </c>
      <c r="C10" s="114">
        <v>11672</v>
      </c>
      <c r="D10" s="114">
        <v>8917</v>
      </c>
      <c r="E10" s="114">
        <v>16739</v>
      </c>
      <c r="F10" s="114">
        <v>3276</v>
      </c>
      <c r="G10" s="114">
        <v>2318</v>
      </c>
      <c r="H10" s="114">
        <v>6127</v>
      </c>
      <c r="I10" s="115">
        <v>2812</v>
      </c>
      <c r="J10" s="114">
        <v>2256</v>
      </c>
      <c r="K10" s="114">
        <v>556</v>
      </c>
      <c r="L10" s="423">
        <v>2726</v>
      </c>
      <c r="M10" s="424">
        <v>1751</v>
      </c>
    </row>
    <row r="11" spans="1:13" ht="11.1" customHeight="1" x14ac:dyDescent="0.2">
      <c r="A11" s="422" t="s">
        <v>387</v>
      </c>
      <c r="B11" s="115">
        <v>21071</v>
      </c>
      <c r="C11" s="114">
        <v>12035</v>
      </c>
      <c r="D11" s="114">
        <v>9036</v>
      </c>
      <c r="E11" s="114">
        <v>17275</v>
      </c>
      <c r="F11" s="114">
        <v>3230</v>
      </c>
      <c r="G11" s="114">
        <v>2293</v>
      </c>
      <c r="H11" s="114">
        <v>6320</v>
      </c>
      <c r="I11" s="115">
        <v>2845</v>
      </c>
      <c r="J11" s="114">
        <v>2267</v>
      </c>
      <c r="K11" s="114">
        <v>578</v>
      </c>
      <c r="L11" s="423">
        <v>1889</v>
      </c>
      <c r="M11" s="424">
        <v>1486</v>
      </c>
    </row>
    <row r="12" spans="1:13" ht="11.1" customHeight="1" x14ac:dyDescent="0.2">
      <c r="A12" s="422" t="s">
        <v>388</v>
      </c>
      <c r="B12" s="115">
        <v>21573</v>
      </c>
      <c r="C12" s="114">
        <v>12402</v>
      </c>
      <c r="D12" s="114">
        <v>9171</v>
      </c>
      <c r="E12" s="114">
        <v>17660</v>
      </c>
      <c r="F12" s="114">
        <v>3333</v>
      </c>
      <c r="G12" s="114">
        <v>2508</v>
      </c>
      <c r="H12" s="114">
        <v>6463</v>
      </c>
      <c r="I12" s="115">
        <v>2892</v>
      </c>
      <c r="J12" s="114">
        <v>2247</v>
      </c>
      <c r="K12" s="114">
        <v>645</v>
      </c>
      <c r="L12" s="423">
        <v>2394</v>
      </c>
      <c r="M12" s="424">
        <v>1920</v>
      </c>
    </row>
    <row r="13" spans="1:13" s="110" customFormat="1" ht="11.1" customHeight="1" x14ac:dyDescent="0.2">
      <c r="A13" s="422" t="s">
        <v>389</v>
      </c>
      <c r="B13" s="115">
        <v>20987</v>
      </c>
      <c r="C13" s="114">
        <v>11973</v>
      </c>
      <c r="D13" s="114">
        <v>9014</v>
      </c>
      <c r="E13" s="114">
        <v>17165</v>
      </c>
      <c r="F13" s="114">
        <v>3233</v>
      </c>
      <c r="G13" s="114">
        <v>2344</v>
      </c>
      <c r="H13" s="114">
        <v>6391</v>
      </c>
      <c r="I13" s="115">
        <v>2874</v>
      </c>
      <c r="J13" s="114">
        <v>2242</v>
      </c>
      <c r="K13" s="114">
        <v>632</v>
      </c>
      <c r="L13" s="423">
        <v>1181</v>
      </c>
      <c r="M13" s="424">
        <v>1771</v>
      </c>
    </row>
    <row r="14" spans="1:13" ht="15" customHeight="1" x14ac:dyDescent="0.2">
      <c r="A14" s="422" t="s">
        <v>390</v>
      </c>
      <c r="B14" s="115">
        <v>20644</v>
      </c>
      <c r="C14" s="114">
        <v>11715</v>
      </c>
      <c r="D14" s="114">
        <v>8929</v>
      </c>
      <c r="E14" s="114">
        <v>16475</v>
      </c>
      <c r="F14" s="114">
        <v>3633</v>
      </c>
      <c r="G14" s="114">
        <v>2220</v>
      </c>
      <c r="H14" s="114">
        <v>6237</v>
      </c>
      <c r="I14" s="115">
        <v>2954</v>
      </c>
      <c r="J14" s="114">
        <v>2297</v>
      </c>
      <c r="K14" s="114">
        <v>657</v>
      </c>
      <c r="L14" s="423">
        <v>1979</v>
      </c>
      <c r="M14" s="424">
        <v>1831</v>
      </c>
    </row>
    <row r="15" spans="1:13" ht="11.1" customHeight="1" x14ac:dyDescent="0.2">
      <c r="A15" s="422" t="s">
        <v>387</v>
      </c>
      <c r="B15" s="115">
        <v>21296</v>
      </c>
      <c r="C15" s="114">
        <v>12148</v>
      </c>
      <c r="D15" s="114">
        <v>9148</v>
      </c>
      <c r="E15" s="114">
        <v>16936</v>
      </c>
      <c r="F15" s="114">
        <v>3845</v>
      </c>
      <c r="G15" s="114">
        <v>2247</v>
      </c>
      <c r="H15" s="114">
        <v>6486</v>
      </c>
      <c r="I15" s="115">
        <v>2857</v>
      </c>
      <c r="J15" s="114">
        <v>2233</v>
      </c>
      <c r="K15" s="114">
        <v>624</v>
      </c>
      <c r="L15" s="423">
        <v>1845</v>
      </c>
      <c r="M15" s="424">
        <v>1202</v>
      </c>
    </row>
    <row r="16" spans="1:13" ht="11.1" customHeight="1" x14ac:dyDescent="0.2">
      <c r="A16" s="422" t="s">
        <v>388</v>
      </c>
      <c r="B16" s="115">
        <v>21581</v>
      </c>
      <c r="C16" s="114">
        <v>12380</v>
      </c>
      <c r="D16" s="114">
        <v>9201</v>
      </c>
      <c r="E16" s="114">
        <v>17178</v>
      </c>
      <c r="F16" s="114">
        <v>3908</v>
      </c>
      <c r="G16" s="114">
        <v>2437</v>
      </c>
      <c r="H16" s="114">
        <v>6519</v>
      </c>
      <c r="I16" s="115">
        <v>2929</v>
      </c>
      <c r="J16" s="114">
        <v>2253</v>
      </c>
      <c r="K16" s="114">
        <v>676</v>
      </c>
      <c r="L16" s="423">
        <v>1996</v>
      </c>
      <c r="M16" s="424">
        <v>1756</v>
      </c>
    </row>
    <row r="17" spans="1:13" s="110" customFormat="1" ht="11.1" customHeight="1" x14ac:dyDescent="0.2">
      <c r="A17" s="422" t="s">
        <v>389</v>
      </c>
      <c r="B17" s="115">
        <v>21201</v>
      </c>
      <c r="C17" s="114">
        <v>12028</v>
      </c>
      <c r="D17" s="114">
        <v>9173</v>
      </c>
      <c r="E17" s="114">
        <v>17281</v>
      </c>
      <c r="F17" s="114">
        <v>3894</v>
      </c>
      <c r="G17" s="114">
        <v>2265</v>
      </c>
      <c r="H17" s="114">
        <v>6503</v>
      </c>
      <c r="I17" s="115">
        <v>2943</v>
      </c>
      <c r="J17" s="114">
        <v>2284</v>
      </c>
      <c r="K17" s="114">
        <v>659</v>
      </c>
      <c r="L17" s="423">
        <v>1322</v>
      </c>
      <c r="M17" s="424">
        <v>1758</v>
      </c>
    </row>
    <row r="18" spans="1:13" ht="15" customHeight="1" x14ac:dyDescent="0.2">
      <c r="A18" s="422" t="s">
        <v>391</v>
      </c>
      <c r="B18" s="115">
        <v>21399</v>
      </c>
      <c r="C18" s="114">
        <v>12193</v>
      </c>
      <c r="D18" s="114">
        <v>9206</v>
      </c>
      <c r="E18" s="114">
        <v>17309</v>
      </c>
      <c r="F18" s="114">
        <v>4053</v>
      </c>
      <c r="G18" s="114">
        <v>2216</v>
      </c>
      <c r="H18" s="114">
        <v>6628</v>
      </c>
      <c r="I18" s="115">
        <v>2847</v>
      </c>
      <c r="J18" s="114">
        <v>2193</v>
      </c>
      <c r="K18" s="114">
        <v>654</v>
      </c>
      <c r="L18" s="423">
        <v>1871</v>
      </c>
      <c r="M18" s="424">
        <v>1698</v>
      </c>
    </row>
    <row r="19" spans="1:13" ht="11.1" customHeight="1" x14ac:dyDescent="0.2">
      <c r="A19" s="422" t="s">
        <v>387</v>
      </c>
      <c r="B19" s="115">
        <v>21900</v>
      </c>
      <c r="C19" s="114">
        <v>12564</v>
      </c>
      <c r="D19" s="114">
        <v>9336</v>
      </c>
      <c r="E19" s="114">
        <v>17743</v>
      </c>
      <c r="F19" s="114">
        <v>4112</v>
      </c>
      <c r="G19" s="114">
        <v>2159</v>
      </c>
      <c r="H19" s="114">
        <v>6835</v>
      </c>
      <c r="I19" s="115">
        <v>2766</v>
      </c>
      <c r="J19" s="114">
        <v>2145</v>
      </c>
      <c r="K19" s="114">
        <v>621</v>
      </c>
      <c r="L19" s="423">
        <v>1752</v>
      </c>
      <c r="M19" s="424">
        <v>1244</v>
      </c>
    </row>
    <row r="20" spans="1:13" ht="11.1" customHeight="1" x14ac:dyDescent="0.2">
      <c r="A20" s="422" t="s">
        <v>388</v>
      </c>
      <c r="B20" s="115">
        <v>21908</v>
      </c>
      <c r="C20" s="114">
        <v>12596</v>
      </c>
      <c r="D20" s="114">
        <v>9312</v>
      </c>
      <c r="E20" s="114">
        <v>17613</v>
      </c>
      <c r="F20" s="114">
        <v>4213</v>
      </c>
      <c r="G20" s="114">
        <v>2180</v>
      </c>
      <c r="H20" s="114">
        <v>6845</v>
      </c>
      <c r="I20" s="115">
        <v>2875</v>
      </c>
      <c r="J20" s="114">
        <v>2179</v>
      </c>
      <c r="K20" s="114">
        <v>696</v>
      </c>
      <c r="L20" s="423">
        <v>1793</v>
      </c>
      <c r="M20" s="424">
        <v>1815</v>
      </c>
    </row>
    <row r="21" spans="1:13" s="110" customFormat="1" ht="11.1" customHeight="1" x14ac:dyDescent="0.2">
      <c r="A21" s="422" t="s">
        <v>389</v>
      </c>
      <c r="B21" s="115">
        <v>21540</v>
      </c>
      <c r="C21" s="114">
        <v>12245</v>
      </c>
      <c r="D21" s="114">
        <v>9295</v>
      </c>
      <c r="E21" s="114">
        <v>17342</v>
      </c>
      <c r="F21" s="114">
        <v>4176</v>
      </c>
      <c r="G21" s="114">
        <v>2058</v>
      </c>
      <c r="H21" s="114">
        <v>6812</v>
      </c>
      <c r="I21" s="115">
        <v>2890</v>
      </c>
      <c r="J21" s="114">
        <v>2206</v>
      </c>
      <c r="K21" s="114">
        <v>684</v>
      </c>
      <c r="L21" s="423">
        <v>1098</v>
      </c>
      <c r="M21" s="424">
        <v>1738</v>
      </c>
    </row>
    <row r="22" spans="1:13" ht="15" customHeight="1" x14ac:dyDescent="0.2">
      <c r="A22" s="422" t="s">
        <v>392</v>
      </c>
      <c r="B22" s="115">
        <v>21776</v>
      </c>
      <c r="C22" s="114">
        <v>12384</v>
      </c>
      <c r="D22" s="114">
        <v>9392</v>
      </c>
      <c r="E22" s="114">
        <v>17524</v>
      </c>
      <c r="F22" s="114">
        <v>4192</v>
      </c>
      <c r="G22" s="114">
        <v>2009</v>
      </c>
      <c r="H22" s="114">
        <v>6958</v>
      </c>
      <c r="I22" s="115">
        <v>2838</v>
      </c>
      <c r="J22" s="114">
        <v>2157</v>
      </c>
      <c r="K22" s="114">
        <v>681</v>
      </c>
      <c r="L22" s="423">
        <v>1987</v>
      </c>
      <c r="M22" s="424">
        <v>1777</v>
      </c>
    </row>
    <row r="23" spans="1:13" ht="11.1" customHeight="1" x14ac:dyDescent="0.2">
      <c r="A23" s="422" t="s">
        <v>387</v>
      </c>
      <c r="B23" s="115">
        <v>22461</v>
      </c>
      <c r="C23" s="114">
        <v>12880</v>
      </c>
      <c r="D23" s="114">
        <v>9581</v>
      </c>
      <c r="E23" s="114">
        <v>18147</v>
      </c>
      <c r="F23" s="114">
        <v>4245</v>
      </c>
      <c r="G23" s="114">
        <v>1959</v>
      </c>
      <c r="H23" s="114">
        <v>7285</v>
      </c>
      <c r="I23" s="115">
        <v>2866</v>
      </c>
      <c r="J23" s="114">
        <v>2145</v>
      </c>
      <c r="K23" s="114">
        <v>721</v>
      </c>
      <c r="L23" s="423">
        <v>1992</v>
      </c>
      <c r="M23" s="424">
        <v>1321</v>
      </c>
    </row>
    <row r="24" spans="1:13" ht="11.1" customHeight="1" x14ac:dyDescent="0.2">
      <c r="A24" s="422" t="s">
        <v>388</v>
      </c>
      <c r="B24" s="115">
        <v>22778</v>
      </c>
      <c r="C24" s="114">
        <v>13132</v>
      </c>
      <c r="D24" s="114">
        <v>9646</v>
      </c>
      <c r="E24" s="114">
        <v>18038</v>
      </c>
      <c r="F24" s="114">
        <v>4158</v>
      </c>
      <c r="G24" s="114">
        <v>2101</v>
      </c>
      <c r="H24" s="114">
        <v>7356</v>
      </c>
      <c r="I24" s="115">
        <v>2839</v>
      </c>
      <c r="J24" s="114">
        <v>2097</v>
      </c>
      <c r="K24" s="114">
        <v>742</v>
      </c>
      <c r="L24" s="423">
        <v>2197</v>
      </c>
      <c r="M24" s="424">
        <v>1954</v>
      </c>
    </row>
    <row r="25" spans="1:13" s="110" customFormat="1" ht="11.1" customHeight="1" x14ac:dyDescent="0.2">
      <c r="A25" s="422" t="s">
        <v>389</v>
      </c>
      <c r="B25" s="115">
        <v>22106</v>
      </c>
      <c r="C25" s="114">
        <v>12618</v>
      </c>
      <c r="D25" s="114">
        <v>9488</v>
      </c>
      <c r="E25" s="114">
        <v>17344</v>
      </c>
      <c r="F25" s="114">
        <v>4183</v>
      </c>
      <c r="G25" s="114">
        <v>1928</v>
      </c>
      <c r="H25" s="114">
        <v>7218</v>
      </c>
      <c r="I25" s="115">
        <v>2854</v>
      </c>
      <c r="J25" s="114">
        <v>2129</v>
      </c>
      <c r="K25" s="114">
        <v>725</v>
      </c>
      <c r="L25" s="423">
        <v>1020</v>
      </c>
      <c r="M25" s="424">
        <v>1701</v>
      </c>
    </row>
    <row r="26" spans="1:13" ht="15" customHeight="1" x14ac:dyDescent="0.2">
      <c r="A26" s="422" t="s">
        <v>393</v>
      </c>
      <c r="B26" s="115">
        <v>22310</v>
      </c>
      <c r="C26" s="114">
        <v>12695</v>
      </c>
      <c r="D26" s="114">
        <v>9615</v>
      </c>
      <c r="E26" s="114">
        <v>17559</v>
      </c>
      <c r="F26" s="114">
        <v>4174</v>
      </c>
      <c r="G26" s="114">
        <v>1798</v>
      </c>
      <c r="H26" s="114">
        <v>7390</v>
      </c>
      <c r="I26" s="115">
        <v>2824</v>
      </c>
      <c r="J26" s="114">
        <v>2108</v>
      </c>
      <c r="K26" s="114">
        <v>716</v>
      </c>
      <c r="L26" s="423">
        <v>1885</v>
      </c>
      <c r="M26" s="424">
        <v>1697</v>
      </c>
    </row>
    <row r="27" spans="1:13" ht="11.1" customHeight="1" x14ac:dyDescent="0.2">
      <c r="A27" s="422" t="s">
        <v>387</v>
      </c>
      <c r="B27" s="115">
        <v>22879</v>
      </c>
      <c r="C27" s="114">
        <v>13043</v>
      </c>
      <c r="D27" s="114">
        <v>9836</v>
      </c>
      <c r="E27" s="114">
        <v>18039</v>
      </c>
      <c r="F27" s="114">
        <v>4265</v>
      </c>
      <c r="G27" s="114">
        <v>1760</v>
      </c>
      <c r="H27" s="114">
        <v>7670</v>
      </c>
      <c r="I27" s="115">
        <v>2892</v>
      </c>
      <c r="J27" s="114">
        <v>2140</v>
      </c>
      <c r="K27" s="114">
        <v>752</v>
      </c>
      <c r="L27" s="423">
        <v>1846</v>
      </c>
      <c r="M27" s="424">
        <v>1277</v>
      </c>
    </row>
    <row r="28" spans="1:13" ht="11.1" customHeight="1" x14ac:dyDescent="0.2">
      <c r="A28" s="422" t="s">
        <v>388</v>
      </c>
      <c r="B28" s="115">
        <v>23079</v>
      </c>
      <c r="C28" s="114">
        <v>13192</v>
      </c>
      <c r="D28" s="114">
        <v>9887</v>
      </c>
      <c r="E28" s="114">
        <v>18689</v>
      </c>
      <c r="F28" s="114">
        <v>4319</v>
      </c>
      <c r="G28" s="114">
        <v>1872</v>
      </c>
      <c r="H28" s="114">
        <v>7685</v>
      </c>
      <c r="I28" s="115">
        <v>2911</v>
      </c>
      <c r="J28" s="114">
        <v>2136</v>
      </c>
      <c r="K28" s="114">
        <v>775</v>
      </c>
      <c r="L28" s="423">
        <v>1969</v>
      </c>
      <c r="M28" s="424">
        <v>1824</v>
      </c>
    </row>
    <row r="29" spans="1:13" s="110" customFormat="1" ht="11.1" customHeight="1" x14ac:dyDescent="0.2">
      <c r="A29" s="422" t="s">
        <v>389</v>
      </c>
      <c r="B29" s="115">
        <v>22463</v>
      </c>
      <c r="C29" s="114">
        <v>12708</v>
      </c>
      <c r="D29" s="114">
        <v>9755</v>
      </c>
      <c r="E29" s="114">
        <v>18105</v>
      </c>
      <c r="F29" s="114">
        <v>4323</v>
      </c>
      <c r="G29" s="114">
        <v>1699</v>
      </c>
      <c r="H29" s="114">
        <v>7518</v>
      </c>
      <c r="I29" s="115">
        <v>2872</v>
      </c>
      <c r="J29" s="114">
        <v>2142</v>
      </c>
      <c r="K29" s="114">
        <v>730</v>
      </c>
      <c r="L29" s="423">
        <v>1101</v>
      </c>
      <c r="M29" s="424">
        <v>1780</v>
      </c>
    </row>
    <row r="30" spans="1:13" ht="15" customHeight="1" x14ac:dyDescent="0.2">
      <c r="A30" s="422" t="s">
        <v>394</v>
      </c>
      <c r="B30" s="115">
        <v>22741</v>
      </c>
      <c r="C30" s="114">
        <v>12917</v>
      </c>
      <c r="D30" s="114">
        <v>9824</v>
      </c>
      <c r="E30" s="114">
        <v>18350</v>
      </c>
      <c r="F30" s="114">
        <v>4363</v>
      </c>
      <c r="G30" s="114">
        <v>1626</v>
      </c>
      <c r="H30" s="114">
        <v>7641</v>
      </c>
      <c r="I30" s="115">
        <v>2639</v>
      </c>
      <c r="J30" s="114">
        <v>1914</v>
      </c>
      <c r="K30" s="114">
        <v>725</v>
      </c>
      <c r="L30" s="423">
        <v>2036</v>
      </c>
      <c r="M30" s="424">
        <v>1821</v>
      </c>
    </row>
    <row r="31" spans="1:13" ht="11.1" customHeight="1" x14ac:dyDescent="0.2">
      <c r="A31" s="422" t="s">
        <v>387</v>
      </c>
      <c r="B31" s="115">
        <v>22973</v>
      </c>
      <c r="C31" s="114">
        <v>13032</v>
      </c>
      <c r="D31" s="114">
        <v>9941</v>
      </c>
      <c r="E31" s="114">
        <v>18466</v>
      </c>
      <c r="F31" s="114">
        <v>4488</v>
      </c>
      <c r="G31" s="114">
        <v>1568</v>
      </c>
      <c r="H31" s="114">
        <v>7786</v>
      </c>
      <c r="I31" s="115">
        <v>2702</v>
      </c>
      <c r="J31" s="114">
        <v>1945</v>
      </c>
      <c r="K31" s="114">
        <v>757</v>
      </c>
      <c r="L31" s="423">
        <v>1749</v>
      </c>
      <c r="M31" s="424">
        <v>1450</v>
      </c>
    </row>
    <row r="32" spans="1:13" ht="11.1" customHeight="1" x14ac:dyDescent="0.2">
      <c r="A32" s="422" t="s">
        <v>388</v>
      </c>
      <c r="B32" s="115">
        <v>23322</v>
      </c>
      <c r="C32" s="114">
        <v>13328</v>
      </c>
      <c r="D32" s="114">
        <v>9994</v>
      </c>
      <c r="E32" s="114">
        <v>18735</v>
      </c>
      <c r="F32" s="114">
        <v>4583</v>
      </c>
      <c r="G32" s="114">
        <v>1671</v>
      </c>
      <c r="H32" s="114">
        <v>7804</v>
      </c>
      <c r="I32" s="115">
        <v>2786</v>
      </c>
      <c r="J32" s="114">
        <v>1976</v>
      </c>
      <c r="K32" s="114">
        <v>810</v>
      </c>
      <c r="L32" s="423">
        <v>2367</v>
      </c>
      <c r="M32" s="424">
        <v>2074</v>
      </c>
    </row>
    <row r="33" spans="1:13" s="110" customFormat="1" ht="11.1" customHeight="1" x14ac:dyDescent="0.2">
      <c r="A33" s="422" t="s">
        <v>389</v>
      </c>
      <c r="B33" s="115">
        <v>22963</v>
      </c>
      <c r="C33" s="114">
        <v>13057</v>
      </c>
      <c r="D33" s="114">
        <v>9906</v>
      </c>
      <c r="E33" s="114">
        <v>18324</v>
      </c>
      <c r="F33" s="114">
        <v>4637</v>
      </c>
      <c r="G33" s="114">
        <v>1549</v>
      </c>
      <c r="H33" s="114">
        <v>7698</v>
      </c>
      <c r="I33" s="115">
        <v>2786</v>
      </c>
      <c r="J33" s="114">
        <v>1980</v>
      </c>
      <c r="K33" s="114">
        <v>806</v>
      </c>
      <c r="L33" s="423">
        <v>1385</v>
      </c>
      <c r="M33" s="424">
        <v>1730</v>
      </c>
    </row>
    <row r="34" spans="1:13" ht="15" customHeight="1" x14ac:dyDescent="0.2">
      <c r="A34" s="422" t="s">
        <v>395</v>
      </c>
      <c r="B34" s="115">
        <v>23387</v>
      </c>
      <c r="C34" s="114">
        <v>13406</v>
      </c>
      <c r="D34" s="114">
        <v>9981</v>
      </c>
      <c r="E34" s="114">
        <v>18727</v>
      </c>
      <c r="F34" s="114">
        <v>4659</v>
      </c>
      <c r="G34" s="114">
        <v>1550</v>
      </c>
      <c r="H34" s="114">
        <v>7883</v>
      </c>
      <c r="I34" s="115">
        <v>2749</v>
      </c>
      <c r="J34" s="114">
        <v>1946</v>
      </c>
      <c r="K34" s="114">
        <v>803</v>
      </c>
      <c r="L34" s="423">
        <v>2084</v>
      </c>
      <c r="M34" s="424">
        <v>1658</v>
      </c>
    </row>
    <row r="35" spans="1:13" ht="11.1" customHeight="1" x14ac:dyDescent="0.2">
      <c r="A35" s="422" t="s">
        <v>387</v>
      </c>
      <c r="B35" s="115">
        <v>23842</v>
      </c>
      <c r="C35" s="114">
        <v>13697</v>
      </c>
      <c r="D35" s="114">
        <v>10145</v>
      </c>
      <c r="E35" s="114">
        <v>19018</v>
      </c>
      <c r="F35" s="114">
        <v>4823</v>
      </c>
      <c r="G35" s="114">
        <v>1585</v>
      </c>
      <c r="H35" s="114">
        <v>8101</v>
      </c>
      <c r="I35" s="115">
        <v>2831</v>
      </c>
      <c r="J35" s="114">
        <v>1987</v>
      </c>
      <c r="K35" s="114">
        <v>844</v>
      </c>
      <c r="L35" s="423">
        <v>1762</v>
      </c>
      <c r="M35" s="424">
        <v>1326</v>
      </c>
    </row>
    <row r="36" spans="1:13" ht="11.1" customHeight="1" x14ac:dyDescent="0.2">
      <c r="A36" s="422" t="s">
        <v>388</v>
      </c>
      <c r="B36" s="115">
        <v>24204</v>
      </c>
      <c r="C36" s="114">
        <v>13933</v>
      </c>
      <c r="D36" s="114">
        <v>10271</v>
      </c>
      <c r="E36" s="114">
        <v>19342</v>
      </c>
      <c r="F36" s="114">
        <v>4861</v>
      </c>
      <c r="G36" s="114">
        <v>1741</v>
      </c>
      <c r="H36" s="114">
        <v>8154</v>
      </c>
      <c r="I36" s="115">
        <v>2840</v>
      </c>
      <c r="J36" s="114">
        <v>1960</v>
      </c>
      <c r="K36" s="114">
        <v>880</v>
      </c>
      <c r="L36" s="423">
        <v>2169</v>
      </c>
      <c r="M36" s="424">
        <v>1811</v>
      </c>
    </row>
    <row r="37" spans="1:13" s="110" customFormat="1" ht="11.1" customHeight="1" x14ac:dyDescent="0.2">
      <c r="A37" s="422" t="s">
        <v>389</v>
      </c>
      <c r="B37" s="115">
        <v>23581</v>
      </c>
      <c r="C37" s="114">
        <v>13494</v>
      </c>
      <c r="D37" s="114">
        <v>10087</v>
      </c>
      <c r="E37" s="114">
        <v>18763</v>
      </c>
      <c r="F37" s="114">
        <v>4817</v>
      </c>
      <c r="G37" s="114">
        <v>1649</v>
      </c>
      <c r="H37" s="114">
        <v>7983</v>
      </c>
      <c r="I37" s="115">
        <v>2854</v>
      </c>
      <c r="J37" s="114">
        <v>2002</v>
      </c>
      <c r="K37" s="114">
        <v>852</v>
      </c>
      <c r="L37" s="423">
        <v>1174</v>
      </c>
      <c r="M37" s="424">
        <v>1677</v>
      </c>
    </row>
    <row r="38" spans="1:13" ht="15" customHeight="1" x14ac:dyDescent="0.2">
      <c r="A38" s="425" t="s">
        <v>396</v>
      </c>
      <c r="B38" s="115">
        <v>23375</v>
      </c>
      <c r="C38" s="114">
        <v>13373</v>
      </c>
      <c r="D38" s="114">
        <v>10002</v>
      </c>
      <c r="E38" s="114">
        <v>18546</v>
      </c>
      <c r="F38" s="114">
        <v>4829</v>
      </c>
      <c r="G38" s="114">
        <v>1597</v>
      </c>
      <c r="H38" s="114">
        <v>7929</v>
      </c>
      <c r="I38" s="115">
        <v>2786</v>
      </c>
      <c r="J38" s="114">
        <v>1914</v>
      </c>
      <c r="K38" s="114">
        <v>872</v>
      </c>
      <c r="L38" s="423">
        <v>1808</v>
      </c>
      <c r="M38" s="424">
        <v>1987</v>
      </c>
    </row>
    <row r="39" spans="1:13" ht="11.1" customHeight="1" x14ac:dyDescent="0.2">
      <c r="A39" s="422" t="s">
        <v>387</v>
      </c>
      <c r="B39" s="115">
        <v>23801</v>
      </c>
      <c r="C39" s="114">
        <v>13575</v>
      </c>
      <c r="D39" s="114">
        <v>10226</v>
      </c>
      <c r="E39" s="114">
        <v>18800</v>
      </c>
      <c r="F39" s="114">
        <v>5001</v>
      </c>
      <c r="G39" s="114">
        <v>1646</v>
      </c>
      <c r="H39" s="114">
        <v>8171</v>
      </c>
      <c r="I39" s="115">
        <v>2913</v>
      </c>
      <c r="J39" s="114">
        <v>1987</v>
      </c>
      <c r="K39" s="114">
        <v>926</v>
      </c>
      <c r="L39" s="423">
        <v>1677</v>
      </c>
      <c r="M39" s="424">
        <v>1272</v>
      </c>
    </row>
    <row r="40" spans="1:13" ht="11.1" customHeight="1" x14ac:dyDescent="0.2">
      <c r="A40" s="425" t="s">
        <v>388</v>
      </c>
      <c r="B40" s="115">
        <v>24137</v>
      </c>
      <c r="C40" s="114">
        <v>13826</v>
      </c>
      <c r="D40" s="114">
        <v>10311</v>
      </c>
      <c r="E40" s="114">
        <v>19123</v>
      </c>
      <c r="F40" s="114">
        <v>5014</v>
      </c>
      <c r="G40" s="114">
        <v>1830</v>
      </c>
      <c r="H40" s="114">
        <v>8266</v>
      </c>
      <c r="I40" s="115">
        <v>2957</v>
      </c>
      <c r="J40" s="114">
        <v>2019</v>
      </c>
      <c r="K40" s="114">
        <v>938</v>
      </c>
      <c r="L40" s="423">
        <v>2068</v>
      </c>
      <c r="M40" s="424">
        <v>1795</v>
      </c>
    </row>
    <row r="41" spans="1:13" s="110" customFormat="1" ht="11.1" customHeight="1" x14ac:dyDescent="0.2">
      <c r="A41" s="422" t="s">
        <v>389</v>
      </c>
      <c r="B41" s="115">
        <v>23722</v>
      </c>
      <c r="C41" s="114">
        <v>13540</v>
      </c>
      <c r="D41" s="114">
        <v>10182</v>
      </c>
      <c r="E41" s="114">
        <v>18706</v>
      </c>
      <c r="F41" s="114">
        <v>5016</v>
      </c>
      <c r="G41" s="114">
        <v>1745</v>
      </c>
      <c r="H41" s="114">
        <v>8209</v>
      </c>
      <c r="I41" s="115">
        <v>2901</v>
      </c>
      <c r="J41" s="114">
        <v>2004</v>
      </c>
      <c r="K41" s="114">
        <v>897</v>
      </c>
      <c r="L41" s="423">
        <v>1217</v>
      </c>
      <c r="M41" s="424">
        <v>1654</v>
      </c>
    </row>
    <row r="42" spans="1:13" ht="15" customHeight="1" x14ac:dyDescent="0.2">
      <c r="A42" s="422" t="s">
        <v>397</v>
      </c>
      <c r="B42" s="115">
        <v>23935</v>
      </c>
      <c r="C42" s="114">
        <v>13669</v>
      </c>
      <c r="D42" s="114">
        <v>10266</v>
      </c>
      <c r="E42" s="114">
        <v>18822</v>
      </c>
      <c r="F42" s="114">
        <v>5113</v>
      </c>
      <c r="G42" s="114">
        <v>1698</v>
      </c>
      <c r="H42" s="114">
        <v>8304</v>
      </c>
      <c r="I42" s="115">
        <v>2782</v>
      </c>
      <c r="J42" s="114">
        <v>1903</v>
      </c>
      <c r="K42" s="114">
        <v>879</v>
      </c>
      <c r="L42" s="423">
        <v>2017</v>
      </c>
      <c r="M42" s="424">
        <v>1785</v>
      </c>
    </row>
    <row r="43" spans="1:13" ht="11.1" customHeight="1" x14ac:dyDescent="0.2">
      <c r="A43" s="422" t="s">
        <v>387</v>
      </c>
      <c r="B43" s="115">
        <v>24316</v>
      </c>
      <c r="C43" s="114">
        <v>13930</v>
      </c>
      <c r="D43" s="114">
        <v>10386</v>
      </c>
      <c r="E43" s="114">
        <v>19029</v>
      </c>
      <c r="F43" s="114">
        <v>5287</v>
      </c>
      <c r="G43" s="114">
        <v>1793</v>
      </c>
      <c r="H43" s="114">
        <v>8490</v>
      </c>
      <c r="I43" s="115">
        <v>2869</v>
      </c>
      <c r="J43" s="114">
        <v>1940</v>
      </c>
      <c r="K43" s="114">
        <v>929</v>
      </c>
      <c r="L43" s="423">
        <v>1796</v>
      </c>
      <c r="M43" s="424">
        <v>1409</v>
      </c>
    </row>
    <row r="44" spans="1:13" ht="11.1" customHeight="1" x14ac:dyDescent="0.2">
      <c r="A44" s="422" t="s">
        <v>388</v>
      </c>
      <c r="B44" s="115">
        <v>24301</v>
      </c>
      <c r="C44" s="114">
        <v>13980</v>
      </c>
      <c r="D44" s="114">
        <v>10321</v>
      </c>
      <c r="E44" s="114">
        <v>19018</v>
      </c>
      <c r="F44" s="114">
        <v>5283</v>
      </c>
      <c r="G44" s="114">
        <v>1893</v>
      </c>
      <c r="H44" s="114">
        <v>8464</v>
      </c>
      <c r="I44" s="115">
        <v>2897</v>
      </c>
      <c r="J44" s="114">
        <v>1958</v>
      </c>
      <c r="K44" s="114">
        <v>939</v>
      </c>
      <c r="L44" s="423">
        <v>2096</v>
      </c>
      <c r="M44" s="424">
        <v>2065</v>
      </c>
    </row>
    <row r="45" spans="1:13" s="110" customFormat="1" ht="11.1" customHeight="1" x14ac:dyDescent="0.2">
      <c r="A45" s="422" t="s">
        <v>389</v>
      </c>
      <c r="B45" s="115">
        <v>23713</v>
      </c>
      <c r="C45" s="114">
        <v>13560</v>
      </c>
      <c r="D45" s="114">
        <v>10153</v>
      </c>
      <c r="E45" s="114">
        <v>18447</v>
      </c>
      <c r="F45" s="114">
        <v>5266</v>
      </c>
      <c r="G45" s="114">
        <v>1821</v>
      </c>
      <c r="H45" s="114">
        <v>8287</v>
      </c>
      <c r="I45" s="115">
        <v>2888</v>
      </c>
      <c r="J45" s="114">
        <v>1949</v>
      </c>
      <c r="K45" s="114">
        <v>939</v>
      </c>
      <c r="L45" s="423">
        <v>1033</v>
      </c>
      <c r="M45" s="424">
        <v>1622</v>
      </c>
    </row>
    <row r="46" spans="1:13" ht="15" customHeight="1" x14ac:dyDescent="0.2">
      <c r="A46" s="422" t="s">
        <v>398</v>
      </c>
      <c r="B46" s="115">
        <v>23689</v>
      </c>
      <c r="C46" s="114">
        <v>13536</v>
      </c>
      <c r="D46" s="114">
        <v>10153</v>
      </c>
      <c r="E46" s="114">
        <v>18421</v>
      </c>
      <c r="F46" s="114">
        <v>5268</v>
      </c>
      <c r="G46" s="114">
        <v>1778</v>
      </c>
      <c r="H46" s="114">
        <v>8326</v>
      </c>
      <c r="I46" s="115">
        <v>2837</v>
      </c>
      <c r="J46" s="114">
        <v>1888</v>
      </c>
      <c r="K46" s="114">
        <v>949</v>
      </c>
      <c r="L46" s="423">
        <v>2232</v>
      </c>
      <c r="M46" s="424">
        <v>2295</v>
      </c>
    </row>
    <row r="47" spans="1:13" ht="11.1" customHeight="1" x14ac:dyDescent="0.2">
      <c r="A47" s="422" t="s">
        <v>387</v>
      </c>
      <c r="B47" s="115">
        <v>23933</v>
      </c>
      <c r="C47" s="114">
        <v>13669</v>
      </c>
      <c r="D47" s="114">
        <v>10264</v>
      </c>
      <c r="E47" s="114">
        <v>18515</v>
      </c>
      <c r="F47" s="114">
        <v>5418</v>
      </c>
      <c r="G47" s="114">
        <v>1811</v>
      </c>
      <c r="H47" s="114">
        <v>8432</v>
      </c>
      <c r="I47" s="115">
        <v>2959</v>
      </c>
      <c r="J47" s="114">
        <v>1960</v>
      </c>
      <c r="K47" s="114">
        <v>999</v>
      </c>
      <c r="L47" s="423">
        <v>1592</v>
      </c>
      <c r="M47" s="424">
        <v>1358</v>
      </c>
    </row>
    <row r="48" spans="1:13" ht="11.1" customHeight="1" x14ac:dyDescent="0.2">
      <c r="A48" s="422" t="s">
        <v>388</v>
      </c>
      <c r="B48" s="115">
        <v>23879</v>
      </c>
      <c r="C48" s="114">
        <v>13704</v>
      </c>
      <c r="D48" s="114">
        <v>10175</v>
      </c>
      <c r="E48" s="114">
        <v>18498</v>
      </c>
      <c r="F48" s="114">
        <v>5381</v>
      </c>
      <c r="G48" s="114">
        <v>1934</v>
      </c>
      <c r="H48" s="114">
        <v>8417</v>
      </c>
      <c r="I48" s="115">
        <v>2928</v>
      </c>
      <c r="J48" s="114">
        <v>1916</v>
      </c>
      <c r="K48" s="114">
        <v>1012</v>
      </c>
      <c r="L48" s="423">
        <v>1849</v>
      </c>
      <c r="M48" s="424">
        <v>1912</v>
      </c>
    </row>
    <row r="49" spans="1:17" s="110" customFormat="1" ht="11.1" customHeight="1" x14ac:dyDescent="0.2">
      <c r="A49" s="422" t="s">
        <v>389</v>
      </c>
      <c r="B49" s="115">
        <v>23233</v>
      </c>
      <c r="C49" s="114">
        <v>13280</v>
      </c>
      <c r="D49" s="114">
        <v>9953</v>
      </c>
      <c r="E49" s="114">
        <v>17891</v>
      </c>
      <c r="F49" s="114">
        <v>5342</v>
      </c>
      <c r="G49" s="114">
        <v>1823</v>
      </c>
      <c r="H49" s="114">
        <v>8255</v>
      </c>
      <c r="I49" s="115">
        <v>2920</v>
      </c>
      <c r="J49" s="114">
        <v>1908</v>
      </c>
      <c r="K49" s="114">
        <v>1012</v>
      </c>
      <c r="L49" s="423">
        <v>1005</v>
      </c>
      <c r="M49" s="424">
        <v>1654</v>
      </c>
    </row>
    <row r="50" spans="1:17" ht="15" customHeight="1" x14ac:dyDescent="0.2">
      <c r="A50" s="422" t="s">
        <v>399</v>
      </c>
      <c r="B50" s="143">
        <v>23362</v>
      </c>
      <c r="C50" s="144">
        <v>13377</v>
      </c>
      <c r="D50" s="144">
        <v>9985</v>
      </c>
      <c r="E50" s="144">
        <v>18043</v>
      </c>
      <c r="F50" s="144">
        <v>5319</v>
      </c>
      <c r="G50" s="144">
        <v>1813</v>
      </c>
      <c r="H50" s="144">
        <v>8418</v>
      </c>
      <c r="I50" s="143">
        <v>2805</v>
      </c>
      <c r="J50" s="144">
        <v>1814</v>
      </c>
      <c r="K50" s="144">
        <v>991</v>
      </c>
      <c r="L50" s="426">
        <v>1583</v>
      </c>
      <c r="M50" s="427">
        <v>1979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520</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-1.3803875216345138</v>
      </c>
      <c r="C6" s="480">
        <f>'Tabelle 3.3'!J11</f>
        <v>-1.1279520620373633</v>
      </c>
      <c r="D6" s="481">
        <f t="shared" ref="D6:E9" si="0">IF(OR(AND(B6&gt;=-50,B6&lt;=50),ISNUMBER(B6)=FALSE),B6,"")</f>
        <v>-1.3803875216345138</v>
      </c>
      <c r="E6" s="481">
        <f t="shared" si="0"/>
        <v>-1.1279520620373633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-1.3803875216345138</v>
      </c>
      <c r="C14" s="480">
        <f>'Tabelle 3.3'!J11</f>
        <v>-1.1279520620373633</v>
      </c>
      <c r="D14" s="481">
        <f>IF(OR(AND(B14&gt;=-50,B14&lt;=50),ISNUMBER(B14)=FALSE),B14,"")</f>
        <v>-1.3803875216345138</v>
      </c>
      <c r="E14" s="481">
        <f>IF(OR(AND(C14&gt;=-50,C14&lt;=50),ISNUMBER(C14)=FALSE),C14,"")</f>
        <v>-1.1279520620373633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-3.4319526627218937</v>
      </c>
      <c r="C15" s="480">
        <f>'Tabelle 3.3'!J12</f>
        <v>-1.1904761904761905</v>
      </c>
      <c r="D15" s="481">
        <f t="shared" ref="D15:E45" si="3">IF(OR(AND(B15&gt;=-50,B15&lt;=50),ISNUMBER(B15)=FALSE),B15,"")</f>
        <v>-3.4319526627218937</v>
      </c>
      <c r="E15" s="481">
        <f t="shared" si="3"/>
        <v>-1.1904761904761905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-2.464788732394366</v>
      </c>
      <c r="C16" s="480">
        <f>'Tabelle 3.3'!J13</f>
        <v>20</v>
      </c>
      <c r="D16" s="481">
        <f t="shared" si="3"/>
        <v>-2.464788732394366</v>
      </c>
      <c r="E16" s="481">
        <f t="shared" si="3"/>
        <v>20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-3.1464737793851718</v>
      </c>
      <c r="C17" s="480">
        <f>'Tabelle 3.3'!J14</f>
        <v>7.8616352201257858</v>
      </c>
      <c r="D17" s="481">
        <f t="shared" si="3"/>
        <v>-3.1464737793851718</v>
      </c>
      <c r="E17" s="481">
        <f t="shared" si="3"/>
        <v>7.8616352201257858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-0.81124932395889671</v>
      </c>
      <c r="C18" s="480">
        <f>'Tabelle 3.3'!J15</f>
        <v>12.121212121212121</v>
      </c>
      <c r="D18" s="481">
        <f t="shared" si="3"/>
        <v>-0.81124932395889671</v>
      </c>
      <c r="E18" s="481">
        <f t="shared" si="3"/>
        <v>12.121212121212121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-4.3077992009727293</v>
      </c>
      <c r="C19" s="480">
        <f>'Tabelle 3.3'!J16</f>
        <v>1.5873015873015872</v>
      </c>
      <c r="D19" s="481">
        <f t="shared" si="3"/>
        <v>-4.3077992009727293</v>
      </c>
      <c r="E19" s="481">
        <f t="shared" si="3"/>
        <v>1.5873015873015872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0.29027576197387517</v>
      </c>
      <c r="C20" s="480">
        <f>'Tabelle 3.3'!J17</f>
        <v>11.111111111111111</v>
      </c>
      <c r="D20" s="481">
        <f t="shared" si="3"/>
        <v>0.29027576197387517</v>
      </c>
      <c r="E20" s="481">
        <f t="shared" si="3"/>
        <v>11.111111111111111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3.285870755750274</v>
      </c>
      <c r="C21" s="480">
        <f>'Tabelle 3.3'!J18</f>
        <v>7.6923076923076925</v>
      </c>
      <c r="D21" s="481">
        <f t="shared" si="3"/>
        <v>3.285870755750274</v>
      </c>
      <c r="E21" s="481">
        <f t="shared" si="3"/>
        <v>7.6923076923076925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-0.12981393336218086</v>
      </c>
      <c r="C22" s="480">
        <f>'Tabelle 3.3'!J19</f>
        <v>8.8235294117647065</v>
      </c>
      <c r="D22" s="481">
        <f t="shared" si="3"/>
        <v>-0.12981393336218086</v>
      </c>
      <c r="E22" s="481">
        <f t="shared" si="3"/>
        <v>8.8235294117647065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37.091162143354211</v>
      </c>
      <c r="C23" s="480">
        <f>'Tabelle 3.3'!J20</f>
        <v>-14.925373134328359</v>
      </c>
      <c r="D23" s="481">
        <f t="shared" si="3"/>
        <v>37.091162143354211</v>
      </c>
      <c r="E23" s="481">
        <f t="shared" si="3"/>
        <v>-14.925373134328359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-3.7694013303769403</v>
      </c>
      <c r="C24" s="480">
        <f>'Tabelle 3.3'!J21</f>
        <v>-8.6805555555555554</v>
      </c>
      <c r="D24" s="481">
        <f t="shared" si="3"/>
        <v>-3.7694013303769403</v>
      </c>
      <c r="E24" s="481">
        <f t="shared" si="3"/>
        <v>-8.6805555555555554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3.2921810699588478</v>
      </c>
      <c r="C25" s="480">
        <f>'Tabelle 3.3'!J22</f>
        <v>0</v>
      </c>
      <c r="D25" s="481">
        <f t="shared" si="3"/>
        <v>3.2921810699588478</v>
      </c>
      <c r="E25" s="481">
        <f t="shared" si="3"/>
        <v>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t="str">
        <f>'Tabelle 2.3'!J23</f>
        <v>*</v>
      </c>
      <c r="C26" s="480" t="str">
        <f>'Tabelle 3.3'!J23</f>
        <v>*</v>
      </c>
      <c r="D26" s="481" t="str">
        <f t="shared" si="3"/>
        <v>*</v>
      </c>
      <c r="E26" s="481" t="str">
        <f t="shared" si="3"/>
        <v>*</v>
      </c>
      <c r="F26" s="476" t="str">
        <f t="shared" si="4"/>
        <v/>
      </c>
      <c r="G26" s="476" t="str">
        <f t="shared" si="4"/>
        <v/>
      </c>
      <c r="H26" s="482">
        <f t="shared" si="5"/>
        <v>-0.75</v>
      </c>
      <c r="I26" s="482">
        <f t="shared" si="5"/>
        <v>-0.75</v>
      </c>
      <c r="J26" s="476">
        <f t="shared" si="6"/>
        <v>129</v>
      </c>
      <c r="K26" s="476">
        <f t="shared" si="7"/>
        <v>45</v>
      </c>
      <c r="L26" s="476">
        <f t="shared" si="8"/>
        <v>129</v>
      </c>
      <c r="M26" s="476">
        <f t="shared" si="9"/>
        <v>45</v>
      </c>
      <c r="N26" s="476">
        <v>129</v>
      </c>
    </row>
    <row r="27" spans="1:14" s="475" customFormat="1" ht="15" customHeight="1" x14ac:dyDescent="0.2">
      <c r="A27" s="475">
        <v>14</v>
      </c>
      <c r="B27" s="479">
        <f>'Tabelle 2.3'!J24</f>
        <v>-4.6468401486988844</v>
      </c>
      <c r="C27" s="480">
        <f>'Tabelle 3.3'!J24</f>
        <v>-11.428571428571429</v>
      </c>
      <c r="D27" s="481">
        <f t="shared" si="3"/>
        <v>-4.6468401486988844</v>
      </c>
      <c r="E27" s="481">
        <f t="shared" si="3"/>
        <v>-11.428571428571429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-3.1866464339908953</v>
      </c>
      <c r="C28" s="480">
        <f>'Tabelle 3.3'!J25</f>
        <v>-23.03921568627451</v>
      </c>
      <c r="D28" s="481">
        <f t="shared" si="3"/>
        <v>-3.1866464339908953</v>
      </c>
      <c r="E28" s="481">
        <f t="shared" si="3"/>
        <v>-23.03921568627451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1.0309278350515463</v>
      </c>
      <c r="C30" s="480">
        <f>'Tabelle 3.3'!J27</f>
        <v>2.2900763358778624</v>
      </c>
      <c r="D30" s="481">
        <f t="shared" si="3"/>
        <v>1.0309278350515463</v>
      </c>
      <c r="E30" s="481">
        <f t="shared" si="3"/>
        <v>2.2900763358778624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2.218430034129693</v>
      </c>
      <c r="C31" s="480">
        <f>'Tabelle 3.3'!J28</f>
        <v>-5.2631578947368425</v>
      </c>
      <c r="D31" s="481">
        <f t="shared" si="3"/>
        <v>2.218430034129693</v>
      </c>
      <c r="E31" s="481">
        <f t="shared" si="3"/>
        <v>-5.2631578947368425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-4.5506257110352673</v>
      </c>
      <c r="C32" s="480">
        <f>'Tabelle 3.3'!J29</f>
        <v>7.6335877862595423</v>
      </c>
      <c r="D32" s="481">
        <f t="shared" si="3"/>
        <v>-4.5506257110352673</v>
      </c>
      <c r="E32" s="481">
        <f t="shared" si="3"/>
        <v>7.6335877862595423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1.2293144208037825</v>
      </c>
      <c r="C33" s="480">
        <f>'Tabelle 3.3'!J30</f>
        <v>3.6585365853658538</v>
      </c>
      <c r="D33" s="481">
        <f t="shared" si="3"/>
        <v>1.2293144208037825</v>
      </c>
      <c r="E33" s="481">
        <f t="shared" si="3"/>
        <v>3.6585365853658538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1.7434620174346203</v>
      </c>
      <c r="C34" s="480">
        <f>'Tabelle 3.3'!J31</f>
        <v>4.1811846689895473</v>
      </c>
      <c r="D34" s="481">
        <f t="shared" si="3"/>
        <v>1.7434620174346203</v>
      </c>
      <c r="E34" s="481">
        <f t="shared" si="3"/>
        <v>4.1811846689895473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-3.4319526627218937</v>
      </c>
      <c r="C37" s="480">
        <f>'Tabelle 3.3'!J34</f>
        <v>-1.1904761904761905</v>
      </c>
      <c r="D37" s="481">
        <f t="shared" si="3"/>
        <v>-3.4319526627218937</v>
      </c>
      <c r="E37" s="481">
        <f t="shared" si="3"/>
        <v>-1.1904761904761905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-1.9990389235944257</v>
      </c>
      <c r="C38" s="480">
        <f>'Tabelle 3.3'!J35</f>
        <v>8</v>
      </c>
      <c r="D38" s="481">
        <f t="shared" si="3"/>
        <v>-1.9990389235944257</v>
      </c>
      <c r="E38" s="481">
        <f t="shared" si="3"/>
        <v>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-0.72353083045260869</v>
      </c>
      <c r="C39" s="480">
        <f>'Tabelle 3.3'!J36</f>
        <v>-3.5353535353535355</v>
      </c>
      <c r="D39" s="481">
        <f t="shared" si="3"/>
        <v>-0.72353083045260869</v>
      </c>
      <c r="E39" s="481">
        <f t="shared" si="3"/>
        <v>-3.5353535353535355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-0.72353083045260869</v>
      </c>
      <c r="C45" s="480">
        <f>'Tabelle 3.3'!J36</f>
        <v>-3.5353535353535355</v>
      </c>
      <c r="D45" s="481">
        <f t="shared" si="3"/>
        <v>-0.72353083045260869</v>
      </c>
      <c r="E45" s="481">
        <f t="shared" si="3"/>
        <v>-3.5353535353535355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22310</v>
      </c>
      <c r="C51" s="487">
        <v>2108</v>
      </c>
      <c r="D51" s="487">
        <v>716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22879</v>
      </c>
      <c r="C52" s="487">
        <v>2140</v>
      </c>
      <c r="D52" s="487">
        <v>752</v>
      </c>
      <c r="E52" s="488">
        <f t="shared" ref="E52:G70" si="11">IF($A$51=37802,IF(COUNTBLANK(B$51:B$70)&gt;0,#N/A,B52/B$51*100),IF(COUNTBLANK(B$51:B$75)&gt;0,#N/A,B52/B$51*100))</f>
        <v>102.55042581801884</v>
      </c>
      <c r="F52" s="488">
        <f t="shared" si="11"/>
        <v>101.51802656546489</v>
      </c>
      <c r="G52" s="488">
        <f t="shared" si="11"/>
        <v>105.02793296089385</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23079</v>
      </c>
      <c r="C53" s="487">
        <v>2136</v>
      </c>
      <c r="D53" s="487">
        <v>775</v>
      </c>
      <c r="E53" s="488">
        <f t="shared" si="11"/>
        <v>103.44688480502018</v>
      </c>
      <c r="F53" s="488">
        <f t="shared" si="11"/>
        <v>101.32827324478177</v>
      </c>
      <c r="G53" s="488">
        <f t="shared" si="11"/>
        <v>108.24022346368716</v>
      </c>
      <c r="H53" s="489">
        <f>IF(ISERROR(L53)=TRUE,IF(MONTH(A53)=MONTH(MAX(A$51:A$75)),A53,""),"")</f>
        <v>41883</v>
      </c>
      <c r="I53" s="488">
        <f t="shared" si="12"/>
        <v>103.44688480502018</v>
      </c>
      <c r="J53" s="488">
        <f t="shared" si="10"/>
        <v>101.32827324478177</v>
      </c>
      <c r="K53" s="488">
        <f t="shared" si="10"/>
        <v>108.24022346368716</v>
      </c>
      <c r="L53" s="488" t="e">
        <f t="shared" si="13"/>
        <v>#N/A</v>
      </c>
    </row>
    <row r="54" spans="1:14" ht="15" customHeight="1" x14ac:dyDescent="0.2">
      <c r="A54" s="490" t="s">
        <v>462</v>
      </c>
      <c r="B54" s="487">
        <v>22463</v>
      </c>
      <c r="C54" s="487">
        <v>2142</v>
      </c>
      <c r="D54" s="487">
        <v>730</v>
      </c>
      <c r="E54" s="488">
        <f t="shared" si="11"/>
        <v>100.68579112505603</v>
      </c>
      <c r="F54" s="488">
        <f t="shared" si="11"/>
        <v>101.61290322580645</v>
      </c>
      <c r="G54" s="488">
        <f t="shared" si="11"/>
        <v>101.95530726256983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22741</v>
      </c>
      <c r="C55" s="487">
        <v>1914</v>
      </c>
      <c r="D55" s="487">
        <v>725</v>
      </c>
      <c r="E55" s="488">
        <f t="shared" si="11"/>
        <v>101.93186911698791</v>
      </c>
      <c r="F55" s="488">
        <f t="shared" si="11"/>
        <v>90.79696394686907</v>
      </c>
      <c r="G55" s="488">
        <f t="shared" si="11"/>
        <v>101.25698324022345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22973</v>
      </c>
      <c r="C56" s="487">
        <v>1945</v>
      </c>
      <c r="D56" s="487">
        <v>757</v>
      </c>
      <c r="E56" s="488">
        <f t="shared" si="11"/>
        <v>102.97176154190946</v>
      </c>
      <c r="F56" s="488">
        <f t="shared" si="11"/>
        <v>92.267552182163186</v>
      </c>
      <c r="G56" s="488">
        <f t="shared" si="11"/>
        <v>105.72625698324023</v>
      </c>
      <c r="H56" s="489" t="str">
        <f t="shared" si="14"/>
        <v/>
      </c>
      <c r="I56" s="488" t="str">
        <f t="shared" si="12"/>
        <v/>
      </c>
      <c r="J56" s="488" t="str">
        <f t="shared" si="10"/>
        <v/>
      </c>
      <c r="K56" s="488" t="str">
        <f t="shared" si="10"/>
        <v/>
      </c>
      <c r="L56" s="488" t="e">
        <f t="shared" si="13"/>
        <v>#N/A</v>
      </c>
    </row>
    <row r="57" spans="1:14" ht="15" customHeight="1" x14ac:dyDescent="0.2">
      <c r="A57" s="490">
        <v>42248</v>
      </c>
      <c r="B57" s="487">
        <v>23322</v>
      </c>
      <c r="C57" s="487">
        <v>1976</v>
      </c>
      <c r="D57" s="487">
        <v>810</v>
      </c>
      <c r="E57" s="488">
        <f t="shared" si="11"/>
        <v>104.53608247422682</v>
      </c>
      <c r="F57" s="488">
        <f t="shared" si="11"/>
        <v>93.738140417457302</v>
      </c>
      <c r="G57" s="488">
        <f t="shared" si="11"/>
        <v>113.12849162011173</v>
      </c>
      <c r="H57" s="489">
        <f t="shared" si="14"/>
        <v>42248</v>
      </c>
      <c r="I57" s="488">
        <f t="shared" si="12"/>
        <v>104.53608247422682</v>
      </c>
      <c r="J57" s="488">
        <f t="shared" si="10"/>
        <v>93.738140417457302</v>
      </c>
      <c r="K57" s="488">
        <f t="shared" si="10"/>
        <v>113.12849162011173</v>
      </c>
      <c r="L57" s="488" t="e">
        <f t="shared" si="13"/>
        <v>#N/A</v>
      </c>
    </row>
    <row r="58" spans="1:14" ht="15" customHeight="1" x14ac:dyDescent="0.2">
      <c r="A58" s="490" t="s">
        <v>465</v>
      </c>
      <c r="B58" s="487">
        <v>22963</v>
      </c>
      <c r="C58" s="487">
        <v>1980</v>
      </c>
      <c r="D58" s="487">
        <v>806</v>
      </c>
      <c r="E58" s="488">
        <f t="shared" si="11"/>
        <v>102.9269385925594</v>
      </c>
      <c r="F58" s="488">
        <f t="shared" si="11"/>
        <v>93.927893738140426</v>
      </c>
      <c r="G58" s="488">
        <f t="shared" si="11"/>
        <v>112.56983240223464</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23387</v>
      </c>
      <c r="C59" s="487">
        <v>1946</v>
      </c>
      <c r="D59" s="487">
        <v>803</v>
      </c>
      <c r="E59" s="488">
        <f t="shared" si="11"/>
        <v>104.82743164500224</v>
      </c>
      <c r="F59" s="488">
        <f t="shared" si="11"/>
        <v>92.314990512333964</v>
      </c>
      <c r="G59" s="488">
        <f t="shared" si="11"/>
        <v>112.15083798882681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23842</v>
      </c>
      <c r="C60" s="487">
        <v>1987</v>
      </c>
      <c r="D60" s="487">
        <v>844</v>
      </c>
      <c r="E60" s="488">
        <f t="shared" si="11"/>
        <v>106.86687584043031</v>
      </c>
      <c r="F60" s="488">
        <f t="shared" si="11"/>
        <v>94.259962049335869</v>
      </c>
      <c r="G60" s="488">
        <f t="shared" si="11"/>
        <v>117.87709497206704</v>
      </c>
      <c r="H60" s="489" t="str">
        <f t="shared" si="14"/>
        <v/>
      </c>
      <c r="I60" s="488" t="str">
        <f t="shared" si="12"/>
        <v/>
      </c>
      <c r="J60" s="488" t="str">
        <f t="shared" si="10"/>
        <v/>
      </c>
      <c r="K60" s="488" t="str">
        <f t="shared" si="10"/>
        <v/>
      </c>
      <c r="L60" s="488" t="e">
        <f t="shared" si="13"/>
        <v>#N/A</v>
      </c>
    </row>
    <row r="61" spans="1:14" ht="15" customHeight="1" x14ac:dyDescent="0.2">
      <c r="A61" s="490">
        <v>42614</v>
      </c>
      <c r="B61" s="487">
        <v>24204</v>
      </c>
      <c r="C61" s="487">
        <v>1960</v>
      </c>
      <c r="D61" s="487">
        <v>880</v>
      </c>
      <c r="E61" s="488">
        <f t="shared" si="11"/>
        <v>108.48946660690272</v>
      </c>
      <c r="F61" s="488">
        <f t="shared" si="11"/>
        <v>92.979127134724862</v>
      </c>
      <c r="G61" s="488">
        <f t="shared" si="11"/>
        <v>122.90502793296089</v>
      </c>
      <c r="H61" s="489">
        <f t="shared" si="14"/>
        <v>42614</v>
      </c>
      <c r="I61" s="488">
        <f t="shared" si="12"/>
        <v>108.48946660690272</v>
      </c>
      <c r="J61" s="488">
        <f t="shared" si="10"/>
        <v>92.979127134724862</v>
      </c>
      <c r="K61" s="488">
        <f t="shared" si="10"/>
        <v>122.90502793296089</v>
      </c>
      <c r="L61" s="488" t="e">
        <f t="shared" si="13"/>
        <v>#N/A</v>
      </c>
    </row>
    <row r="62" spans="1:14" ht="15" customHeight="1" x14ac:dyDescent="0.2">
      <c r="A62" s="490" t="s">
        <v>468</v>
      </c>
      <c r="B62" s="487">
        <v>23581</v>
      </c>
      <c r="C62" s="487">
        <v>2002</v>
      </c>
      <c r="D62" s="487">
        <v>852</v>
      </c>
      <c r="E62" s="488">
        <f t="shared" si="11"/>
        <v>105.69699686239356</v>
      </c>
      <c r="F62" s="488">
        <f t="shared" si="11"/>
        <v>94.971537001897531</v>
      </c>
      <c r="G62" s="488">
        <f t="shared" si="11"/>
        <v>118.99441340782121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23375</v>
      </c>
      <c r="C63" s="487">
        <v>1914</v>
      </c>
      <c r="D63" s="487">
        <v>872</v>
      </c>
      <c r="E63" s="488">
        <f t="shared" si="11"/>
        <v>104.77364410578215</v>
      </c>
      <c r="F63" s="488">
        <f t="shared" si="11"/>
        <v>90.79696394686907</v>
      </c>
      <c r="G63" s="488">
        <f t="shared" si="11"/>
        <v>121.78770949720669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23801</v>
      </c>
      <c r="C64" s="487">
        <v>1987</v>
      </c>
      <c r="D64" s="487">
        <v>926</v>
      </c>
      <c r="E64" s="488">
        <f t="shared" si="11"/>
        <v>106.68310174809503</v>
      </c>
      <c r="F64" s="488">
        <f t="shared" si="11"/>
        <v>94.259962049335869</v>
      </c>
      <c r="G64" s="488">
        <f t="shared" si="11"/>
        <v>129.32960893854749</v>
      </c>
      <c r="H64" s="489" t="str">
        <f t="shared" si="14"/>
        <v/>
      </c>
      <c r="I64" s="488" t="str">
        <f t="shared" si="12"/>
        <v/>
      </c>
      <c r="J64" s="488" t="str">
        <f t="shared" si="10"/>
        <v/>
      </c>
      <c r="K64" s="488" t="str">
        <f t="shared" si="10"/>
        <v/>
      </c>
      <c r="L64" s="488" t="e">
        <f t="shared" si="13"/>
        <v>#N/A</v>
      </c>
    </row>
    <row r="65" spans="1:12" ht="15" customHeight="1" x14ac:dyDescent="0.2">
      <c r="A65" s="490">
        <v>42979</v>
      </c>
      <c r="B65" s="487">
        <v>24137</v>
      </c>
      <c r="C65" s="487">
        <v>2019</v>
      </c>
      <c r="D65" s="487">
        <v>938</v>
      </c>
      <c r="E65" s="488">
        <f t="shared" si="11"/>
        <v>108.18915284625727</v>
      </c>
      <c r="F65" s="488">
        <f t="shared" si="11"/>
        <v>95.777988614800762</v>
      </c>
      <c r="G65" s="488">
        <f t="shared" si="11"/>
        <v>131.00558659217879</v>
      </c>
      <c r="H65" s="489">
        <f t="shared" si="14"/>
        <v>42979</v>
      </c>
      <c r="I65" s="488">
        <f t="shared" si="12"/>
        <v>108.18915284625727</v>
      </c>
      <c r="J65" s="488">
        <f t="shared" si="10"/>
        <v>95.777988614800762</v>
      </c>
      <c r="K65" s="488">
        <f t="shared" si="10"/>
        <v>131.00558659217879</v>
      </c>
      <c r="L65" s="488" t="e">
        <f t="shared" si="13"/>
        <v>#N/A</v>
      </c>
    </row>
    <row r="66" spans="1:12" ht="15" customHeight="1" x14ac:dyDescent="0.2">
      <c r="A66" s="490" t="s">
        <v>471</v>
      </c>
      <c r="B66" s="487">
        <v>23722</v>
      </c>
      <c r="C66" s="487">
        <v>2004</v>
      </c>
      <c r="D66" s="487">
        <v>897</v>
      </c>
      <c r="E66" s="488">
        <f t="shared" si="11"/>
        <v>106.32900044822948</v>
      </c>
      <c r="F66" s="488">
        <f t="shared" si="11"/>
        <v>95.066413662239086</v>
      </c>
      <c r="G66" s="488">
        <f t="shared" si="11"/>
        <v>125.27932960893855</v>
      </c>
      <c r="H66" s="489" t="str">
        <f t="shared" si="14"/>
        <v/>
      </c>
      <c r="I66" s="488" t="str">
        <f t="shared" si="12"/>
        <v/>
      </c>
      <c r="J66" s="488" t="str">
        <f t="shared" si="10"/>
        <v/>
      </c>
      <c r="K66" s="488" t="str">
        <f t="shared" si="10"/>
        <v/>
      </c>
      <c r="L66" s="488" t="e">
        <f t="shared" si="13"/>
        <v>#N/A</v>
      </c>
    </row>
    <row r="67" spans="1:12" ht="15" customHeight="1" x14ac:dyDescent="0.2">
      <c r="A67" s="490" t="s">
        <v>472</v>
      </c>
      <c r="B67" s="487">
        <v>23935</v>
      </c>
      <c r="C67" s="487">
        <v>1903</v>
      </c>
      <c r="D67" s="487">
        <v>879</v>
      </c>
      <c r="E67" s="488">
        <f t="shared" si="11"/>
        <v>107.28372926938592</v>
      </c>
      <c r="F67" s="488">
        <f t="shared" si="11"/>
        <v>90.275142314990504</v>
      </c>
      <c r="G67" s="488">
        <f t="shared" si="11"/>
        <v>122.76536312849163</v>
      </c>
      <c r="H67" s="489" t="str">
        <f t="shared" si="14"/>
        <v/>
      </c>
      <c r="I67" s="488" t="str">
        <f t="shared" si="12"/>
        <v/>
      </c>
      <c r="J67" s="488" t="str">
        <f t="shared" si="12"/>
        <v/>
      </c>
      <c r="K67" s="488" t="str">
        <f t="shared" si="12"/>
        <v/>
      </c>
      <c r="L67" s="488" t="e">
        <f t="shared" si="13"/>
        <v>#N/A</v>
      </c>
    </row>
    <row r="68" spans="1:12" ht="15" customHeight="1" x14ac:dyDescent="0.2">
      <c r="A68" s="490" t="s">
        <v>473</v>
      </c>
      <c r="B68" s="487">
        <v>24316</v>
      </c>
      <c r="C68" s="487">
        <v>1940</v>
      </c>
      <c r="D68" s="487">
        <v>929</v>
      </c>
      <c r="E68" s="488">
        <f t="shared" si="11"/>
        <v>108.99148363962348</v>
      </c>
      <c r="F68" s="488">
        <f t="shared" si="11"/>
        <v>92.030360531309299</v>
      </c>
      <c r="G68" s="488">
        <f t="shared" si="11"/>
        <v>129.7486033519553</v>
      </c>
      <c r="H68" s="489" t="str">
        <f t="shared" si="14"/>
        <v/>
      </c>
      <c r="I68" s="488" t="str">
        <f t="shared" si="12"/>
        <v/>
      </c>
      <c r="J68" s="488" t="str">
        <f t="shared" si="12"/>
        <v/>
      </c>
      <c r="K68" s="488" t="str">
        <f t="shared" si="12"/>
        <v/>
      </c>
      <c r="L68" s="488" t="e">
        <f t="shared" si="13"/>
        <v>#N/A</v>
      </c>
    </row>
    <row r="69" spans="1:12" ht="15" customHeight="1" x14ac:dyDescent="0.2">
      <c r="A69" s="490">
        <v>43344</v>
      </c>
      <c r="B69" s="487">
        <v>24301</v>
      </c>
      <c r="C69" s="487">
        <v>1958</v>
      </c>
      <c r="D69" s="487">
        <v>939</v>
      </c>
      <c r="E69" s="488">
        <f t="shared" si="11"/>
        <v>108.92424921559838</v>
      </c>
      <c r="F69" s="488">
        <f t="shared" si="11"/>
        <v>92.884250474383308</v>
      </c>
      <c r="G69" s="488">
        <f t="shared" si="11"/>
        <v>131.14525139664806</v>
      </c>
      <c r="H69" s="489">
        <f t="shared" si="14"/>
        <v>43344</v>
      </c>
      <c r="I69" s="488">
        <f t="shared" si="12"/>
        <v>108.92424921559838</v>
      </c>
      <c r="J69" s="488">
        <f t="shared" si="12"/>
        <v>92.884250474383308</v>
      </c>
      <c r="K69" s="488">
        <f t="shared" si="12"/>
        <v>131.14525139664806</v>
      </c>
      <c r="L69" s="488" t="e">
        <f t="shared" si="13"/>
        <v>#N/A</v>
      </c>
    </row>
    <row r="70" spans="1:12" ht="15" customHeight="1" x14ac:dyDescent="0.2">
      <c r="A70" s="490" t="s">
        <v>474</v>
      </c>
      <c r="B70" s="487">
        <v>23713</v>
      </c>
      <c r="C70" s="487">
        <v>1949</v>
      </c>
      <c r="D70" s="487">
        <v>939</v>
      </c>
      <c r="E70" s="488">
        <f t="shared" si="11"/>
        <v>106.28865979381443</v>
      </c>
      <c r="F70" s="488">
        <f t="shared" si="11"/>
        <v>92.457305502846296</v>
      </c>
      <c r="G70" s="488">
        <f t="shared" si="11"/>
        <v>131.14525139664806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23689</v>
      </c>
      <c r="C71" s="487">
        <v>1888</v>
      </c>
      <c r="D71" s="487">
        <v>949</v>
      </c>
      <c r="E71" s="491">
        <f t="shared" ref="E71:G75" si="15">IF($A$51=37802,IF(COUNTBLANK(B$51:B$70)&gt;0,#N/A,IF(ISBLANK(B71)=FALSE,B71/B$51*100,#N/A)),IF(COUNTBLANK(B$51:B$75)&gt;0,#N/A,B71/B$51*100))</f>
        <v>106.18108471537427</v>
      </c>
      <c r="F71" s="491">
        <f t="shared" si="15"/>
        <v>89.563567362428842</v>
      </c>
      <c r="G71" s="491">
        <f t="shared" si="15"/>
        <v>132.54189944134077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23933</v>
      </c>
      <c r="C72" s="487">
        <v>1960</v>
      </c>
      <c r="D72" s="487">
        <v>999</v>
      </c>
      <c r="E72" s="491">
        <f t="shared" si="15"/>
        <v>107.27476467951591</v>
      </c>
      <c r="F72" s="491">
        <f t="shared" si="15"/>
        <v>92.979127134724862</v>
      </c>
      <c r="G72" s="491">
        <f t="shared" si="15"/>
        <v>139.52513966480447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23879</v>
      </c>
      <c r="C73" s="487">
        <v>1916</v>
      </c>
      <c r="D73" s="487">
        <v>1012</v>
      </c>
      <c r="E73" s="491">
        <f t="shared" si="15"/>
        <v>107.03272075302554</v>
      </c>
      <c r="F73" s="491">
        <f t="shared" si="15"/>
        <v>90.891840607210625</v>
      </c>
      <c r="G73" s="491">
        <f t="shared" si="15"/>
        <v>141.34078212290501</v>
      </c>
      <c r="H73" s="492">
        <f>IF(A$51=37802,IF(ISERROR(L73)=TRUE,IF(ISBLANK(A73)=FALSE,IF(MONTH(A73)=MONTH(MAX(A$51:A$75)),A73,""),""),""),IF(ISERROR(L73)=TRUE,IF(MONTH(A73)=MONTH(MAX(A$51:A$75)),A73,""),""))</f>
        <v>43709</v>
      </c>
      <c r="I73" s="488">
        <f t="shared" si="12"/>
        <v>107.03272075302554</v>
      </c>
      <c r="J73" s="488">
        <f t="shared" si="12"/>
        <v>90.891840607210625</v>
      </c>
      <c r="K73" s="488">
        <f t="shared" si="12"/>
        <v>141.34078212290501</v>
      </c>
      <c r="L73" s="488" t="e">
        <f t="shared" si="13"/>
        <v>#N/A</v>
      </c>
    </row>
    <row r="74" spans="1:12" ht="15" customHeight="1" x14ac:dyDescent="0.2">
      <c r="A74" s="490" t="s">
        <v>477</v>
      </c>
      <c r="B74" s="487">
        <v>23233</v>
      </c>
      <c r="C74" s="487">
        <v>1908</v>
      </c>
      <c r="D74" s="487">
        <v>1012</v>
      </c>
      <c r="E74" s="491">
        <f t="shared" si="15"/>
        <v>104.13715822501119</v>
      </c>
      <c r="F74" s="491">
        <f t="shared" si="15"/>
        <v>90.512333965844405</v>
      </c>
      <c r="G74" s="491">
        <f t="shared" si="15"/>
        <v>141.34078212290501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23362</v>
      </c>
      <c r="C75" s="493">
        <v>1814</v>
      </c>
      <c r="D75" s="493">
        <v>991</v>
      </c>
      <c r="E75" s="491">
        <f t="shared" si="15"/>
        <v>104.71537427162707</v>
      </c>
      <c r="F75" s="491">
        <f t="shared" si="15"/>
        <v>86.053130929791266</v>
      </c>
      <c r="G75" s="491">
        <f t="shared" si="15"/>
        <v>138.40782122905028</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107.03272075302554</v>
      </c>
      <c r="J77" s="488">
        <f>IF(J75&lt;&gt;"",J75,IF(J74&lt;&gt;"",J74,IF(J73&lt;&gt;"",J73,IF(J72&lt;&gt;"",J72,IF(J71&lt;&gt;"",J71,IF(J70&lt;&gt;"",J70,""))))))</f>
        <v>90.891840607210625</v>
      </c>
      <c r="K77" s="488">
        <f>IF(K75&lt;&gt;"",K75,IF(K74&lt;&gt;"",K74,IF(K73&lt;&gt;"",K73,IF(K72&lt;&gt;"",K72,IF(K71&lt;&gt;"",K71,IF(K70&lt;&gt;"",K70,""))))))</f>
        <v>141.34078212290501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+7,0%</v>
      </c>
      <c r="J79" s="488" t="str">
        <f>"GeB - ausschließlich: "&amp;IF(J77&gt;100,"+","")&amp;TEXT(J77-100,"0,0")&amp;"%"</f>
        <v>GeB - ausschließlich: -9,1%</v>
      </c>
      <c r="K79" s="488" t="str">
        <f>"GeB - im Nebenjob: "&amp;IF(K77&gt;100,"+","")&amp;TEXT(K77-100,"0,0")&amp;"%"</f>
        <v>GeB - im Nebenjob: +41,3%</v>
      </c>
    </row>
    <row r="81" spans="9:9" ht="15" customHeight="1" x14ac:dyDescent="0.2">
      <c r="I81" s="488" t="str">
        <f>IF(ISERROR(HLOOKUP(1,I$78:K$79,2,FALSE)),"",HLOOKUP(1,I$78:K$79,2,FALSE))</f>
        <v>GeB - im Nebenjob: +41,3%</v>
      </c>
    </row>
    <row r="82" spans="9:9" ht="15" customHeight="1" x14ac:dyDescent="0.2">
      <c r="I82" s="488" t="str">
        <f>IF(ISERROR(HLOOKUP(2,I$78:K$79,2,FALSE)),"",HLOOKUP(2,I$78:K$79,2,FALSE))</f>
        <v>SvB: +7,0%</v>
      </c>
    </row>
    <row r="83" spans="9:9" ht="15" customHeight="1" x14ac:dyDescent="0.2">
      <c r="I83" s="488" t="str">
        <f>IF(ISERROR(HLOOKUP(3,I$78:K$79,2,FALSE)),"",HLOOKUP(3,I$78:K$79,2,FALSE))</f>
        <v>GeB - ausschließlich: -9,1%</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23362</v>
      </c>
      <c r="E12" s="114">
        <v>23233</v>
      </c>
      <c r="F12" s="114">
        <v>23879</v>
      </c>
      <c r="G12" s="114">
        <v>23933</v>
      </c>
      <c r="H12" s="114">
        <v>23689</v>
      </c>
      <c r="I12" s="115">
        <v>-327</v>
      </c>
      <c r="J12" s="116">
        <v>-1.3803875216345138</v>
      </c>
      <c r="N12" s="117"/>
    </row>
    <row r="13" spans="1:15" s="110" customFormat="1" ht="13.5" customHeight="1" x14ac:dyDescent="0.2">
      <c r="A13" s="118" t="s">
        <v>105</v>
      </c>
      <c r="B13" s="119" t="s">
        <v>106</v>
      </c>
      <c r="C13" s="113">
        <v>57.259652427018231</v>
      </c>
      <c r="D13" s="114">
        <v>13377</v>
      </c>
      <c r="E13" s="114">
        <v>13280</v>
      </c>
      <c r="F13" s="114">
        <v>13704</v>
      </c>
      <c r="G13" s="114">
        <v>13669</v>
      </c>
      <c r="H13" s="114">
        <v>13536</v>
      </c>
      <c r="I13" s="115">
        <v>-159</v>
      </c>
      <c r="J13" s="116">
        <v>-1.1746453900709219</v>
      </c>
    </row>
    <row r="14" spans="1:15" s="110" customFormat="1" ht="13.5" customHeight="1" x14ac:dyDescent="0.2">
      <c r="A14" s="120"/>
      <c r="B14" s="119" t="s">
        <v>107</v>
      </c>
      <c r="C14" s="113">
        <v>42.740347572981769</v>
      </c>
      <c r="D14" s="114">
        <v>9985</v>
      </c>
      <c r="E14" s="114">
        <v>9953</v>
      </c>
      <c r="F14" s="114">
        <v>10175</v>
      </c>
      <c r="G14" s="114">
        <v>10264</v>
      </c>
      <c r="H14" s="114">
        <v>10153</v>
      </c>
      <c r="I14" s="115">
        <v>-168</v>
      </c>
      <c r="J14" s="116">
        <v>-1.65468334482419</v>
      </c>
    </row>
    <row r="15" spans="1:15" s="110" customFormat="1" ht="13.5" customHeight="1" x14ac:dyDescent="0.2">
      <c r="A15" s="118" t="s">
        <v>105</v>
      </c>
      <c r="B15" s="121" t="s">
        <v>108</v>
      </c>
      <c r="C15" s="113">
        <v>7.7604657135519215</v>
      </c>
      <c r="D15" s="114">
        <v>1813</v>
      </c>
      <c r="E15" s="114">
        <v>1823</v>
      </c>
      <c r="F15" s="114">
        <v>1934</v>
      </c>
      <c r="G15" s="114">
        <v>1811</v>
      </c>
      <c r="H15" s="114">
        <v>1778</v>
      </c>
      <c r="I15" s="115">
        <v>35</v>
      </c>
      <c r="J15" s="116">
        <v>1.9685039370078741</v>
      </c>
    </row>
    <row r="16" spans="1:15" s="110" customFormat="1" ht="13.5" customHeight="1" x14ac:dyDescent="0.2">
      <c r="A16" s="118"/>
      <c r="B16" s="121" t="s">
        <v>109</v>
      </c>
      <c r="C16" s="113">
        <v>69.013783066518272</v>
      </c>
      <c r="D16" s="114">
        <v>16123</v>
      </c>
      <c r="E16" s="114">
        <v>16102</v>
      </c>
      <c r="F16" s="114">
        <v>16581</v>
      </c>
      <c r="G16" s="114">
        <v>16764</v>
      </c>
      <c r="H16" s="114">
        <v>16689</v>
      </c>
      <c r="I16" s="115">
        <v>-566</v>
      </c>
      <c r="J16" s="116">
        <v>-3.3914554496974056</v>
      </c>
    </row>
    <row r="17" spans="1:10" s="110" customFormat="1" ht="13.5" customHeight="1" x14ac:dyDescent="0.2">
      <c r="A17" s="118"/>
      <c r="B17" s="121" t="s">
        <v>110</v>
      </c>
      <c r="C17" s="113">
        <v>22.532317438575465</v>
      </c>
      <c r="D17" s="114">
        <v>5264</v>
      </c>
      <c r="E17" s="114">
        <v>5148</v>
      </c>
      <c r="F17" s="114">
        <v>5213</v>
      </c>
      <c r="G17" s="114">
        <v>5199</v>
      </c>
      <c r="H17" s="114">
        <v>5084</v>
      </c>
      <c r="I17" s="115">
        <v>180</v>
      </c>
      <c r="J17" s="116">
        <v>3.5405192761605035</v>
      </c>
    </row>
    <row r="18" spans="1:10" s="110" customFormat="1" ht="13.5" customHeight="1" x14ac:dyDescent="0.2">
      <c r="A18" s="120"/>
      <c r="B18" s="121" t="s">
        <v>111</v>
      </c>
      <c r="C18" s="113">
        <v>0.69343378135433609</v>
      </c>
      <c r="D18" s="114">
        <v>162</v>
      </c>
      <c r="E18" s="114">
        <v>160</v>
      </c>
      <c r="F18" s="114">
        <v>151</v>
      </c>
      <c r="G18" s="114">
        <v>159</v>
      </c>
      <c r="H18" s="114">
        <v>138</v>
      </c>
      <c r="I18" s="115">
        <v>24</v>
      </c>
      <c r="J18" s="116">
        <v>17.391304347826086</v>
      </c>
    </row>
    <row r="19" spans="1:10" s="110" customFormat="1" ht="13.5" customHeight="1" x14ac:dyDescent="0.2">
      <c r="A19" s="120"/>
      <c r="B19" s="121" t="s">
        <v>112</v>
      </c>
      <c r="C19" s="113">
        <v>0.25254687098707301</v>
      </c>
      <c r="D19" s="114">
        <v>59</v>
      </c>
      <c r="E19" s="114">
        <v>51</v>
      </c>
      <c r="F19" s="114">
        <v>52</v>
      </c>
      <c r="G19" s="114">
        <v>44</v>
      </c>
      <c r="H19" s="114">
        <v>37</v>
      </c>
      <c r="I19" s="115">
        <v>22</v>
      </c>
      <c r="J19" s="116">
        <v>59.45945945945946</v>
      </c>
    </row>
    <row r="20" spans="1:10" s="110" customFormat="1" ht="13.5" customHeight="1" x14ac:dyDescent="0.2">
      <c r="A20" s="118" t="s">
        <v>113</v>
      </c>
      <c r="B20" s="122" t="s">
        <v>114</v>
      </c>
      <c r="C20" s="113">
        <v>77.232257512199297</v>
      </c>
      <c r="D20" s="114">
        <v>18043</v>
      </c>
      <c r="E20" s="114">
        <v>17891</v>
      </c>
      <c r="F20" s="114">
        <v>18498</v>
      </c>
      <c r="G20" s="114">
        <v>18515</v>
      </c>
      <c r="H20" s="114">
        <v>18421</v>
      </c>
      <c r="I20" s="115">
        <v>-378</v>
      </c>
      <c r="J20" s="116">
        <v>-2.052005862873894</v>
      </c>
    </row>
    <row r="21" spans="1:10" s="110" customFormat="1" ht="13.5" customHeight="1" x14ac:dyDescent="0.2">
      <c r="A21" s="120"/>
      <c r="B21" s="122" t="s">
        <v>115</v>
      </c>
      <c r="C21" s="113">
        <v>22.767742487800703</v>
      </c>
      <c r="D21" s="114">
        <v>5319</v>
      </c>
      <c r="E21" s="114">
        <v>5342</v>
      </c>
      <c r="F21" s="114">
        <v>5381</v>
      </c>
      <c r="G21" s="114">
        <v>5418</v>
      </c>
      <c r="H21" s="114">
        <v>5268</v>
      </c>
      <c r="I21" s="115">
        <v>51</v>
      </c>
      <c r="J21" s="116">
        <v>0.96810933940774491</v>
      </c>
    </row>
    <row r="22" spans="1:10" s="110" customFormat="1" ht="13.5" customHeight="1" x14ac:dyDescent="0.2">
      <c r="A22" s="118" t="s">
        <v>113</v>
      </c>
      <c r="B22" s="122" t="s">
        <v>116</v>
      </c>
      <c r="C22" s="113">
        <v>95.574009074565538</v>
      </c>
      <c r="D22" s="114">
        <v>22328</v>
      </c>
      <c r="E22" s="114">
        <v>22356</v>
      </c>
      <c r="F22" s="114">
        <v>22815</v>
      </c>
      <c r="G22" s="114">
        <v>22773</v>
      </c>
      <c r="H22" s="114">
        <v>22685</v>
      </c>
      <c r="I22" s="115">
        <v>-357</v>
      </c>
      <c r="J22" s="116">
        <v>-1.5737271324663875</v>
      </c>
    </row>
    <row r="23" spans="1:10" s="110" customFormat="1" ht="13.5" customHeight="1" x14ac:dyDescent="0.2">
      <c r="A23" s="123"/>
      <c r="B23" s="124" t="s">
        <v>117</v>
      </c>
      <c r="C23" s="125">
        <v>4.4217104699940073</v>
      </c>
      <c r="D23" s="114">
        <v>1033</v>
      </c>
      <c r="E23" s="114">
        <v>876</v>
      </c>
      <c r="F23" s="114">
        <v>1063</v>
      </c>
      <c r="G23" s="114">
        <v>1158</v>
      </c>
      <c r="H23" s="114">
        <v>1002</v>
      </c>
      <c r="I23" s="115">
        <v>31</v>
      </c>
      <c r="J23" s="116">
        <v>3.093812375249501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2805</v>
      </c>
      <c r="E26" s="114">
        <v>2920</v>
      </c>
      <c r="F26" s="114">
        <v>2928</v>
      </c>
      <c r="G26" s="114">
        <v>2959</v>
      </c>
      <c r="H26" s="140">
        <v>2837</v>
      </c>
      <c r="I26" s="115">
        <v>-32</v>
      </c>
      <c r="J26" s="116">
        <v>-1.1279520620373633</v>
      </c>
    </row>
    <row r="27" spans="1:10" s="110" customFormat="1" ht="13.5" customHeight="1" x14ac:dyDescent="0.2">
      <c r="A27" s="118" t="s">
        <v>105</v>
      </c>
      <c r="B27" s="119" t="s">
        <v>106</v>
      </c>
      <c r="C27" s="113">
        <v>44.099821746880572</v>
      </c>
      <c r="D27" s="115">
        <v>1237</v>
      </c>
      <c r="E27" s="114">
        <v>1283</v>
      </c>
      <c r="F27" s="114">
        <v>1297</v>
      </c>
      <c r="G27" s="114">
        <v>1316</v>
      </c>
      <c r="H27" s="140">
        <v>1243</v>
      </c>
      <c r="I27" s="115">
        <v>-6</v>
      </c>
      <c r="J27" s="116">
        <v>-0.48270313757039418</v>
      </c>
    </row>
    <row r="28" spans="1:10" s="110" customFormat="1" ht="13.5" customHeight="1" x14ac:dyDescent="0.2">
      <c r="A28" s="120"/>
      <c r="B28" s="119" t="s">
        <v>107</v>
      </c>
      <c r="C28" s="113">
        <v>55.900178253119428</v>
      </c>
      <c r="D28" s="115">
        <v>1568</v>
      </c>
      <c r="E28" s="114">
        <v>1637</v>
      </c>
      <c r="F28" s="114">
        <v>1631</v>
      </c>
      <c r="G28" s="114">
        <v>1643</v>
      </c>
      <c r="H28" s="140">
        <v>1594</v>
      </c>
      <c r="I28" s="115">
        <v>-26</v>
      </c>
      <c r="J28" s="116">
        <v>-1.6311166875784191</v>
      </c>
    </row>
    <row r="29" spans="1:10" s="110" customFormat="1" ht="13.5" customHeight="1" x14ac:dyDescent="0.2">
      <c r="A29" s="118" t="s">
        <v>105</v>
      </c>
      <c r="B29" s="121" t="s">
        <v>108</v>
      </c>
      <c r="C29" s="113">
        <v>13.582887700534759</v>
      </c>
      <c r="D29" s="115">
        <v>381</v>
      </c>
      <c r="E29" s="114">
        <v>388</v>
      </c>
      <c r="F29" s="114">
        <v>401</v>
      </c>
      <c r="G29" s="114">
        <v>397</v>
      </c>
      <c r="H29" s="140">
        <v>360</v>
      </c>
      <c r="I29" s="115">
        <v>21</v>
      </c>
      <c r="J29" s="116">
        <v>5.833333333333333</v>
      </c>
    </row>
    <row r="30" spans="1:10" s="110" customFormat="1" ht="13.5" customHeight="1" x14ac:dyDescent="0.2">
      <c r="A30" s="118"/>
      <c r="B30" s="121" t="s">
        <v>109</v>
      </c>
      <c r="C30" s="113">
        <v>40.606060606060609</v>
      </c>
      <c r="D30" s="115">
        <v>1139</v>
      </c>
      <c r="E30" s="114">
        <v>1193</v>
      </c>
      <c r="F30" s="114">
        <v>1165</v>
      </c>
      <c r="G30" s="114">
        <v>1192</v>
      </c>
      <c r="H30" s="140">
        <v>1169</v>
      </c>
      <c r="I30" s="115">
        <v>-30</v>
      </c>
      <c r="J30" s="116">
        <v>-2.5662959794696323</v>
      </c>
    </row>
    <row r="31" spans="1:10" s="110" customFormat="1" ht="13.5" customHeight="1" x14ac:dyDescent="0.2">
      <c r="A31" s="118"/>
      <c r="B31" s="121" t="s">
        <v>110</v>
      </c>
      <c r="C31" s="113">
        <v>21.069518716577541</v>
      </c>
      <c r="D31" s="115">
        <v>591</v>
      </c>
      <c r="E31" s="114">
        <v>618</v>
      </c>
      <c r="F31" s="114">
        <v>631</v>
      </c>
      <c r="G31" s="114">
        <v>652</v>
      </c>
      <c r="H31" s="140">
        <v>644</v>
      </c>
      <c r="I31" s="115">
        <v>-53</v>
      </c>
      <c r="J31" s="116">
        <v>-8.2298136645962732</v>
      </c>
    </row>
    <row r="32" spans="1:10" s="110" customFormat="1" ht="13.5" customHeight="1" x14ac:dyDescent="0.2">
      <c r="A32" s="120"/>
      <c r="B32" s="121" t="s">
        <v>111</v>
      </c>
      <c r="C32" s="113">
        <v>24.741532976827095</v>
      </c>
      <c r="D32" s="115">
        <v>694</v>
      </c>
      <c r="E32" s="114">
        <v>721</v>
      </c>
      <c r="F32" s="114">
        <v>731</v>
      </c>
      <c r="G32" s="114">
        <v>718</v>
      </c>
      <c r="H32" s="140">
        <v>664</v>
      </c>
      <c r="I32" s="115">
        <v>30</v>
      </c>
      <c r="J32" s="116">
        <v>4.5180722891566267</v>
      </c>
    </row>
    <row r="33" spans="1:10" s="110" customFormat="1" ht="13.5" customHeight="1" x14ac:dyDescent="0.2">
      <c r="A33" s="120"/>
      <c r="B33" s="121" t="s">
        <v>112</v>
      </c>
      <c r="C33" s="113">
        <v>2.7807486631016043</v>
      </c>
      <c r="D33" s="115">
        <v>78</v>
      </c>
      <c r="E33" s="114">
        <v>90</v>
      </c>
      <c r="F33" s="114">
        <v>106</v>
      </c>
      <c r="G33" s="114">
        <v>106</v>
      </c>
      <c r="H33" s="140">
        <v>83</v>
      </c>
      <c r="I33" s="115">
        <v>-5</v>
      </c>
      <c r="J33" s="116">
        <v>-6.024096385542169</v>
      </c>
    </row>
    <row r="34" spans="1:10" s="110" customFormat="1" ht="13.5" customHeight="1" x14ac:dyDescent="0.2">
      <c r="A34" s="118" t="s">
        <v>113</v>
      </c>
      <c r="B34" s="122" t="s">
        <v>116</v>
      </c>
      <c r="C34" s="113">
        <v>98.324420677361857</v>
      </c>
      <c r="D34" s="115">
        <v>2758</v>
      </c>
      <c r="E34" s="114">
        <v>2869</v>
      </c>
      <c r="F34" s="114">
        <v>2885</v>
      </c>
      <c r="G34" s="114">
        <v>2917</v>
      </c>
      <c r="H34" s="140">
        <v>2802</v>
      </c>
      <c r="I34" s="115">
        <v>-44</v>
      </c>
      <c r="J34" s="116">
        <v>-1.5703069236259815</v>
      </c>
    </row>
    <row r="35" spans="1:10" s="110" customFormat="1" ht="13.5" customHeight="1" x14ac:dyDescent="0.2">
      <c r="A35" s="118"/>
      <c r="B35" s="119" t="s">
        <v>117</v>
      </c>
      <c r="C35" s="113">
        <v>1.6042780748663101</v>
      </c>
      <c r="D35" s="115">
        <v>45</v>
      </c>
      <c r="E35" s="114">
        <v>49</v>
      </c>
      <c r="F35" s="114">
        <v>41</v>
      </c>
      <c r="G35" s="114">
        <v>40</v>
      </c>
      <c r="H35" s="140">
        <v>33</v>
      </c>
      <c r="I35" s="115">
        <v>12</v>
      </c>
      <c r="J35" s="116">
        <v>36.363636363636367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1814</v>
      </c>
      <c r="E37" s="114">
        <v>1908</v>
      </c>
      <c r="F37" s="114">
        <v>1916</v>
      </c>
      <c r="G37" s="114">
        <v>1960</v>
      </c>
      <c r="H37" s="140">
        <v>1888</v>
      </c>
      <c r="I37" s="115">
        <v>-74</v>
      </c>
      <c r="J37" s="116">
        <v>-3.9194915254237288</v>
      </c>
    </row>
    <row r="38" spans="1:10" s="110" customFormat="1" ht="13.5" customHeight="1" x14ac:dyDescent="0.2">
      <c r="A38" s="118" t="s">
        <v>105</v>
      </c>
      <c r="B38" s="119" t="s">
        <v>106</v>
      </c>
      <c r="C38" s="113">
        <v>46.141124586549061</v>
      </c>
      <c r="D38" s="115">
        <v>837</v>
      </c>
      <c r="E38" s="114">
        <v>905</v>
      </c>
      <c r="F38" s="114">
        <v>916</v>
      </c>
      <c r="G38" s="114">
        <v>926</v>
      </c>
      <c r="H38" s="140">
        <v>895</v>
      </c>
      <c r="I38" s="115">
        <v>-58</v>
      </c>
      <c r="J38" s="116">
        <v>-6.4804469273743015</v>
      </c>
    </row>
    <row r="39" spans="1:10" s="110" customFormat="1" ht="13.5" customHeight="1" x14ac:dyDescent="0.2">
      <c r="A39" s="120"/>
      <c r="B39" s="119" t="s">
        <v>107</v>
      </c>
      <c r="C39" s="113">
        <v>53.858875413450939</v>
      </c>
      <c r="D39" s="115">
        <v>977</v>
      </c>
      <c r="E39" s="114">
        <v>1003</v>
      </c>
      <c r="F39" s="114">
        <v>1000</v>
      </c>
      <c r="G39" s="114">
        <v>1034</v>
      </c>
      <c r="H39" s="140">
        <v>993</v>
      </c>
      <c r="I39" s="115">
        <v>-16</v>
      </c>
      <c r="J39" s="116">
        <v>-1.6112789526686808</v>
      </c>
    </row>
    <row r="40" spans="1:10" s="110" customFormat="1" ht="13.5" customHeight="1" x14ac:dyDescent="0.2">
      <c r="A40" s="118" t="s">
        <v>105</v>
      </c>
      <c r="B40" s="121" t="s">
        <v>108</v>
      </c>
      <c r="C40" s="113">
        <v>16.59316427783903</v>
      </c>
      <c r="D40" s="115">
        <v>301</v>
      </c>
      <c r="E40" s="114">
        <v>303</v>
      </c>
      <c r="F40" s="114">
        <v>312</v>
      </c>
      <c r="G40" s="114">
        <v>327</v>
      </c>
      <c r="H40" s="140">
        <v>288</v>
      </c>
      <c r="I40" s="115">
        <v>13</v>
      </c>
      <c r="J40" s="116">
        <v>4.5138888888888893</v>
      </c>
    </row>
    <row r="41" spans="1:10" s="110" customFormat="1" ht="13.5" customHeight="1" x14ac:dyDescent="0.2">
      <c r="A41" s="118"/>
      <c r="B41" s="121" t="s">
        <v>109</v>
      </c>
      <c r="C41" s="113">
        <v>22.601984564498345</v>
      </c>
      <c r="D41" s="115">
        <v>410</v>
      </c>
      <c r="E41" s="114">
        <v>449</v>
      </c>
      <c r="F41" s="114">
        <v>427</v>
      </c>
      <c r="G41" s="114">
        <v>446</v>
      </c>
      <c r="H41" s="140">
        <v>451</v>
      </c>
      <c r="I41" s="115">
        <v>-41</v>
      </c>
      <c r="J41" s="116">
        <v>-9.0909090909090917</v>
      </c>
    </row>
    <row r="42" spans="1:10" s="110" customFormat="1" ht="13.5" customHeight="1" x14ac:dyDescent="0.2">
      <c r="A42" s="118"/>
      <c r="B42" s="121" t="s">
        <v>110</v>
      </c>
      <c r="C42" s="113">
        <v>23.263506063947077</v>
      </c>
      <c r="D42" s="115">
        <v>422</v>
      </c>
      <c r="E42" s="114">
        <v>446</v>
      </c>
      <c r="F42" s="114">
        <v>454</v>
      </c>
      <c r="G42" s="114">
        <v>477</v>
      </c>
      <c r="H42" s="140">
        <v>491</v>
      </c>
      <c r="I42" s="115">
        <v>-69</v>
      </c>
      <c r="J42" s="116">
        <v>-14.052953156822811</v>
      </c>
    </row>
    <row r="43" spans="1:10" s="110" customFormat="1" ht="13.5" customHeight="1" x14ac:dyDescent="0.2">
      <c r="A43" s="120"/>
      <c r="B43" s="121" t="s">
        <v>111</v>
      </c>
      <c r="C43" s="113">
        <v>37.541345093715549</v>
      </c>
      <c r="D43" s="115">
        <v>681</v>
      </c>
      <c r="E43" s="114">
        <v>710</v>
      </c>
      <c r="F43" s="114">
        <v>723</v>
      </c>
      <c r="G43" s="114">
        <v>710</v>
      </c>
      <c r="H43" s="140">
        <v>658</v>
      </c>
      <c r="I43" s="115">
        <v>23</v>
      </c>
      <c r="J43" s="116">
        <v>3.4954407294832825</v>
      </c>
    </row>
    <row r="44" spans="1:10" s="110" customFormat="1" ht="13.5" customHeight="1" x14ac:dyDescent="0.2">
      <c r="A44" s="120"/>
      <c r="B44" s="121" t="s">
        <v>112</v>
      </c>
      <c r="C44" s="113">
        <v>4.0793825799338475</v>
      </c>
      <c r="D44" s="115">
        <v>74</v>
      </c>
      <c r="E44" s="114" t="s">
        <v>513</v>
      </c>
      <c r="F44" s="114">
        <v>106</v>
      </c>
      <c r="G44" s="114" t="s">
        <v>513</v>
      </c>
      <c r="H44" s="140">
        <v>83</v>
      </c>
      <c r="I44" s="115">
        <v>-9</v>
      </c>
      <c r="J44" s="116">
        <v>-10.843373493975903</v>
      </c>
    </row>
    <row r="45" spans="1:10" s="110" customFormat="1" ht="13.5" customHeight="1" x14ac:dyDescent="0.2">
      <c r="A45" s="118" t="s">
        <v>113</v>
      </c>
      <c r="B45" s="122" t="s">
        <v>116</v>
      </c>
      <c r="C45" s="113">
        <v>98.070562293274534</v>
      </c>
      <c r="D45" s="115">
        <v>1779</v>
      </c>
      <c r="E45" s="114">
        <v>1872</v>
      </c>
      <c r="F45" s="114">
        <v>1886</v>
      </c>
      <c r="G45" s="114">
        <v>1928</v>
      </c>
      <c r="H45" s="140">
        <v>1861</v>
      </c>
      <c r="I45" s="115">
        <v>-82</v>
      </c>
      <c r="J45" s="116">
        <v>-4.406233207952714</v>
      </c>
    </row>
    <row r="46" spans="1:10" s="110" customFormat="1" ht="13.5" customHeight="1" x14ac:dyDescent="0.2">
      <c r="A46" s="118"/>
      <c r="B46" s="119" t="s">
        <v>117</v>
      </c>
      <c r="C46" s="113">
        <v>1.8191841234840131</v>
      </c>
      <c r="D46" s="115">
        <v>33</v>
      </c>
      <c r="E46" s="114">
        <v>34</v>
      </c>
      <c r="F46" s="114">
        <v>28</v>
      </c>
      <c r="G46" s="114">
        <v>30</v>
      </c>
      <c r="H46" s="140">
        <v>25</v>
      </c>
      <c r="I46" s="115">
        <v>8</v>
      </c>
      <c r="J46" s="116">
        <v>32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991</v>
      </c>
      <c r="E48" s="114">
        <v>1012</v>
      </c>
      <c r="F48" s="114">
        <v>1012</v>
      </c>
      <c r="G48" s="114">
        <v>999</v>
      </c>
      <c r="H48" s="140">
        <v>949</v>
      </c>
      <c r="I48" s="115">
        <v>42</v>
      </c>
      <c r="J48" s="116">
        <v>4.4257112750263436</v>
      </c>
    </row>
    <row r="49" spans="1:12" s="110" customFormat="1" ht="13.5" customHeight="1" x14ac:dyDescent="0.2">
      <c r="A49" s="118" t="s">
        <v>105</v>
      </c>
      <c r="B49" s="119" t="s">
        <v>106</v>
      </c>
      <c r="C49" s="113">
        <v>40.363269424823407</v>
      </c>
      <c r="D49" s="115">
        <v>400</v>
      </c>
      <c r="E49" s="114">
        <v>378</v>
      </c>
      <c r="F49" s="114">
        <v>381</v>
      </c>
      <c r="G49" s="114">
        <v>390</v>
      </c>
      <c r="H49" s="140">
        <v>348</v>
      </c>
      <c r="I49" s="115">
        <v>52</v>
      </c>
      <c r="J49" s="116">
        <v>14.942528735632184</v>
      </c>
    </row>
    <row r="50" spans="1:12" s="110" customFormat="1" ht="13.5" customHeight="1" x14ac:dyDescent="0.2">
      <c r="A50" s="120"/>
      <c r="B50" s="119" t="s">
        <v>107</v>
      </c>
      <c r="C50" s="113">
        <v>59.636730575176593</v>
      </c>
      <c r="D50" s="115">
        <v>591</v>
      </c>
      <c r="E50" s="114">
        <v>634</v>
      </c>
      <c r="F50" s="114">
        <v>631</v>
      </c>
      <c r="G50" s="114">
        <v>609</v>
      </c>
      <c r="H50" s="140">
        <v>601</v>
      </c>
      <c r="I50" s="115">
        <v>-10</v>
      </c>
      <c r="J50" s="116">
        <v>-1.6638935108153079</v>
      </c>
    </row>
    <row r="51" spans="1:12" s="110" customFormat="1" ht="13.5" customHeight="1" x14ac:dyDescent="0.2">
      <c r="A51" s="118" t="s">
        <v>105</v>
      </c>
      <c r="B51" s="121" t="s">
        <v>108</v>
      </c>
      <c r="C51" s="113">
        <v>8.0726538849646818</v>
      </c>
      <c r="D51" s="115">
        <v>80</v>
      </c>
      <c r="E51" s="114">
        <v>85</v>
      </c>
      <c r="F51" s="114">
        <v>89</v>
      </c>
      <c r="G51" s="114">
        <v>70</v>
      </c>
      <c r="H51" s="140">
        <v>72</v>
      </c>
      <c r="I51" s="115">
        <v>8</v>
      </c>
      <c r="J51" s="116">
        <v>11.111111111111111</v>
      </c>
    </row>
    <row r="52" spans="1:12" s="110" customFormat="1" ht="13.5" customHeight="1" x14ac:dyDescent="0.2">
      <c r="A52" s="118"/>
      <c r="B52" s="121" t="s">
        <v>109</v>
      </c>
      <c r="C52" s="113">
        <v>73.562058526740671</v>
      </c>
      <c r="D52" s="115">
        <v>729</v>
      </c>
      <c r="E52" s="114">
        <v>744</v>
      </c>
      <c r="F52" s="114">
        <v>738</v>
      </c>
      <c r="G52" s="114">
        <v>746</v>
      </c>
      <c r="H52" s="140">
        <v>718</v>
      </c>
      <c r="I52" s="115">
        <v>11</v>
      </c>
      <c r="J52" s="116">
        <v>1.532033426183844</v>
      </c>
    </row>
    <row r="53" spans="1:12" s="110" customFormat="1" ht="13.5" customHeight="1" x14ac:dyDescent="0.2">
      <c r="A53" s="118"/>
      <c r="B53" s="121" t="s">
        <v>110</v>
      </c>
      <c r="C53" s="113">
        <v>17.053481331987889</v>
      </c>
      <c r="D53" s="115">
        <v>169</v>
      </c>
      <c r="E53" s="114">
        <v>172</v>
      </c>
      <c r="F53" s="114">
        <v>177</v>
      </c>
      <c r="G53" s="114">
        <v>175</v>
      </c>
      <c r="H53" s="140">
        <v>153</v>
      </c>
      <c r="I53" s="115">
        <v>16</v>
      </c>
      <c r="J53" s="116">
        <v>10.457516339869281</v>
      </c>
    </row>
    <row r="54" spans="1:12" s="110" customFormat="1" ht="13.5" customHeight="1" x14ac:dyDescent="0.2">
      <c r="A54" s="120"/>
      <c r="B54" s="121" t="s">
        <v>111</v>
      </c>
      <c r="C54" s="113">
        <v>1.311806256306761</v>
      </c>
      <c r="D54" s="115">
        <v>13</v>
      </c>
      <c r="E54" s="114">
        <v>11</v>
      </c>
      <c r="F54" s="114">
        <v>8</v>
      </c>
      <c r="G54" s="114">
        <v>8</v>
      </c>
      <c r="H54" s="140">
        <v>6</v>
      </c>
      <c r="I54" s="115">
        <v>7</v>
      </c>
      <c r="J54" s="116">
        <v>116.66666666666667</v>
      </c>
    </row>
    <row r="55" spans="1:12" s="110" customFormat="1" ht="13.5" customHeight="1" x14ac:dyDescent="0.2">
      <c r="A55" s="120"/>
      <c r="B55" s="121" t="s">
        <v>112</v>
      </c>
      <c r="C55" s="113">
        <v>0.40363269424823411</v>
      </c>
      <c r="D55" s="115">
        <v>4</v>
      </c>
      <c r="E55" s="114" t="s">
        <v>513</v>
      </c>
      <c r="F55" s="114">
        <v>0</v>
      </c>
      <c r="G55" s="114" t="s">
        <v>513</v>
      </c>
      <c r="H55" s="140">
        <v>0</v>
      </c>
      <c r="I55" s="115">
        <v>4</v>
      </c>
      <c r="J55" s="116" t="s">
        <v>514</v>
      </c>
    </row>
    <row r="56" spans="1:12" s="110" customFormat="1" ht="13.5" customHeight="1" x14ac:dyDescent="0.2">
      <c r="A56" s="118" t="s">
        <v>113</v>
      </c>
      <c r="B56" s="122" t="s">
        <v>116</v>
      </c>
      <c r="C56" s="113">
        <v>98.789101917255294</v>
      </c>
      <c r="D56" s="115">
        <v>979</v>
      </c>
      <c r="E56" s="114">
        <v>997</v>
      </c>
      <c r="F56" s="114">
        <v>999</v>
      </c>
      <c r="G56" s="114">
        <v>989</v>
      </c>
      <c r="H56" s="140">
        <v>941</v>
      </c>
      <c r="I56" s="115">
        <v>38</v>
      </c>
      <c r="J56" s="116">
        <v>4.0382571732199786</v>
      </c>
    </row>
    <row r="57" spans="1:12" s="110" customFormat="1" ht="13.5" customHeight="1" x14ac:dyDescent="0.2">
      <c r="A57" s="142"/>
      <c r="B57" s="124" t="s">
        <v>117</v>
      </c>
      <c r="C57" s="125">
        <v>1.2108980827447022</v>
      </c>
      <c r="D57" s="143">
        <v>12</v>
      </c>
      <c r="E57" s="144">
        <v>15</v>
      </c>
      <c r="F57" s="144">
        <v>13</v>
      </c>
      <c r="G57" s="144">
        <v>10</v>
      </c>
      <c r="H57" s="145">
        <v>8</v>
      </c>
      <c r="I57" s="143">
        <v>4</v>
      </c>
      <c r="J57" s="146">
        <v>50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23362</v>
      </c>
      <c r="E12" s="236">
        <v>23233</v>
      </c>
      <c r="F12" s="114">
        <v>23879</v>
      </c>
      <c r="G12" s="114">
        <v>23933</v>
      </c>
      <c r="H12" s="140">
        <v>23689</v>
      </c>
      <c r="I12" s="115">
        <v>-327</v>
      </c>
      <c r="J12" s="116">
        <v>-1.3803875216345138</v>
      </c>
    </row>
    <row r="13" spans="1:15" s="110" customFormat="1" ht="12" customHeight="1" x14ac:dyDescent="0.2">
      <c r="A13" s="118" t="s">
        <v>105</v>
      </c>
      <c r="B13" s="119" t="s">
        <v>106</v>
      </c>
      <c r="C13" s="113">
        <v>57.259652427018231</v>
      </c>
      <c r="D13" s="115">
        <v>13377</v>
      </c>
      <c r="E13" s="114">
        <v>13280</v>
      </c>
      <c r="F13" s="114">
        <v>13704</v>
      </c>
      <c r="G13" s="114">
        <v>13669</v>
      </c>
      <c r="H13" s="140">
        <v>13536</v>
      </c>
      <c r="I13" s="115">
        <v>-159</v>
      </c>
      <c r="J13" s="116">
        <v>-1.1746453900709219</v>
      </c>
    </row>
    <row r="14" spans="1:15" s="110" customFormat="1" ht="12" customHeight="1" x14ac:dyDescent="0.2">
      <c r="A14" s="118"/>
      <c r="B14" s="119" t="s">
        <v>107</v>
      </c>
      <c r="C14" s="113">
        <v>42.740347572981769</v>
      </c>
      <c r="D14" s="115">
        <v>9985</v>
      </c>
      <c r="E14" s="114">
        <v>9953</v>
      </c>
      <c r="F14" s="114">
        <v>10175</v>
      </c>
      <c r="G14" s="114">
        <v>10264</v>
      </c>
      <c r="H14" s="140">
        <v>10153</v>
      </c>
      <c r="I14" s="115">
        <v>-168</v>
      </c>
      <c r="J14" s="116">
        <v>-1.65468334482419</v>
      </c>
    </row>
    <row r="15" spans="1:15" s="110" customFormat="1" ht="12" customHeight="1" x14ac:dyDescent="0.2">
      <c r="A15" s="118" t="s">
        <v>105</v>
      </c>
      <c r="B15" s="121" t="s">
        <v>108</v>
      </c>
      <c r="C15" s="113">
        <v>7.7604657135519215</v>
      </c>
      <c r="D15" s="115">
        <v>1813</v>
      </c>
      <c r="E15" s="114">
        <v>1823</v>
      </c>
      <c r="F15" s="114">
        <v>1934</v>
      </c>
      <c r="G15" s="114">
        <v>1811</v>
      </c>
      <c r="H15" s="140">
        <v>1778</v>
      </c>
      <c r="I15" s="115">
        <v>35</v>
      </c>
      <c r="J15" s="116">
        <v>1.9685039370078741</v>
      </c>
    </row>
    <row r="16" spans="1:15" s="110" customFormat="1" ht="12" customHeight="1" x14ac:dyDescent="0.2">
      <c r="A16" s="118"/>
      <c r="B16" s="121" t="s">
        <v>109</v>
      </c>
      <c r="C16" s="113">
        <v>69.013783066518272</v>
      </c>
      <c r="D16" s="115">
        <v>16123</v>
      </c>
      <c r="E16" s="114">
        <v>16102</v>
      </c>
      <c r="F16" s="114">
        <v>16581</v>
      </c>
      <c r="G16" s="114">
        <v>16764</v>
      </c>
      <c r="H16" s="140">
        <v>16689</v>
      </c>
      <c r="I16" s="115">
        <v>-566</v>
      </c>
      <c r="J16" s="116">
        <v>-3.3914554496974056</v>
      </c>
    </row>
    <row r="17" spans="1:10" s="110" customFormat="1" ht="12" customHeight="1" x14ac:dyDescent="0.2">
      <c r="A17" s="118"/>
      <c r="B17" s="121" t="s">
        <v>110</v>
      </c>
      <c r="C17" s="113">
        <v>22.532317438575465</v>
      </c>
      <c r="D17" s="115">
        <v>5264</v>
      </c>
      <c r="E17" s="114">
        <v>5148</v>
      </c>
      <c r="F17" s="114">
        <v>5213</v>
      </c>
      <c r="G17" s="114">
        <v>5199</v>
      </c>
      <c r="H17" s="140">
        <v>5084</v>
      </c>
      <c r="I17" s="115">
        <v>180</v>
      </c>
      <c r="J17" s="116">
        <v>3.5405192761605035</v>
      </c>
    </row>
    <row r="18" spans="1:10" s="110" customFormat="1" ht="12" customHeight="1" x14ac:dyDescent="0.2">
      <c r="A18" s="120"/>
      <c r="B18" s="121" t="s">
        <v>111</v>
      </c>
      <c r="C18" s="113">
        <v>0.69343378135433609</v>
      </c>
      <c r="D18" s="115">
        <v>162</v>
      </c>
      <c r="E18" s="114">
        <v>160</v>
      </c>
      <c r="F18" s="114">
        <v>151</v>
      </c>
      <c r="G18" s="114">
        <v>159</v>
      </c>
      <c r="H18" s="140">
        <v>138</v>
      </c>
      <c r="I18" s="115">
        <v>24</v>
      </c>
      <c r="J18" s="116">
        <v>17.391304347826086</v>
      </c>
    </row>
    <row r="19" spans="1:10" s="110" customFormat="1" ht="12" customHeight="1" x14ac:dyDescent="0.2">
      <c r="A19" s="120"/>
      <c r="B19" s="121" t="s">
        <v>112</v>
      </c>
      <c r="C19" s="113">
        <v>0.25254687098707301</v>
      </c>
      <c r="D19" s="115">
        <v>59</v>
      </c>
      <c r="E19" s="114">
        <v>51</v>
      </c>
      <c r="F19" s="114">
        <v>52</v>
      </c>
      <c r="G19" s="114">
        <v>44</v>
      </c>
      <c r="H19" s="140">
        <v>37</v>
      </c>
      <c r="I19" s="115">
        <v>22</v>
      </c>
      <c r="J19" s="116">
        <v>59.45945945945946</v>
      </c>
    </row>
    <row r="20" spans="1:10" s="110" customFormat="1" ht="12" customHeight="1" x14ac:dyDescent="0.2">
      <c r="A20" s="118" t="s">
        <v>113</v>
      </c>
      <c r="B20" s="119" t="s">
        <v>181</v>
      </c>
      <c r="C20" s="113">
        <v>77.232257512199297</v>
      </c>
      <c r="D20" s="115">
        <v>18043</v>
      </c>
      <c r="E20" s="114">
        <v>17891</v>
      </c>
      <c r="F20" s="114">
        <v>18498</v>
      </c>
      <c r="G20" s="114">
        <v>18515</v>
      </c>
      <c r="H20" s="140">
        <v>18421</v>
      </c>
      <c r="I20" s="115">
        <v>-378</v>
      </c>
      <c r="J20" s="116">
        <v>-2.052005862873894</v>
      </c>
    </row>
    <row r="21" spans="1:10" s="110" customFormat="1" ht="12" customHeight="1" x14ac:dyDescent="0.2">
      <c r="A21" s="118"/>
      <c r="B21" s="119" t="s">
        <v>182</v>
      </c>
      <c r="C21" s="113">
        <v>22.767742487800703</v>
      </c>
      <c r="D21" s="115">
        <v>5319</v>
      </c>
      <c r="E21" s="114">
        <v>5342</v>
      </c>
      <c r="F21" s="114">
        <v>5381</v>
      </c>
      <c r="G21" s="114">
        <v>5418</v>
      </c>
      <c r="H21" s="140">
        <v>5268</v>
      </c>
      <c r="I21" s="115">
        <v>51</v>
      </c>
      <c r="J21" s="116">
        <v>0.96810933940774491</v>
      </c>
    </row>
    <row r="22" spans="1:10" s="110" customFormat="1" ht="12" customHeight="1" x14ac:dyDescent="0.2">
      <c r="A22" s="118" t="s">
        <v>113</v>
      </c>
      <c r="B22" s="119" t="s">
        <v>116</v>
      </c>
      <c r="C22" s="113">
        <v>95.574009074565538</v>
      </c>
      <c r="D22" s="115">
        <v>22328</v>
      </c>
      <c r="E22" s="114">
        <v>22356</v>
      </c>
      <c r="F22" s="114">
        <v>22815</v>
      </c>
      <c r="G22" s="114">
        <v>22773</v>
      </c>
      <c r="H22" s="140">
        <v>22685</v>
      </c>
      <c r="I22" s="115">
        <v>-357</v>
      </c>
      <c r="J22" s="116">
        <v>-1.5737271324663875</v>
      </c>
    </row>
    <row r="23" spans="1:10" s="110" customFormat="1" ht="12" customHeight="1" x14ac:dyDescent="0.2">
      <c r="A23" s="118"/>
      <c r="B23" s="119" t="s">
        <v>117</v>
      </c>
      <c r="C23" s="113">
        <v>4.4217104699940073</v>
      </c>
      <c r="D23" s="115">
        <v>1033</v>
      </c>
      <c r="E23" s="114">
        <v>876</v>
      </c>
      <c r="F23" s="114">
        <v>1063</v>
      </c>
      <c r="G23" s="114">
        <v>1158</v>
      </c>
      <c r="H23" s="140">
        <v>1002</v>
      </c>
      <c r="I23" s="115">
        <v>31</v>
      </c>
      <c r="J23" s="116">
        <v>3.093812375249501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26763</v>
      </c>
      <c r="E64" s="236">
        <v>26884</v>
      </c>
      <c r="F64" s="236">
        <v>27371</v>
      </c>
      <c r="G64" s="236">
        <v>27230</v>
      </c>
      <c r="H64" s="140">
        <v>27261</v>
      </c>
      <c r="I64" s="115">
        <v>-498</v>
      </c>
      <c r="J64" s="116">
        <v>-1.8267855177726422</v>
      </c>
    </row>
    <row r="65" spans="1:12" s="110" customFormat="1" ht="12" customHeight="1" x14ac:dyDescent="0.2">
      <c r="A65" s="118" t="s">
        <v>105</v>
      </c>
      <c r="B65" s="119" t="s">
        <v>106</v>
      </c>
      <c r="C65" s="113">
        <v>52.438067481224081</v>
      </c>
      <c r="D65" s="235">
        <v>14034</v>
      </c>
      <c r="E65" s="236">
        <v>14079</v>
      </c>
      <c r="F65" s="236">
        <v>14409</v>
      </c>
      <c r="G65" s="236">
        <v>14323</v>
      </c>
      <c r="H65" s="140">
        <v>14282</v>
      </c>
      <c r="I65" s="115">
        <v>-248</v>
      </c>
      <c r="J65" s="116">
        <v>-1.73645147738412</v>
      </c>
    </row>
    <row r="66" spans="1:12" s="110" customFormat="1" ht="12" customHeight="1" x14ac:dyDescent="0.2">
      <c r="A66" s="118"/>
      <c r="B66" s="119" t="s">
        <v>107</v>
      </c>
      <c r="C66" s="113">
        <v>47.561932518775919</v>
      </c>
      <c r="D66" s="235">
        <v>12729</v>
      </c>
      <c r="E66" s="236">
        <v>12805</v>
      </c>
      <c r="F66" s="236">
        <v>12962</v>
      </c>
      <c r="G66" s="236">
        <v>12907</v>
      </c>
      <c r="H66" s="140">
        <v>12979</v>
      </c>
      <c r="I66" s="115">
        <v>-250</v>
      </c>
      <c r="J66" s="116">
        <v>-1.9261884582787581</v>
      </c>
    </row>
    <row r="67" spans="1:12" s="110" customFormat="1" ht="12" customHeight="1" x14ac:dyDescent="0.2">
      <c r="A67" s="118" t="s">
        <v>105</v>
      </c>
      <c r="B67" s="121" t="s">
        <v>108</v>
      </c>
      <c r="C67" s="113">
        <v>7.5626798191533089</v>
      </c>
      <c r="D67" s="235">
        <v>2024</v>
      </c>
      <c r="E67" s="236">
        <v>2091</v>
      </c>
      <c r="F67" s="236">
        <v>2172</v>
      </c>
      <c r="G67" s="236">
        <v>1927</v>
      </c>
      <c r="H67" s="140">
        <v>1993</v>
      </c>
      <c r="I67" s="115">
        <v>31</v>
      </c>
      <c r="J67" s="116">
        <v>1.5554440541896639</v>
      </c>
    </row>
    <row r="68" spans="1:12" s="110" customFormat="1" ht="12" customHeight="1" x14ac:dyDescent="0.2">
      <c r="A68" s="118"/>
      <c r="B68" s="121" t="s">
        <v>109</v>
      </c>
      <c r="C68" s="113">
        <v>66.603146134588798</v>
      </c>
      <c r="D68" s="235">
        <v>17825</v>
      </c>
      <c r="E68" s="236">
        <v>17877</v>
      </c>
      <c r="F68" s="236">
        <v>18226</v>
      </c>
      <c r="G68" s="236">
        <v>18425</v>
      </c>
      <c r="H68" s="140">
        <v>18512</v>
      </c>
      <c r="I68" s="115">
        <v>-687</v>
      </c>
      <c r="J68" s="116">
        <v>-3.711106309420916</v>
      </c>
    </row>
    <row r="69" spans="1:12" s="110" customFormat="1" ht="12" customHeight="1" x14ac:dyDescent="0.2">
      <c r="A69" s="118"/>
      <c r="B69" s="121" t="s">
        <v>110</v>
      </c>
      <c r="C69" s="113">
        <v>25.008407129245601</v>
      </c>
      <c r="D69" s="235">
        <v>6693</v>
      </c>
      <c r="E69" s="236">
        <v>6695</v>
      </c>
      <c r="F69" s="236">
        <v>6764</v>
      </c>
      <c r="G69" s="236">
        <v>6678</v>
      </c>
      <c r="H69" s="140">
        <v>6576</v>
      </c>
      <c r="I69" s="115">
        <v>117</v>
      </c>
      <c r="J69" s="116">
        <v>1.7791970802919708</v>
      </c>
    </row>
    <row r="70" spans="1:12" s="110" customFormat="1" ht="12" customHeight="1" x14ac:dyDescent="0.2">
      <c r="A70" s="120"/>
      <c r="B70" s="121" t="s">
        <v>111</v>
      </c>
      <c r="C70" s="113">
        <v>0.8257669170122931</v>
      </c>
      <c r="D70" s="235">
        <v>221</v>
      </c>
      <c r="E70" s="236">
        <v>221</v>
      </c>
      <c r="F70" s="236">
        <v>209</v>
      </c>
      <c r="G70" s="236">
        <v>200</v>
      </c>
      <c r="H70" s="140">
        <v>180</v>
      </c>
      <c r="I70" s="115">
        <v>41</v>
      </c>
      <c r="J70" s="116">
        <v>22.777777777777779</v>
      </c>
    </row>
    <row r="71" spans="1:12" s="110" customFormat="1" ht="12" customHeight="1" x14ac:dyDescent="0.2">
      <c r="A71" s="120"/>
      <c r="B71" s="121" t="s">
        <v>112</v>
      </c>
      <c r="C71" s="113">
        <v>0.30639315472854312</v>
      </c>
      <c r="D71" s="235">
        <v>82</v>
      </c>
      <c r="E71" s="236">
        <v>76</v>
      </c>
      <c r="F71" s="236">
        <v>61</v>
      </c>
      <c r="G71" s="236">
        <v>49</v>
      </c>
      <c r="H71" s="140">
        <v>43</v>
      </c>
      <c r="I71" s="115">
        <v>39</v>
      </c>
      <c r="J71" s="116">
        <v>90.697674418604649</v>
      </c>
    </row>
    <row r="72" spans="1:12" s="110" customFormat="1" ht="12" customHeight="1" x14ac:dyDescent="0.2">
      <c r="A72" s="118" t="s">
        <v>113</v>
      </c>
      <c r="B72" s="119" t="s">
        <v>181</v>
      </c>
      <c r="C72" s="113">
        <v>75.099951425475467</v>
      </c>
      <c r="D72" s="235">
        <v>20099</v>
      </c>
      <c r="E72" s="236">
        <v>20198</v>
      </c>
      <c r="F72" s="236">
        <v>20676</v>
      </c>
      <c r="G72" s="236">
        <v>20592</v>
      </c>
      <c r="H72" s="140">
        <v>20677</v>
      </c>
      <c r="I72" s="115">
        <v>-578</v>
      </c>
      <c r="J72" s="116">
        <v>-2.7953765052957391</v>
      </c>
    </row>
    <row r="73" spans="1:12" s="110" customFormat="1" ht="12" customHeight="1" x14ac:dyDescent="0.2">
      <c r="A73" s="118"/>
      <c r="B73" s="119" t="s">
        <v>182</v>
      </c>
      <c r="C73" s="113">
        <v>24.900048574524529</v>
      </c>
      <c r="D73" s="115">
        <v>6664</v>
      </c>
      <c r="E73" s="114">
        <v>6686</v>
      </c>
      <c r="F73" s="114">
        <v>6695</v>
      </c>
      <c r="G73" s="114">
        <v>6638</v>
      </c>
      <c r="H73" s="140">
        <v>6584</v>
      </c>
      <c r="I73" s="115">
        <v>80</v>
      </c>
      <c r="J73" s="116">
        <v>1.2150668286755772</v>
      </c>
    </row>
    <row r="74" spans="1:12" s="110" customFormat="1" ht="12" customHeight="1" x14ac:dyDescent="0.2">
      <c r="A74" s="118" t="s">
        <v>113</v>
      </c>
      <c r="B74" s="119" t="s">
        <v>116</v>
      </c>
      <c r="C74" s="113">
        <v>97.085528528191901</v>
      </c>
      <c r="D74" s="115">
        <v>25983</v>
      </c>
      <c r="E74" s="114">
        <v>26151</v>
      </c>
      <c r="F74" s="114">
        <v>26574</v>
      </c>
      <c r="G74" s="114">
        <v>26436</v>
      </c>
      <c r="H74" s="140">
        <v>26545</v>
      </c>
      <c r="I74" s="115">
        <v>-562</v>
      </c>
      <c r="J74" s="116">
        <v>-2.117159540403089</v>
      </c>
    </row>
    <row r="75" spans="1:12" s="110" customFormat="1" ht="12" customHeight="1" x14ac:dyDescent="0.2">
      <c r="A75" s="142"/>
      <c r="B75" s="124" t="s">
        <v>117</v>
      </c>
      <c r="C75" s="125">
        <v>2.91073496992116</v>
      </c>
      <c r="D75" s="143">
        <v>779</v>
      </c>
      <c r="E75" s="144">
        <v>730</v>
      </c>
      <c r="F75" s="144">
        <v>796</v>
      </c>
      <c r="G75" s="144">
        <v>791</v>
      </c>
      <c r="H75" s="145">
        <v>713</v>
      </c>
      <c r="I75" s="143">
        <v>66</v>
      </c>
      <c r="J75" s="146">
        <v>9.2566619915848527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23362</v>
      </c>
      <c r="G11" s="114">
        <v>23233</v>
      </c>
      <c r="H11" s="114">
        <v>23879</v>
      </c>
      <c r="I11" s="114">
        <v>23933</v>
      </c>
      <c r="J11" s="140">
        <v>23689</v>
      </c>
      <c r="K11" s="114">
        <v>-327</v>
      </c>
      <c r="L11" s="116">
        <v>-1.3803875216345138</v>
      </c>
    </row>
    <row r="12" spans="1:17" s="110" customFormat="1" ht="24.95" customHeight="1" x14ac:dyDescent="0.2">
      <c r="A12" s="604" t="s">
        <v>185</v>
      </c>
      <c r="B12" s="605"/>
      <c r="C12" s="605"/>
      <c r="D12" s="606"/>
      <c r="E12" s="113">
        <v>57.259652427018231</v>
      </c>
      <c r="F12" s="115">
        <v>13377</v>
      </c>
      <c r="G12" s="114">
        <v>13280</v>
      </c>
      <c r="H12" s="114">
        <v>13704</v>
      </c>
      <c r="I12" s="114">
        <v>13669</v>
      </c>
      <c r="J12" s="140">
        <v>13536</v>
      </c>
      <c r="K12" s="114">
        <v>-159</v>
      </c>
      <c r="L12" s="116">
        <v>-1.1746453900709219</v>
      </c>
    </row>
    <row r="13" spans="1:17" s="110" customFormat="1" ht="15" customHeight="1" x14ac:dyDescent="0.2">
      <c r="A13" s="120"/>
      <c r="B13" s="607" t="s">
        <v>107</v>
      </c>
      <c r="C13" s="607"/>
      <c r="E13" s="113">
        <v>42.740347572981769</v>
      </c>
      <c r="F13" s="115">
        <v>9985</v>
      </c>
      <c r="G13" s="114">
        <v>9953</v>
      </c>
      <c r="H13" s="114">
        <v>10175</v>
      </c>
      <c r="I13" s="114">
        <v>10264</v>
      </c>
      <c r="J13" s="140">
        <v>10153</v>
      </c>
      <c r="K13" s="114">
        <v>-168</v>
      </c>
      <c r="L13" s="116">
        <v>-1.65468334482419</v>
      </c>
    </row>
    <row r="14" spans="1:17" s="110" customFormat="1" ht="24.95" customHeight="1" x14ac:dyDescent="0.2">
      <c r="A14" s="604" t="s">
        <v>186</v>
      </c>
      <c r="B14" s="605"/>
      <c r="C14" s="605"/>
      <c r="D14" s="606"/>
      <c r="E14" s="113">
        <v>7.7604657135519215</v>
      </c>
      <c r="F14" s="115">
        <v>1813</v>
      </c>
      <c r="G14" s="114">
        <v>1823</v>
      </c>
      <c r="H14" s="114">
        <v>1934</v>
      </c>
      <c r="I14" s="114">
        <v>1811</v>
      </c>
      <c r="J14" s="140">
        <v>1778</v>
      </c>
      <c r="K14" s="114">
        <v>35</v>
      </c>
      <c r="L14" s="116">
        <v>1.9685039370078741</v>
      </c>
    </row>
    <row r="15" spans="1:17" s="110" customFormat="1" ht="15" customHeight="1" x14ac:dyDescent="0.2">
      <c r="A15" s="120"/>
      <c r="B15" s="119"/>
      <c r="C15" s="258" t="s">
        <v>106</v>
      </c>
      <c r="E15" s="113">
        <v>64.920022062879212</v>
      </c>
      <c r="F15" s="115">
        <v>1177</v>
      </c>
      <c r="G15" s="114">
        <v>1208</v>
      </c>
      <c r="H15" s="114">
        <v>1279</v>
      </c>
      <c r="I15" s="114">
        <v>1171</v>
      </c>
      <c r="J15" s="140">
        <v>1180</v>
      </c>
      <c r="K15" s="114">
        <v>-3</v>
      </c>
      <c r="L15" s="116">
        <v>-0.25423728813559321</v>
      </c>
    </row>
    <row r="16" spans="1:17" s="110" customFormat="1" ht="15" customHeight="1" x14ac:dyDescent="0.2">
      <c r="A16" s="120"/>
      <c r="B16" s="119"/>
      <c r="C16" s="258" t="s">
        <v>107</v>
      </c>
      <c r="E16" s="113">
        <v>35.079977937120795</v>
      </c>
      <c r="F16" s="115">
        <v>636</v>
      </c>
      <c r="G16" s="114">
        <v>615</v>
      </c>
      <c r="H16" s="114">
        <v>655</v>
      </c>
      <c r="I16" s="114">
        <v>640</v>
      </c>
      <c r="J16" s="140">
        <v>598</v>
      </c>
      <c r="K16" s="114">
        <v>38</v>
      </c>
      <c r="L16" s="116">
        <v>6.3545150501672243</v>
      </c>
    </row>
    <row r="17" spans="1:12" s="110" customFormat="1" ht="15" customHeight="1" x14ac:dyDescent="0.2">
      <c r="A17" s="120"/>
      <c r="B17" s="121" t="s">
        <v>109</v>
      </c>
      <c r="C17" s="258"/>
      <c r="E17" s="113">
        <v>69.013783066518272</v>
      </c>
      <c r="F17" s="115">
        <v>16123</v>
      </c>
      <c r="G17" s="114">
        <v>16102</v>
      </c>
      <c r="H17" s="114">
        <v>16581</v>
      </c>
      <c r="I17" s="114">
        <v>16764</v>
      </c>
      <c r="J17" s="140">
        <v>16689</v>
      </c>
      <c r="K17" s="114">
        <v>-566</v>
      </c>
      <c r="L17" s="116">
        <v>-3.3914554496974056</v>
      </c>
    </row>
    <row r="18" spans="1:12" s="110" customFormat="1" ht="15" customHeight="1" x14ac:dyDescent="0.2">
      <c r="A18" s="120"/>
      <c r="B18" s="119"/>
      <c r="C18" s="258" t="s">
        <v>106</v>
      </c>
      <c r="E18" s="113">
        <v>58.270793276685481</v>
      </c>
      <c r="F18" s="115">
        <v>9395</v>
      </c>
      <c r="G18" s="114">
        <v>9341</v>
      </c>
      <c r="H18" s="114">
        <v>9657</v>
      </c>
      <c r="I18" s="114">
        <v>9770</v>
      </c>
      <c r="J18" s="140">
        <v>9710</v>
      </c>
      <c r="K18" s="114">
        <v>-315</v>
      </c>
      <c r="L18" s="116">
        <v>-3.2440782698249229</v>
      </c>
    </row>
    <row r="19" spans="1:12" s="110" customFormat="1" ht="15" customHeight="1" x14ac:dyDescent="0.2">
      <c r="A19" s="120"/>
      <c r="B19" s="119"/>
      <c r="C19" s="258" t="s">
        <v>107</v>
      </c>
      <c r="E19" s="113">
        <v>41.729206723314519</v>
      </c>
      <c r="F19" s="115">
        <v>6728</v>
      </c>
      <c r="G19" s="114">
        <v>6761</v>
      </c>
      <c r="H19" s="114">
        <v>6924</v>
      </c>
      <c r="I19" s="114">
        <v>6994</v>
      </c>
      <c r="J19" s="140">
        <v>6979</v>
      </c>
      <c r="K19" s="114">
        <v>-251</v>
      </c>
      <c r="L19" s="116">
        <v>-3.5965037971056026</v>
      </c>
    </row>
    <row r="20" spans="1:12" s="110" customFormat="1" ht="15" customHeight="1" x14ac:dyDescent="0.2">
      <c r="A20" s="120"/>
      <c r="B20" s="121" t="s">
        <v>110</v>
      </c>
      <c r="C20" s="258"/>
      <c r="E20" s="113">
        <v>22.532317438575465</v>
      </c>
      <c r="F20" s="115">
        <v>5264</v>
      </c>
      <c r="G20" s="114">
        <v>5148</v>
      </c>
      <c r="H20" s="114">
        <v>5213</v>
      </c>
      <c r="I20" s="114">
        <v>5199</v>
      </c>
      <c r="J20" s="140">
        <v>5084</v>
      </c>
      <c r="K20" s="114">
        <v>180</v>
      </c>
      <c r="L20" s="116">
        <v>3.5405192761605035</v>
      </c>
    </row>
    <row r="21" spans="1:12" s="110" customFormat="1" ht="15" customHeight="1" x14ac:dyDescent="0.2">
      <c r="A21" s="120"/>
      <c r="B21" s="119"/>
      <c r="C21" s="258" t="s">
        <v>106</v>
      </c>
      <c r="E21" s="113">
        <v>51.386778115501521</v>
      </c>
      <c r="F21" s="115">
        <v>2705</v>
      </c>
      <c r="G21" s="114">
        <v>2631</v>
      </c>
      <c r="H21" s="114">
        <v>2676</v>
      </c>
      <c r="I21" s="114">
        <v>2635</v>
      </c>
      <c r="J21" s="140">
        <v>2555</v>
      </c>
      <c r="K21" s="114">
        <v>150</v>
      </c>
      <c r="L21" s="116">
        <v>5.8708414872798436</v>
      </c>
    </row>
    <row r="22" spans="1:12" s="110" customFormat="1" ht="15" customHeight="1" x14ac:dyDescent="0.2">
      <c r="A22" s="120"/>
      <c r="B22" s="119"/>
      <c r="C22" s="258" t="s">
        <v>107</v>
      </c>
      <c r="E22" s="113">
        <v>48.613221884498479</v>
      </c>
      <c r="F22" s="115">
        <v>2559</v>
      </c>
      <c r="G22" s="114">
        <v>2517</v>
      </c>
      <c r="H22" s="114">
        <v>2537</v>
      </c>
      <c r="I22" s="114">
        <v>2564</v>
      </c>
      <c r="J22" s="140">
        <v>2529</v>
      </c>
      <c r="K22" s="114">
        <v>30</v>
      </c>
      <c r="L22" s="116">
        <v>1.1862396204033214</v>
      </c>
    </row>
    <row r="23" spans="1:12" s="110" customFormat="1" ht="15" customHeight="1" x14ac:dyDescent="0.2">
      <c r="A23" s="120"/>
      <c r="B23" s="121" t="s">
        <v>111</v>
      </c>
      <c r="C23" s="258"/>
      <c r="E23" s="113">
        <v>0.69343378135433609</v>
      </c>
      <c r="F23" s="115">
        <v>162</v>
      </c>
      <c r="G23" s="114">
        <v>160</v>
      </c>
      <c r="H23" s="114">
        <v>151</v>
      </c>
      <c r="I23" s="114">
        <v>159</v>
      </c>
      <c r="J23" s="140">
        <v>138</v>
      </c>
      <c r="K23" s="114">
        <v>24</v>
      </c>
      <c r="L23" s="116">
        <v>17.391304347826086</v>
      </c>
    </row>
    <row r="24" spans="1:12" s="110" customFormat="1" ht="15" customHeight="1" x14ac:dyDescent="0.2">
      <c r="A24" s="120"/>
      <c r="B24" s="119"/>
      <c r="C24" s="258" t="s">
        <v>106</v>
      </c>
      <c r="E24" s="113">
        <v>61.728395061728392</v>
      </c>
      <c r="F24" s="115">
        <v>100</v>
      </c>
      <c r="G24" s="114">
        <v>100</v>
      </c>
      <c r="H24" s="114">
        <v>92</v>
      </c>
      <c r="I24" s="114">
        <v>93</v>
      </c>
      <c r="J24" s="140">
        <v>91</v>
      </c>
      <c r="K24" s="114">
        <v>9</v>
      </c>
      <c r="L24" s="116">
        <v>9.8901098901098905</v>
      </c>
    </row>
    <row r="25" spans="1:12" s="110" customFormat="1" ht="15" customHeight="1" x14ac:dyDescent="0.2">
      <c r="A25" s="120"/>
      <c r="B25" s="119"/>
      <c r="C25" s="258" t="s">
        <v>107</v>
      </c>
      <c r="E25" s="113">
        <v>38.271604938271608</v>
      </c>
      <c r="F25" s="115">
        <v>62</v>
      </c>
      <c r="G25" s="114">
        <v>60</v>
      </c>
      <c r="H25" s="114">
        <v>59</v>
      </c>
      <c r="I25" s="114">
        <v>66</v>
      </c>
      <c r="J25" s="140">
        <v>47</v>
      </c>
      <c r="K25" s="114">
        <v>15</v>
      </c>
      <c r="L25" s="116">
        <v>31.914893617021278</v>
      </c>
    </row>
    <row r="26" spans="1:12" s="110" customFormat="1" ht="15" customHeight="1" x14ac:dyDescent="0.2">
      <c r="A26" s="120"/>
      <c r="C26" s="121" t="s">
        <v>187</v>
      </c>
      <c r="D26" s="110" t="s">
        <v>188</v>
      </c>
      <c r="E26" s="113">
        <v>0.25254687098707301</v>
      </c>
      <c r="F26" s="115">
        <v>59</v>
      </c>
      <c r="G26" s="114">
        <v>51</v>
      </c>
      <c r="H26" s="114">
        <v>52</v>
      </c>
      <c r="I26" s="114">
        <v>44</v>
      </c>
      <c r="J26" s="140">
        <v>37</v>
      </c>
      <c r="K26" s="114">
        <v>22</v>
      </c>
      <c r="L26" s="116">
        <v>59.45945945945946</v>
      </c>
    </row>
    <row r="27" spans="1:12" s="110" customFormat="1" ht="15" customHeight="1" x14ac:dyDescent="0.2">
      <c r="A27" s="120"/>
      <c r="B27" s="119"/>
      <c r="D27" s="259" t="s">
        <v>106</v>
      </c>
      <c r="E27" s="113">
        <v>47.457627118644069</v>
      </c>
      <c r="F27" s="115">
        <v>28</v>
      </c>
      <c r="G27" s="114">
        <v>25</v>
      </c>
      <c r="H27" s="114">
        <v>24</v>
      </c>
      <c r="I27" s="114">
        <v>18</v>
      </c>
      <c r="J27" s="140">
        <v>21</v>
      </c>
      <c r="K27" s="114">
        <v>7</v>
      </c>
      <c r="L27" s="116">
        <v>33.333333333333336</v>
      </c>
    </row>
    <row r="28" spans="1:12" s="110" customFormat="1" ht="15" customHeight="1" x14ac:dyDescent="0.2">
      <c r="A28" s="120"/>
      <c r="B28" s="119"/>
      <c r="D28" s="259" t="s">
        <v>107</v>
      </c>
      <c r="E28" s="113">
        <v>52.542372881355931</v>
      </c>
      <c r="F28" s="115">
        <v>31</v>
      </c>
      <c r="G28" s="114">
        <v>26</v>
      </c>
      <c r="H28" s="114">
        <v>28</v>
      </c>
      <c r="I28" s="114">
        <v>26</v>
      </c>
      <c r="J28" s="140">
        <v>16</v>
      </c>
      <c r="K28" s="114">
        <v>15</v>
      </c>
      <c r="L28" s="116">
        <v>93.75</v>
      </c>
    </row>
    <row r="29" spans="1:12" s="110" customFormat="1" ht="24.95" customHeight="1" x14ac:dyDescent="0.2">
      <c r="A29" s="604" t="s">
        <v>189</v>
      </c>
      <c r="B29" s="605"/>
      <c r="C29" s="605"/>
      <c r="D29" s="606"/>
      <c r="E29" s="113">
        <v>95.574009074565538</v>
      </c>
      <c r="F29" s="115">
        <v>22328</v>
      </c>
      <c r="G29" s="114">
        <v>22356</v>
      </c>
      <c r="H29" s="114">
        <v>22815</v>
      </c>
      <c r="I29" s="114">
        <v>22773</v>
      </c>
      <c r="J29" s="140">
        <v>22685</v>
      </c>
      <c r="K29" s="114">
        <v>-357</v>
      </c>
      <c r="L29" s="116">
        <v>-1.5737271324663875</v>
      </c>
    </row>
    <row r="30" spans="1:12" s="110" customFormat="1" ht="15" customHeight="1" x14ac:dyDescent="0.2">
      <c r="A30" s="120"/>
      <c r="B30" s="119"/>
      <c r="C30" s="258" t="s">
        <v>106</v>
      </c>
      <c r="E30" s="113">
        <v>56.601576495879613</v>
      </c>
      <c r="F30" s="115">
        <v>12638</v>
      </c>
      <c r="G30" s="114">
        <v>12628</v>
      </c>
      <c r="H30" s="114">
        <v>12954</v>
      </c>
      <c r="I30" s="114">
        <v>12864</v>
      </c>
      <c r="J30" s="140">
        <v>12824</v>
      </c>
      <c r="K30" s="114">
        <v>-186</v>
      </c>
      <c r="L30" s="116">
        <v>-1.4504054897067997</v>
      </c>
    </row>
    <row r="31" spans="1:12" s="110" customFormat="1" ht="15" customHeight="1" x14ac:dyDescent="0.2">
      <c r="A31" s="120"/>
      <c r="B31" s="119"/>
      <c r="C31" s="258" t="s">
        <v>107</v>
      </c>
      <c r="E31" s="113">
        <v>43.398423504120387</v>
      </c>
      <c r="F31" s="115">
        <v>9690</v>
      </c>
      <c r="G31" s="114">
        <v>9728</v>
      </c>
      <c r="H31" s="114">
        <v>9861</v>
      </c>
      <c r="I31" s="114">
        <v>9909</v>
      </c>
      <c r="J31" s="140">
        <v>9861</v>
      </c>
      <c r="K31" s="114">
        <v>-171</v>
      </c>
      <c r="L31" s="116">
        <v>-1.7341040462427746</v>
      </c>
    </row>
    <row r="32" spans="1:12" s="110" customFormat="1" ht="15" customHeight="1" x14ac:dyDescent="0.2">
      <c r="A32" s="120"/>
      <c r="B32" s="119" t="s">
        <v>117</v>
      </c>
      <c r="C32" s="258"/>
      <c r="E32" s="113">
        <v>4.4217104699940073</v>
      </c>
      <c r="F32" s="115">
        <v>1033</v>
      </c>
      <c r="G32" s="114">
        <v>876</v>
      </c>
      <c r="H32" s="114">
        <v>1063</v>
      </c>
      <c r="I32" s="114">
        <v>1158</v>
      </c>
      <c r="J32" s="140">
        <v>1002</v>
      </c>
      <c r="K32" s="114">
        <v>31</v>
      </c>
      <c r="L32" s="116">
        <v>3.093812375249501</v>
      </c>
    </row>
    <row r="33" spans="1:12" s="110" customFormat="1" ht="15" customHeight="1" x14ac:dyDescent="0.2">
      <c r="A33" s="120"/>
      <c r="B33" s="119"/>
      <c r="C33" s="258" t="s">
        <v>106</v>
      </c>
      <c r="E33" s="113">
        <v>71.442400774443371</v>
      </c>
      <c r="F33" s="115">
        <v>738</v>
      </c>
      <c r="G33" s="114">
        <v>651</v>
      </c>
      <c r="H33" s="114">
        <v>749</v>
      </c>
      <c r="I33" s="114">
        <v>803</v>
      </c>
      <c r="J33" s="140">
        <v>710</v>
      </c>
      <c r="K33" s="114">
        <v>28</v>
      </c>
      <c r="L33" s="116">
        <v>3.943661971830986</v>
      </c>
    </row>
    <row r="34" spans="1:12" s="110" customFormat="1" ht="15" customHeight="1" x14ac:dyDescent="0.2">
      <c r="A34" s="120"/>
      <c r="B34" s="119"/>
      <c r="C34" s="258" t="s">
        <v>107</v>
      </c>
      <c r="E34" s="113">
        <v>28.557599225556633</v>
      </c>
      <c r="F34" s="115">
        <v>295</v>
      </c>
      <c r="G34" s="114">
        <v>225</v>
      </c>
      <c r="H34" s="114">
        <v>314</v>
      </c>
      <c r="I34" s="114">
        <v>355</v>
      </c>
      <c r="J34" s="140">
        <v>292</v>
      </c>
      <c r="K34" s="114">
        <v>3</v>
      </c>
      <c r="L34" s="116">
        <v>1.0273972602739727</v>
      </c>
    </row>
    <row r="35" spans="1:12" s="110" customFormat="1" ht="24.95" customHeight="1" x14ac:dyDescent="0.2">
      <c r="A35" s="604" t="s">
        <v>190</v>
      </c>
      <c r="B35" s="605"/>
      <c r="C35" s="605"/>
      <c r="D35" s="606"/>
      <c r="E35" s="113">
        <v>77.232257512199297</v>
      </c>
      <c r="F35" s="115">
        <v>18043</v>
      </c>
      <c r="G35" s="114">
        <v>17891</v>
      </c>
      <c r="H35" s="114">
        <v>18498</v>
      </c>
      <c r="I35" s="114">
        <v>18515</v>
      </c>
      <c r="J35" s="140">
        <v>18421</v>
      </c>
      <c r="K35" s="114">
        <v>-378</v>
      </c>
      <c r="L35" s="116">
        <v>-2.052005862873894</v>
      </c>
    </row>
    <row r="36" spans="1:12" s="110" customFormat="1" ht="15" customHeight="1" x14ac:dyDescent="0.2">
      <c r="A36" s="120"/>
      <c r="B36" s="119"/>
      <c r="C36" s="258" t="s">
        <v>106</v>
      </c>
      <c r="E36" s="113">
        <v>69.035082857617908</v>
      </c>
      <c r="F36" s="115">
        <v>12456</v>
      </c>
      <c r="G36" s="114">
        <v>12371</v>
      </c>
      <c r="H36" s="114">
        <v>12788</v>
      </c>
      <c r="I36" s="114">
        <v>12730</v>
      </c>
      <c r="J36" s="140">
        <v>12646</v>
      </c>
      <c r="K36" s="114">
        <v>-190</v>
      </c>
      <c r="L36" s="116">
        <v>-1.5024513680215088</v>
      </c>
    </row>
    <row r="37" spans="1:12" s="110" customFormat="1" ht="15" customHeight="1" x14ac:dyDescent="0.2">
      <c r="A37" s="120"/>
      <c r="B37" s="119"/>
      <c r="C37" s="258" t="s">
        <v>107</v>
      </c>
      <c r="E37" s="113">
        <v>30.964917142382088</v>
      </c>
      <c r="F37" s="115">
        <v>5587</v>
      </c>
      <c r="G37" s="114">
        <v>5520</v>
      </c>
      <c r="H37" s="114">
        <v>5710</v>
      </c>
      <c r="I37" s="114">
        <v>5785</v>
      </c>
      <c r="J37" s="140">
        <v>5775</v>
      </c>
      <c r="K37" s="114">
        <v>-188</v>
      </c>
      <c r="L37" s="116">
        <v>-3.2554112554112553</v>
      </c>
    </row>
    <row r="38" spans="1:12" s="110" customFormat="1" ht="15" customHeight="1" x14ac:dyDescent="0.2">
      <c r="A38" s="120"/>
      <c r="B38" s="119" t="s">
        <v>182</v>
      </c>
      <c r="C38" s="258"/>
      <c r="E38" s="113">
        <v>22.767742487800703</v>
      </c>
      <c r="F38" s="115">
        <v>5319</v>
      </c>
      <c r="G38" s="114">
        <v>5342</v>
      </c>
      <c r="H38" s="114">
        <v>5381</v>
      </c>
      <c r="I38" s="114">
        <v>5418</v>
      </c>
      <c r="J38" s="140">
        <v>5268</v>
      </c>
      <c r="K38" s="114">
        <v>51</v>
      </c>
      <c r="L38" s="116">
        <v>0.96810933940774491</v>
      </c>
    </row>
    <row r="39" spans="1:12" s="110" customFormat="1" ht="15" customHeight="1" x14ac:dyDescent="0.2">
      <c r="A39" s="120"/>
      <c r="B39" s="119"/>
      <c r="C39" s="258" t="s">
        <v>106</v>
      </c>
      <c r="E39" s="113">
        <v>17.315284827975184</v>
      </c>
      <c r="F39" s="115">
        <v>921</v>
      </c>
      <c r="G39" s="114">
        <v>909</v>
      </c>
      <c r="H39" s="114">
        <v>916</v>
      </c>
      <c r="I39" s="114">
        <v>939</v>
      </c>
      <c r="J39" s="140">
        <v>890</v>
      </c>
      <c r="K39" s="114">
        <v>31</v>
      </c>
      <c r="L39" s="116">
        <v>3.4831460674157304</v>
      </c>
    </row>
    <row r="40" spans="1:12" s="110" customFormat="1" ht="15" customHeight="1" x14ac:dyDescent="0.2">
      <c r="A40" s="120"/>
      <c r="B40" s="119"/>
      <c r="C40" s="258" t="s">
        <v>107</v>
      </c>
      <c r="E40" s="113">
        <v>82.684715172024823</v>
      </c>
      <c r="F40" s="115">
        <v>4398</v>
      </c>
      <c r="G40" s="114">
        <v>4433</v>
      </c>
      <c r="H40" s="114">
        <v>4465</v>
      </c>
      <c r="I40" s="114">
        <v>4479</v>
      </c>
      <c r="J40" s="140">
        <v>4378</v>
      </c>
      <c r="K40" s="114">
        <v>20</v>
      </c>
      <c r="L40" s="116">
        <v>0.45682960255824578</v>
      </c>
    </row>
    <row r="41" spans="1:12" s="110" customFormat="1" ht="24.75" customHeight="1" x14ac:dyDescent="0.2">
      <c r="A41" s="604" t="s">
        <v>518</v>
      </c>
      <c r="B41" s="605"/>
      <c r="C41" s="605"/>
      <c r="D41" s="606"/>
      <c r="E41" s="113">
        <v>3.3687184316411267</v>
      </c>
      <c r="F41" s="115">
        <v>787</v>
      </c>
      <c r="G41" s="114">
        <v>854</v>
      </c>
      <c r="H41" s="114">
        <v>890</v>
      </c>
      <c r="I41" s="114">
        <v>702</v>
      </c>
      <c r="J41" s="140">
        <v>766</v>
      </c>
      <c r="K41" s="114">
        <v>21</v>
      </c>
      <c r="L41" s="116">
        <v>2.7415143603133161</v>
      </c>
    </row>
    <row r="42" spans="1:12" s="110" customFormat="1" ht="15" customHeight="1" x14ac:dyDescent="0.2">
      <c r="A42" s="120"/>
      <c r="B42" s="119"/>
      <c r="C42" s="258" t="s">
        <v>106</v>
      </c>
      <c r="E42" s="113">
        <v>70.393900889453619</v>
      </c>
      <c r="F42" s="115">
        <v>554</v>
      </c>
      <c r="G42" s="114">
        <v>613</v>
      </c>
      <c r="H42" s="114">
        <v>635</v>
      </c>
      <c r="I42" s="114">
        <v>496</v>
      </c>
      <c r="J42" s="140">
        <v>536</v>
      </c>
      <c r="K42" s="114">
        <v>18</v>
      </c>
      <c r="L42" s="116">
        <v>3.3582089552238807</v>
      </c>
    </row>
    <row r="43" spans="1:12" s="110" customFormat="1" ht="15" customHeight="1" x14ac:dyDescent="0.2">
      <c r="A43" s="123"/>
      <c r="B43" s="124"/>
      <c r="C43" s="260" t="s">
        <v>107</v>
      </c>
      <c r="D43" s="261"/>
      <c r="E43" s="125">
        <v>29.606099110546378</v>
      </c>
      <c r="F43" s="143">
        <v>233</v>
      </c>
      <c r="G43" s="144">
        <v>241</v>
      </c>
      <c r="H43" s="144">
        <v>255</v>
      </c>
      <c r="I43" s="144">
        <v>206</v>
      </c>
      <c r="J43" s="145">
        <v>230</v>
      </c>
      <c r="K43" s="144">
        <v>3</v>
      </c>
      <c r="L43" s="146">
        <v>1.3043478260869565</v>
      </c>
    </row>
    <row r="44" spans="1:12" s="110" customFormat="1" ht="45.75" customHeight="1" x14ac:dyDescent="0.2">
      <c r="A44" s="604" t="s">
        <v>191</v>
      </c>
      <c r="B44" s="605"/>
      <c r="C44" s="605"/>
      <c r="D44" s="606"/>
      <c r="E44" s="113">
        <v>2.217275918157692</v>
      </c>
      <c r="F44" s="115">
        <v>518</v>
      </c>
      <c r="G44" s="114">
        <v>513</v>
      </c>
      <c r="H44" s="114">
        <v>519</v>
      </c>
      <c r="I44" s="114">
        <v>521</v>
      </c>
      <c r="J44" s="140">
        <v>527</v>
      </c>
      <c r="K44" s="114">
        <v>-9</v>
      </c>
      <c r="L44" s="116">
        <v>-1.7077798861480076</v>
      </c>
    </row>
    <row r="45" spans="1:12" s="110" customFormat="1" ht="15" customHeight="1" x14ac:dyDescent="0.2">
      <c r="A45" s="120"/>
      <c r="B45" s="119"/>
      <c r="C45" s="258" t="s">
        <v>106</v>
      </c>
      <c r="E45" s="113">
        <v>60.231660231660229</v>
      </c>
      <c r="F45" s="115">
        <v>312</v>
      </c>
      <c r="G45" s="114">
        <v>308</v>
      </c>
      <c r="H45" s="114">
        <v>313</v>
      </c>
      <c r="I45" s="114">
        <v>316</v>
      </c>
      <c r="J45" s="140">
        <v>321</v>
      </c>
      <c r="K45" s="114">
        <v>-9</v>
      </c>
      <c r="L45" s="116">
        <v>-2.8037383177570092</v>
      </c>
    </row>
    <row r="46" spans="1:12" s="110" customFormat="1" ht="15" customHeight="1" x14ac:dyDescent="0.2">
      <c r="A46" s="123"/>
      <c r="B46" s="124"/>
      <c r="C46" s="260" t="s">
        <v>107</v>
      </c>
      <c r="D46" s="261"/>
      <c r="E46" s="125">
        <v>39.768339768339771</v>
      </c>
      <c r="F46" s="143">
        <v>206</v>
      </c>
      <c r="G46" s="144">
        <v>205</v>
      </c>
      <c r="H46" s="144">
        <v>206</v>
      </c>
      <c r="I46" s="144">
        <v>205</v>
      </c>
      <c r="J46" s="145">
        <v>206</v>
      </c>
      <c r="K46" s="144">
        <v>0</v>
      </c>
      <c r="L46" s="146">
        <v>0</v>
      </c>
    </row>
    <row r="47" spans="1:12" s="110" customFormat="1" ht="39" customHeight="1" x14ac:dyDescent="0.2">
      <c r="A47" s="604" t="s">
        <v>519</v>
      </c>
      <c r="B47" s="608"/>
      <c r="C47" s="608"/>
      <c r="D47" s="609"/>
      <c r="E47" s="113">
        <v>0.36811916787946236</v>
      </c>
      <c r="F47" s="115">
        <v>86</v>
      </c>
      <c r="G47" s="114">
        <v>81</v>
      </c>
      <c r="H47" s="114">
        <v>75</v>
      </c>
      <c r="I47" s="114">
        <v>92</v>
      </c>
      <c r="J47" s="140">
        <v>87</v>
      </c>
      <c r="K47" s="114">
        <v>-1</v>
      </c>
      <c r="L47" s="116">
        <v>-1.1494252873563218</v>
      </c>
    </row>
    <row r="48" spans="1:12" s="110" customFormat="1" ht="15" customHeight="1" x14ac:dyDescent="0.2">
      <c r="A48" s="120"/>
      <c r="B48" s="119"/>
      <c r="C48" s="258" t="s">
        <v>106</v>
      </c>
      <c r="E48" s="113">
        <v>52.325581395348834</v>
      </c>
      <c r="F48" s="115">
        <v>45</v>
      </c>
      <c r="G48" s="114">
        <v>42</v>
      </c>
      <c r="H48" s="114">
        <v>38</v>
      </c>
      <c r="I48" s="114">
        <v>46</v>
      </c>
      <c r="J48" s="140">
        <v>38</v>
      </c>
      <c r="K48" s="114">
        <v>7</v>
      </c>
      <c r="L48" s="116">
        <v>18.421052631578949</v>
      </c>
    </row>
    <row r="49" spans="1:12" s="110" customFormat="1" ht="15" customHeight="1" x14ac:dyDescent="0.2">
      <c r="A49" s="123"/>
      <c r="B49" s="124"/>
      <c r="C49" s="260" t="s">
        <v>107</v>
      </c>
      <c r="D49" s="261"/>
      <c r="E49" s="125">
        <v>47.674418604651166</v>
      </c>
      <c r="F49" s="143">
        <v>41</v>
      </c>
      <c r="G49" s="144">
        <v>39</v>
      </c>
      <c r="H49" s="144">
        <v>37</v>
      </c>
      <c r="I49" s="144">
        <v>46</v>
      </c>
      <c r="J49" s="145">
        <v>49</v>
      </c>
      <c r="K49" s="144">
        <v>-8</v>
      </c>
      <c r="L49" s="146">
        <v>-16.326530612244898</v>
      </c>
    </row>
    <row r="50" spans="1:12" s="110" customFormat="1" ht="24.95" customHeight="1" x14ac:dyDescent="0.2">
      <c r="A50" s="610" t="s">
        <v>192</v>
      </c>
      <c r="B50" s="611"/>
      <c r="C50" s="611"/>
      <c r="D50" s="612"/>
      <c r="E50" s="262">
        <v>8.5009845047513064</v>
      </c>
      <c r="F50" s="263">
        <v>1986</v>
      </c>
      <c r="G50" s="264">
        <v>2045</v>
      </c>
      <c r="H50" s="264">
        <v>2111</v>
      </c>
      <c r="I50" s="264">
        <v>1990</v>
      </c>
      <c r="J50" s="265">
        <v>1984</v>
      </c>
      <c r="K50" s="263">
        <v>2</v>
      </c>
      <c r="L50" s="266">
        <v>0.10080645161290322</v>
      </c>
    </row>
    <row r="51" spans="1:12" s="110" customFormat="1" ht="15" customHeight="1" x14ac:dyDescent="0.2">
      <c r="A51" s="120"/>
      <c r="B51" s="119"/>
      <c r="C51" s="258" t="s">
        <v>106</v>
      </c>
      <c r="E51" s="113">
        <v>67.270896273917415</v>
      </c>
      <c r="F51" s="115">
        <v>1336</v>
      </c>
      <c r="G51" s="114">
        <v>1378</v>
      </c>
      <c r="H51" s="114">
        <v>1432</v>
      </c>
      <c r="I51" s="114">
        <v>1312</v>
      </c>
      <c r="J51" s="140">
        <v>1314</v>
      </c>
      <c r="K51" s="114">
        <v>22</v>
      </c>
      <c r="L51" s="116">
        <v>1.6742770167427701</v>
      </c>
    </row>
    <row r="52" spans="1:12" s="110" customFormat="1" ht="15" customHeight="1" x14ac:dyDescent="0.2">
      <c r="A52" s="120"/>
      <c r="B52" s="119"/>
      <c r="C52" s="258" t="s">
        <v>107</v>
      </c>
      <c r="E52" s="113">
        <v>32.729103726082577</v>
      </c>
      <c r="F52" s="115">
        <v>650</v>
      </c>
      <c r="G52" s="114">
        <v>667</v>
      </c>
      <c r="H52" s="114">
        <v>679</v>
      </c>
      <c r="I52" s="114">
        <v>678</v>
      </c>
      <c r="J52" s="140">
        <v>670</v>
      </c>
      <c r="K52" s="114">
        <v>-20</v>
      </c>
      <c r="L52" s="116">
        <v>-2.9850746268656718</v>
      </c>
    </row>
    <row r="53" spans="1:12" s="110" customFormat="1" ht="15" customHeight="1" x14ac:dyDescent="0.2">
      <c r="A53" s="120"/>
      <c r="B53" s="119"/>
      <c r="C53" s="258" t="s">
        <v>187</v>
      </c>
      <c r="D53" s="110" t="s">
        <v>193</v>
      </c>
      <c r="E53" s="113">
        <v>30.261832829808661</v>
      </c>
      <c r="F53" s="115">
        <v>601</v>
      </c>
      <c r="G53" s="114">
        <v>689</v>
      </c>
      <c r="H53" s="114">
        <v>732</v>
      </c>
      <c r="I53" s="114">
        <v>542</v>
      </c>
      <c r="J53" s="140">
        <v>589</v>
      </c>
      <c r="K53" s="114">
        <v>12</v>
      </c>
      <c r="L53" s="116">
        <v>2.037351443123939</v>
      </c>
    </row>
    <row r="54" spans="1:12" s="110" customFormat="1" ht="15" customHeight="1" x14ac:dyDescent="0.2">
      <c r="A54" s="120"/>
      <c r="B54" s="119"/>
      <c r="D54" s="267" t="s">
        <v>194</v>
      </c>
      <c r="E54" s="113">
        <v>73.37770382695507</v>
      </c>
      <c r="F54" s="115">
        <v>441</v>
      </c>
      <c r="G54" s="114">
        <v>503</v>
      </c>
      <c r="H54" s="114">
        <v>534</v>
      </c>
      <c r="I54" s="114">
        <v>399</v>
      </c>
      <c r="J54" s="140">
        <v>428</v>
      </c>
      <c r="K54" s="114">
        <v>13</v>
      </c>
      <c r="L54" s="116">
        <v>3.0373831775700935</v>
      </c>
    </row>
    <row r="55" spans="1:12" s="110" customFormat="1" ht="15" customHeight="1" x14ac:dyDescent="0.2">
      <c r="A55" s="120"/>
      <c r="B55" s="119"/>
      <c r="D55" s="267" t="s">
        <v>195</v>
      </c>
      <c r="E55" s="113">
        <v>26.622296173044926</v>
      </c>
      <c r="F55" s="115">
        <v>160</v>
      </c>
      <c r="G55" s="114">
        <v>186</v>
      </c>
      <c r="H55" s="114">
        <v>198</v>
      </c>
      <c r="I55" s="114">
        <v>143</v>
      </c>
      <c r="J55" s="140">
        <v>161</v>
      </c>
      <c r="K55" s="114">
        <v>-1</v>
      </c>
      <c r="L55" s="116">
        <v>-0.6211180124223602</v>
      </c>
    </row>
    <row r="56" spans="1:12" s="110" customFormat="1" ht="15" customHeight="1" x14ac:dyDescent="0.2">
      <c r="A56" s="120"/>
      <c r="B56" s="119" t="s">
        <v>196</v>
      </c>
      <c r="C56" s="258"/>
      <c r="E56" s="113">
        <v>78.717575550038518</v>
      </c>
      <c r="F56" s="115">
        <v>18390</v>
      </c>
      <c r="G56" s="114">
        <v>18231</v>
      </c>
      <c r="H56" s="114">
        <v>18690</v>
      </c>
      <c r="I56" s="114">
        <v>18770</v>
      </c>
      <c r="J56" s="140">
        <v>18594</v>
      </c>
      <c r="K56" s="114">
        <v>-204</v>
      </c>
      <c r="L56" s="116">
        <v>-1.0971281058405937</v>
      </c>
    </row>
    <row r="57" spans="1:12" s="110" customFormat="1" ht="15" customHeight="1" x14ac:dyDescent="0.2">
      <c r="A57" s="120"/>
      <c r="B57" s="119"/>
      <c r="C57" s="258" t="s">
        <v>106</v>
      </c>
      <c r="E57" s="113">
        <v>56.541598694942905</v>
      </c>
      <c r="F57" s="115">
        <v>10398</v>
      </c>
      <c r="G57" s="114">
        <v>10276</v>
      </c>
      <c r="H57" s="114">
        <v>10569</v>
      </c>
      <c r="I57" s="114">
        <v>10607</v>
      </c>
      <c r="J57" s="140">
        <v>10502</v>
      </c>
      <c r="K57" s="114">
        <v>-104</v>
      </c>
      <c r="L57" s="116">
        <v>-0.99028756427347175</v>
      </c>
    </row>
    <row r="58" spans="1:12" s="110" customFormat="1" ht="15" customHeight="1" x14ac:dyDescent="0.2">
      <c r="A58" s="120"/>
      <c r="B58" s="119"/>
      <c r="C58" s="258" t="s">
        <v>107</v>
      </c>
      <c r="E58" s="113">
        <v>43.458401305057095</v>
      </c>
      <c r="F58" s="115">
        <v>7992</v>
      </c>
      <c r="G58" s="114">
        <v>7955</v>
      </c>
      <c r="H58" s="114">
        <v>8121</v>
      </c>
      <c r="I58" s="114">
        <v>8163</v>
      </c>
      <c r="J58" s="140">
        <v>8092</v>
      </c>
      <c r="K58" s="114">
        <v>-100</v>
      </c>
      <c r="L58" s="116">
        <v>-1.2357884330202669</v>
      </c>
    </row>
    <row r="59" spans="1:12" s="110" customFormat="1" ht="15" customHeight="1" x14ac:dyDescent="0.2">
      <c r="A59" s="120"/>
      <c r="B59" s="119"/>
      <c r="C59" s="258" t="s">
        <v>105</v>
      </c>
      <c r="D59" s="110" t="s">
        <v>197</v>
      </c>
      <c r="E59" s="113">
        <v>91.620445894507881</v>
      </c>
      <c r="F59" s="115">
        <v>16849</v>
      </c>
      <c r="G59" s="114">
        <v>16660</v>
      </c>
      <c r="H59" s="114">
        <v>17108</v>
      </c>
      <c r="I59" s="114">
        <v>17182</v>
      </c>
      <c r="J59" s="140">
        <v>17000</v>
      </c>
      <c r="K59" s="114">
        <v>-151</v>
      </c>
      <c r="L59" s="116">
        <v>-0.88823529411764701</v>
      </c>
    </row>
    <row r="60" spans="1:12" s="110" customFormat="1" ht="15" customHeight="1" x14ac:dyDescent="0.2">
      <c r="A60" s="120"/>
      <c r="B60" s="119"/>
      <c r="C60" s="258"/>
      <c r="D60" s="267" t="s">
        <v>198</v>
      </c>
      <c r="E60" s="113">
        <v>57.148792213187726</v>
      </c>
      <c r="F60" s="115">
        <v>9629</v>
      </c>
      <c r="G60" s="114">
        <v>9488</v>
      </c>
      <c r="H60" s="114">
        <v>9770</v>
      </c>
      <c r="I60" s="114">
        <v>9799</v>
      </c>
      <c r="J60" s="140">
        <v>9689</v>
      </c>
      <c r="K60" s="114">
        <v>-60</v>
      </c>
      <c r="L60" s="116">
        <v>-0.6192589534523687</v>
      </c>
    </row>
    <row r="61" spans="1:12" s="110" customFormat="1" ht="15" customHeight="1" x14ac:dyDescent="0.2">
      <c r="A61" s="120"/>
      <c r="B61" s="119"/>
      <c r="C61" s="258"/>
      <c r="D61" s="267" t="s">
        <v>199</v>
      </c>
      <c r="E61" s="113">
        <v>42.851207786812274</v>
      </c>
      <c r="F61" s="115">
        <v>7220</v>
      </c>
      <c r="G61" s="114">
        <v>7172</v>
      </c>
      <c r="H61" s="114">
        <v>7338</v>
      </c>
      <c r="I61" s="114">
        <v>7383</v>
      </c>
      <c r="J61" s="140">
        <v>7311</v>
      </c>
      <c r="K61" s="114">
        <v>-91</v>
      </c>
      <c r="L61" s="116">
        <v>-1.2446997674736697</v>
      </c>
    </row>
    <row r="62" spans="1:12" s="110" customFormat="1" ht="15" customHeight="1" x14ac:dyDescent="0.2">
      <c r="A62" s="120"/>
      <c r="B62" s="119"/>
      <c r="C62" s="258"/>
      <c r="D62" s="258" t="s">
        <v>200</v>
      </c>
      <c r="E62" s="113">
        <v>8.3795541054921152</v>
      </c>
      <c r="F62" s="115">
        <v>1541</v>
      </c>
      <c r="G62" s="114">
        <v>1571</v>
      </c>
      <c r="H62" s="114">
        <v>1582</v>
      </c>
      <c r="I62" s="114">
        <v>1588</v>
      </c>
      <c r="J62" s="140">
        <v>1594</v>
      </c>
      <c r="K62" s="114">
        <v>-53</v>
      </c>
      <c r="L62" s="116">
        <v>-3.3249686323713927</v>
      </c>
    </row>
    <row r="63" spans="1:12" s="110" customFormat="1" ht="15" customHeight="1" x14ac:dyDescent="0.2">
      <c r="A63" s="120"/>
      <c r="B63" s="119"/>
      <c r="C63" s="258"/>
      <c r="D63" s="267" t="s">
        <v>198</v>
      </c>
      <c r="E63" s="113">
        <v>49.902660609993511</v>
      </c>
      <c r="F63" s="115">
        <v>769</v>
      </c>
      <c r="G63" s="114">
        <v>788</v>
      </c>
      <c r="H63" s="114">
        <v>799</v>
      </c>
      <c r="I63" s="114">
        <v>808</v>
      </c>
      <c r="J63" s="140">
        <v>813</v>
      </c>
      <c r="K63" s="114">
        <v>-44</v>
      </c>
      <c r="L63" s="116">
        <v>-5.4120541205412058</v>
      </c>
    </row>
    <row r="64" spans="1:12" s="110" customFormat="1" ht="15" customHeight="1" x14ac:dyDescent="0.2">
      <c r="A64" s="120"/>
      <c r="B64" s="119"/>
      <c r="C64" s="258"/>
      <c r="D64" s="267" t="s">
        <v>199</v>
      </c>
      <c r="E64" s="113">
        <v>50.097339390006489</v>
      </c>
      <c r="F64" s="115">
        <v>772</v>
      </c>
      <c r="G64" s="114">
        <v>783</v>
      </c>
      <c r="H64" s="114">
        <v>783</v>
      </c>
      <c r="I64" s="114">
        <v>780</v>
      </c>
      <c r="J64" s="140">
        <v>781</v>
      </c>
      <c r="K64" s="114">
        <v>-9</v>
      </c>
      <c r="L64" s="116">
        <v>-1.1523687580025608</v>
      </c>
    </row>
    <row r="65" spans="1:12" s="110" customFormat="1" ht="15" customHeight="1" x14ac:dyDescent="0.2">
      <c r="A65" s="120"/>
      <c r="B65" s="119" t="s">
        <v>201</v>
      </c>
      <c r="C65" s="258"/>
      <c r="E65" s="113">
        <v>7.9830493964557832</v>
      </c>
      <c r="F65" s="115">
        <v>1865</v>
      </c>
      <c r="G65" s="114">
        <v>1876</v>
      </c>
      <c r="H65" s="114">
        <v>1895</v>
      </c>
      <c r="I65" s="114">
        <v>1924</v>
      </c>
      <c r="J65" s="140">
        <v>1901</v>
      </c>
      <c r="K65" s="114">
        <v>-36</v>
      </c>
      <c r="L65" s="116">
        <v>-1.893740136770121</v>
      </c>
    </row>
    <row r="66" spans="1:12" s="110" customFormat="1" ht="15" customHeight="1" x14ac:dyDescent="0.2">
      <c r="A66" s="120"/>
      <c r="B66" s="119"/>
      <c r="C66" s="258" t="s">
        <v>106</v>
      </c>
      <c r="E66" s="113">
        <v>51.045576407506701</v>
      </c>
      <c r="F66" s="115">
        <v>952</v>
      </c>
      <c r="G66" s="114">
        <v>963</v>
      </c>
      <c r="H66" s="114">
        <v>977</v>
      </c>
      <c r="I66" s="114">
        <v>987</v>
      </c>
      <c r="J66" s="140">
        <v>987</v>
      </c>
      <c r="K66" s="114">
        <v>-35</v>
      </c>
      <c r="L66" s="116">
        <v>-3.5460992907801416</v>
      </c>
    </row>
    <row r="67" spans="1:12" s="110" customFormat="1" ht="15" customHeight="1" x14ac:dyDescent="0.2">
      <c r="A67" s="120"/>
      <c r="B67" s="119"/>
      <c r="C67" s="258" t="s">
        <v>107</v>
      </c>
      <c r="E67" s="113">
        <v>48.954423592493299</v>
      </c>
      <c r="F67" s="115">
        <v>913</v>
      </c>
      <c r="G67" s="114">
        <v>913</v>
      </c>
      <c r="H67" s="114">
        <v>918</v>
      </c>
      <c r="I67" s="114">
        <v>937</v>
      </c>
      <c r="J67" s="140">
        <v>914</v>
      </c>
      <c r="K67" s="114">
        <v>-1</v>
      </c>
      <c r="L67" s="116">
        <v>-0.10940919037199125</v>
      </c>
    </row>
    <row r="68" spans="1:12" s="110" customFormat="1" ht="15" customHeight="1" x14ac:dyDescent="0.2">
      <c r="A68" s="120"/>
      <c r="B68" s="119"/>
      <c r="C68" s="258" t="s">
        <v>105</v>
      </c>
      <c r="D68" s="110" t="s">
        <v>202</v>
      </c>
      <c r="E68" s="113">
        <v>17.640750670241285</v>
      </c>
      <c r="F68" s="115">
        <v>329</v>
      </c>
      <c r="G68" s="114">
        <v>324</v>
      </c>
      <c r="H68" s="114">
        <v>330</v>
      </c>
      <c r="I68" s="114">
        <v>339</v>
      </c>
      <c r="J68" s="140">
        <v>324</v>
      </c>
      <c r="K68" s="114">
        <v>5</v>
      </c>
      <c r="L68" s="116">
        <v>1.5432098765432098</v>
      </c>
    </row>
    <row r="69" spans="1:12" s="110" customFormat="1" ht="15" customHeight="1" x14ac:dyDescent="0.2">
      <c r="A69" s="120"/>
      <c r="B69" s="119"/>
      <c r="C69" s="258"/>
      <c r="D69" s="267" t="s">
        <v>198</v>
      </c>
      <c r="E69" s="113">
        <v>50.759878419452889</v>
      </c>
      <c r="F69" s="115">
        <v>167</v>
      </c>
      <c r="G69" s="114">
        <v>164</v>
      </c>
      <c r="H69" s="114">
        <v>169</v>
      </c>
      <c r="I69" s="114">
        <v>177</v>
      </c>
      <c r="J69" s="140">
        <v>171</v>
      </c>
      <c r="K69" s="114">
        <v>-4</v>
      </c>
      <c r="L69" s="116">
        <v>-2.3391812865497075</v>
      </c>
    </row>
    <row r="70" spans="1:12" s="110" customFormat="1" ht="15" customHeight="1" x14ac:dyDescent="0.2">
      <c r="A70" s="120"/>
      <c r="B70" s="119"/>
      <c r="C70" s="258"/>
      <c r="D70" s="267" t="s">
        <v>199</v>
      </c>
      <c r="E70" s="113">
        <v>49.240121580547111</v>
      </c>
      <c r="F70" s="115">
        <v>162</v>
      </c>
      <c r="G70" s="114">
        <v>160</v>
      </c>
      <c r="H70" s="114">
        <v>161</v>
      </c>
      <c r="I70" s="114">
        <v>162</v>
      </c>
      <c r="J70" s="140">
        <v>153</v>
      </c>
      <c r="K70" s="114">
        <v>9</v>
      </c>
      <c r="L70" s="116">
        <v>5.882352941176471</v>
      </c>
    </row>
    <row r="71" spans="1:12" s="110" customFormat="1" ht="15" customHeight="1" x14ac:dyDescent="0.2">
      <c r="A71" s="120"/>
      <c r="B71" s="119"/>
      <c r="C71" s="258"/>
      <c r="D71" s="110" t="s">
        <v>203</v>
      </c>
      <c r="E71" s="113">
        <v>78.337801608579085</v>
      </c>
      <c r="F71" s="115">
        <v>1461</v>
      </c>
      <c r="G71" s="114">
        <v>1478</v>
      </c>
      <c r="H71" s="114">
        <v>1488</v>
      </c>
      <c r="I71" s="114">
        <v>1515</v>
      </c>
      <c r="J71" s="140">
        <v>1508</v>
      </c>
      <c r="K71" s="114">
        <v>-47</v>
      </c>
      <c r="L71" s="116">
        <v>-3.1167108753315649</v>
      </c>
    </row>
    <row r="72" spans="1:12" s="110" customFormat="1" ht="15" customHeight="1" x14ac:dyDescent="0.2">
      <c r="A72" s="120"/>
      <c r="B72" s="119"/>
      <c r="C72" s="258"/>
      <c r="D72" s="267" t="s">
        <v>198</v>
      </c>
      <c r="E72" s="113">
        <v>51.060917180013689</v>
      </c>
      <c r="F72" s="115">
        <v>746</v>
      </c>
      <c r="G72" s="114">
        <v>758</v>
      </c>
      <c r="H72" s="114">
        <v>764</v>
      </c>
      <c r="I72" s="114">
        <v>773</v>
      </c>
      <c r="J72" s="140">
        <v>779</v>
      </c>
      <c r="K72" s="114">
        <v>-33</v>
      </c>
      <c r="L72" s="116">
        <v>-4.2362002567394095</v>
      </c>
    </row>
    <row r="73" spans="1:12" s="110" customFormat="1" ht="15" customHeight="1" x14ac:dyDescent="0.2">
      <c r="A73" s="120"/>
      <c r="B73" s="119"/>
      <c r="C73" s="258"/>
      <c r="D73" s="267" t="s">
        <v>199</v>
      </c>
      <c r="E73" s="113">
        <v>48.939082819986311</v>
      </c>
      <c r="F73" s="115">
        <v>715</v>
      </c>
      <c r="G73" s="114">
        <v>720</v>
      </c>
      <c r="H73" s="114">
        <v>724</v>
      </c>
      <c r="I73" s="114">
        <v>742</v>
      </c>
      <c r="J73" s="140">
        <v>729</v>
      </c>
      <c r="K73" s="114">
        <v>-14</v>
      </c>
      <c r="L73" s="116">
        <v>-1.9204389574759946</v>
      </c>
    </row>
    <row r="74" spans="1:12" s="110" customFormat="1" ht="15" customHeight="1" x14ac:dyDescent="0.2">
      <c r="A74" s="120"/>
      <c r="B74" s="119"/>
      <c r="C74" s="258"/>
      <c r="D74" s="110" t="s">
        <v>204</v>
      </c>
      <c r="E74" s="113">
        <v>4.0214477211796247</v>
      </c>
      <c r="F74" s="115">
        <v>75</v>
      </c>
      <c r="G74" s="114">
        <v>74</v>
      </c>
      <c r="H74" s="114">
        <v>77</v>
      </c>
      <c r="I74" s="114">
        <v>70</v>
      </c>
      <c r="J74" s="140">
        <v>69</v>
      </c>
      <c r="K74" s="114">
        <v>6</v>
      </c>
      <c r="L74" s="116">
        <v>8.695652173913043</v>
      </c>
    </row>
    <row r="75" spans="1:12" s="110" customFormat="1" ht="15" customHeight="1" x14ac:dyDescent="0.2">
      <c r="A75" s="120"/>
      <c r="B75" s="119"/>
      <c r="C75" s="258"/>
      <c r="D75" s="267" t="s">
        <v>198</v>
      </c>
      <c r="E75" s="113">
        <v>52</v>
      </c>
      <c r="F75" s="115">
        <v>39</v>
      </c>
      <c r="G75" s="114">
        <v>41</v>
      </c>
      <c r="H75" s="114">
        <v>44</v>
      </c>
      <c r="I75" s="114">
        <v>37</v>
      </c>
      <c r="J75" s="140">
        <v>37</v>
      </c>
      <c r="K75" s="114">
        <v>2</v>
      </c>
      <c r="L75" s="116">
        <v>5.4054054054054053</v>
      </c>
    </row>
    <row r="76" spans="1:12" s="110" customFormat="1" ht="15" customHeight="1" x14ac:dyDescent="0.2">
      <c r="A76" s="120"/>
      <c r="B76" s="119"/>
      <c r="C76" s="258"/>
      <c r="D76" s="267" t="s">
        <v>199</v>
      </c>
      <c r="E76" s="113">
        <v>48</v>
      </c>
      <c r="F76" s="115">
        <v>36</v>
      </c>
      <c r="G76" s="114">
        <v>33</v>
      </c>
      <c r="H76" s="114">
        <v>33</v>
      </c>
      <c r="I76" s="114">
        <v>33</v>
      </c>
      <c r="J76" s="140">
        <v>32</v>
      </c>
      <c r="K76" s="114">
        <v>4</v>
      </c>
      <c r="L76" s="116">
        <v>12.5</v>
      </c>
    </row>
    <row r="77" spans="1:12" s="110" customFormat="1" ht="15" customHeight="1" x14ac:dyDescent="0.2">
      <c r="A77" s="534"/>
      <c r="B77" s="119" t="s">
        <v>205</v>
      </c>
      <c r="C77" s="268"/>
      <c r="D77" s="182"/>
      <c r="E77" s="113">
        <v>4.7983905487543872</v>
      </c>
      <c r="F77" s="115">
        <v>1121</v>
      </c>
      <c r="G77" s="114">
        <v>1081</v>
      </c>
      <c r="H77" s="114">
        <v>1183</v>
      </c>
      <c r="I77" s="114">
        <v>1249</v>
      </c>
      <c r="J77" s="140">
        <v>1210</v>
      </c>
      <c r="K77" s="114">
        <v>-89</v>
      </c>
      <c r="L77" s="116">
        <v>-7.3553719008264462</v>
      </c>
    </row>
    <row r="78" spans="1:12" s="110" customFormat="1" ht="15" customHeight="1" x14ac:dyDescent="0.2">
      <c r="A78" s="120"/>
      <c r="B78" s="119"/>
      <c r="C78" s="268" t="s">
        <v>106</v>
      </c>
      <c r="D78" s="182"/>
      <c r="E78" s="113">
        <v>61.641391614629796</v>
      </c>
      <c r="F78" s="115">
        <v>691</v>
      </c>
      <c r="G78" s="114">
        <v>663</v>
      </c>
      <c r="H78" s="114">
        <v>726</v>
      </c>
      <c r="I78" s="114">
        <v>763</v>
      </c>
      <c r="J78" s="140">
        <v>733</v>
      </c>
      <c r="K78" s="114">
        <v>-42</v>
      </c>
      <c r="L78" s="116">
        <v>-5.7298772169167806</v>
      </c>
    </row>
    <row r="79" spans="1:12" s="110" customFormat="1" ht="15" customHeight="1" x14ac:dyDescent="0.2">
      <c r="A79" s="123"/>
      <c r="B79" s="124"/>
      <c r="C79" s="260" t="s">
        <v>107</v>
      </c>
      <c r="D79" s="261"/>
      <c r="E79" s="125">
        <v>38.358608385370204</v>
      </c>
      <c r="F79" s="143">
        <v>430</v>
      </c>
      <c r="G79" s="144">
        <v>418</v>
      </c>
      <c r="H79" s="144">
        <v>457</v>
      </c>
      <c r="I79" s="144">
        <v>486</v>
      </c>
      <c r="J79" s="145">
        <v>477</v>
      </c>
      <c r="K79" s="144">
        <v>-47</v>
      </c>
      <c r="L79" s="146">
        <v>-9.8532494758909852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23362</v>
      </c>
      <c r="E11" s="114">
        <v>23233</v>
      </c>
      <c r="F11" s="114">
        <v>23879</v>
      </c>
      <c r="G11" s="114">
        <v>23933</v>
      </c>
      <c r="H11" s="140">
        <v>23689</v>
      </c>
      <c r="I11" s="115">
        <v>-327</v>
      </c>
      <c r="J11" s="116">
        <v>-1.3803875216345138</v>
      </c>
    </row>
    <row r="12" spans="1:15" s="110" customFormat="1" ht="24.95" customHeight="1" x14ac:dyDescent="0.2">
      <c r="A12" s="193" t="s">
        <v>132</v>
      </c>
      <c r="B12" s="194" t="s">
        <v>133</v>
      </c>
      <c r="C12" s="113">
        <v>3.4928516394144338</v>
      </c>
      <c r="D12" s="115">
        <v>816</v>
      </c>
      <c r="E12" s="114">
        <v>685</v>
      </c>
      <c r="F12" s="114">
        <v>974</v>
      </c>
      <c r="G12" s="114">
        <v>937</v>
      </c>
      <c r="H12" s="140">
        <v>845</v>
      </c>
      <c r="I12" s="115">
        <v>-29</v>
      </c>
      <c r="J12" s="116">
        <v>-3.4319526627218937</v>
      </c>
    </row>
    <row r="13" spans="1:15" s="110" customFormat="1" ht="24.95" customHeight="1" x14ac:dyDescent="0.2">
      <c r="A13" s="193" t="s">
        <v>134</v>
      </c>
      <c r="B13" s="199" t="s">
        <v>214</v>
      </c>
      <c r="C13" s="113">
        <v>1.1856861570071056</v>
      </c>
      <c r="D13" s="115">
        <v>277</v>
      </c>
      <c r="E13" s="114">
        <v>281</v>
      </c>
      <c r="F13" s="114">
        <v>282</v>
      </c>
      <c r="G13" s="114">
        <v>285</v>
      </c>
      <c r="H13" s="140">
        <v>284</v>
      </c>
      <c r="I13" s="115">
        <v>-7</v>
      </c>
      <c r="J13" s="116">
        <v>-2.464788732394366</v>
      </c>
    </row>
    <row r="14" spans="1:15" s="287" customFormat="1" ht="24" customHeight="1" x14ac:dyDescent="0.2">
      <c r="A14" s="193" t="s">
        <v>215</v>
      </c>
      <c r="B14" s="199" t="s">
        <v>137</v>
      </c>
      <c r="C14" s="113">
        <v>34.389179008646522</v>
      </c>
      <c r="D14" s="115">
        <v>8034</v>
      </c>
      <c r="E14" s="114">
        <v>8074</v>
      </c>
      <c r="F14" s="114">
        <v>8196</v>
      </c>
      <c r="G14" s="114">
        <v>8269</v>
      </c>
      <c r="H14" s="140">
        <v>8295</v>
      </c>
      <c r="I14" s="115">
        <v>-261</v>
      </c>
      <c r="J14" s="116">
        <v>-3.1464737793851718</v>
      </c>
      <c r="K14" s="110"/>
      <c r="L14" s="110"/>
      <c r="M14" s="110"/>
      <c r="N14" s="110"/>
      <c r="O14" s="110"/>
    </row>
    <row r="15" spans="1:15" s="110" customFormat="1" ht="24.75" customHeight="1" x14ac:dyDescent="0.2">
      <c r="A15" s="193" t="s">
        <v>216</v>
      </c>
      <c r="B15" s="199" t="s">
        <v>217</v>
      </c>
      <c r="C15" s="113">
        <v>7.8503552778015582</v>
      </c>
      <c r="D15" s="115">
        <v>1834</v>
      </c>
      <c r="E15" s="114">
        <v>1787</v>
      </c>
      <c r="F15" s="114">
        <v>1788</v>
      </c>
      <c r="G15" s="114">
        <v>1854</v>
      </c>
      <c r="H15" s="140">
        <v>1849</v>
      </c>
      <c r="I15" s="115">
        <v>-15</v>
      </c>
      <c r="J15" s="116">
        <v>-0.81124932395889671</v>
      </c>
    </row>
    <row r="16" spans="1:15" s="287" customFormat="1" ht="24.95" customHeight="1" x14ac:dyDescent="0.2">
      <c r="A16" s="193" t="s">
        <v>218</v>
      </c>
      <c r="B16" s="199" t="s">
        <v>141</v>
      </c>
      <c r="C16" s="113">
        <v>23.581029021487886</v>
      </c>
      <c r="D16" s="115">
        <v>5509</v>
      </c>
      <c r="E16" s="114">
        <v>5617</v>
      </c>
      <c r="F16" s="114">
        <v>5693</v>
      </c>
      <c r="G16" s="114">
        <v>5701</v>
      </c>
      <c r="H16" s="140">
        <v>5757</v>
      </c>
      <c r="I16" s="115">
        <v>-248</v>
      </c>
      <c r="J16" s="116">
        <v>-4.3077992009727293</v>
      </c>
      <c r="K16" s="110"/>
      <c r="L16" s="110"/>
      <c r="M16" s="110"/>
      <c r="N16" s="110"/>
      <c r="O16" s="110"/>
    </row>
    <row r="17" spans="1:15" s="110" customFormat="1" ht="24.95" customHeight="1" x14ac:dyDescent="0.2">
      <c r="A17" s="193" t="s">
        <v>219</v>
      </c>
      <c r="B17" s="199" t="s">
        <v>220</v>
      </c>
      <c r="C17" s="113">
        <v>2.9577947093570756</v>
      </c>
      <c r="D17" s="115">
        <v>691</v>
      </c>
      <c r="E17" s="114">
        <v>670</v>
      </c>
      <c r="F17" s="114">
        <v>715</v>
      </c>
      <c r="G17" s="114">
        <v>714</v>
      </c>
      <c r="H17" s="140">
        <v>689</v>
      </c>
      <c r="I17" s="115">
        <v>2</v>
      </c>
      <c r="J17" s="116">
        <v>0.29027576197387517</v>
      </c>
    </row>
    <row r="18" spans="1:15" s="287" customFormat="1" ht="24.95" customHeight="1" x14ac:dyDescent="0.2">
      <c r="A18" s="201" t="s">
        <v>144</v>
      </c>
      <c r="B18" s="202" t="s">
        <v>145</v>
      </c>
      <c r="C18" s="113">
        <v>8.0729389607054198</v>
      </c>
      <c r="D18" s="115">
        <v>1886</v>
      </c>
      <c r="E18" s="114">
        <v>1901</v>
      </c>
      <c r="F18" s="114">
        <v>1901</v>
      </c>
      <c r="G18" s="114">
        <v>1861</v>
      </c>
      <c r="H18" s="140">
        <v>1826</v>
      </c>
      <c r="I18" s="115">
        <v>60</v>
      </c>
      <c r="J18" s="116">
        <v>3.285870755750274</v>
      </c>
      <c r="K18" s="110"/>
      <c r="L18" s="110"/>
      <c r="M18" s="110"/>
      <c r="N18" s="110"/>
      <c r="O18" s="110"/>
    </row>
    <row r="19" spans="1:15" s="110" customFormat="1" ht="24.95" customHeight="1" x14ac:dyDescent="0.2">
      <c r="A19" s="193" t="s">
        <v>146</v>
      </c>
      <c r="B19" s="199" t="s">
        <v>147</v>
      </c>
      <c r="C19" s="113">
        <v>9.8792911565790593</v>
      </c>
      <c r="D19" s="115">
        <v>2308</v>
      </c>
      <c r="E19" s="114">
        <v>2340</v>
      </c>
      <c r="F19" s="114">
        <v>2357</v>
      </c>
      <c r="G19" s="114">
        <v>2421</v>
      </c>
      <c r="H19" s="140">
        <v>2311</v>
      </c>
      <c r="I19" s="115">
        <v>-3</v>
      </c>
      <c r="J19" s="116">
        <v>-0.12981393336218086</v>
      </c>
    </row>
    <row r="20" spans="1:15" s="287" customFormat="1" ht="24.95" customHeight="1" x14ac:dyDescent="0.2">
      <c r="A20" s="193" t="s">
        <v>148</v>
      </c>
      <c r="B20" s="199" t="s">
        <v>149</v>
      </c>
      <c r="C20" s="113">
        <v>8.432497217703963</v>
      </c>
      <c r="D20" s="115">
        <v>1970</v>
      </c>
      <c r="E20" s="114">
        <v>1460</v>
      </c>
      <c r="F20" s="114">
        <v>1508</v>
      </c>
      <c r="G20" s="114">
        <v>1463</v>
      </c>
      <c r="H20" s="140">
        <v>1437</v>
      </c>
      <c r="I20" s="115">
        <v>533</v>
      </c>
      <c r="J20" s="116">
        <v>37.091162143354211</v>
      </c>
      <c r="K20" s="110"/>
      <c r="L20" s="110"/>
      <c r="M20" s="110"/>
      <c r="N20" s="110"/>
      <c r="O20" s="110"/>
    </row>
    <row r="21" spans="1:15" s="110" customFormat="1" ht="24.95" customHeight="1" x14ac:dyDescent="0.2">
      <c r="A21" s="201" t="s">
        <v>150</v>
      </c>
      <c r="B21" s="202" t="s">
        <v>151</v>
      </c>
      <c r="C21" s="113">
        <v>1.8577176611591473</v>
      </c>
      <c r="D21" s="115">
        <v>434</v>
      </c>
      <c r="E21" s="114">
        <v>438</v>
      </c>
      <c r="F21" s="114">
        <v>448</v>
      </c>
      <c r="G21" s="114">
        <v>466</v>
      </c>
      <c r="H21" s="140">
        <v>451</v>
      </c>
      <c r="I21" s="115">
        <v>-17</v>
      </c>
      <c r="J21" s="116">
        <v>-3.7694013303769403</v>
      </c>
    </row>
    <row r="22" spans="1:15" s="110" customFormat="1" ht="24.95" customHeight="1" x14ac:dyDescent="0.2">
      <c r="A22" s="201" t="s">
        <v>152</v>
      </c>
      <c r="B22" s="199" t="s">
        <v>153</v>
      </c>
      <c r="C22" s="113">
        <v>1.0743943155551752</v>
      </c>
      <c r="D22" s="115">
        <v>251</v>
      </c>
      <c r="E22" s="114">
        <v>242</v>
      </c>
      <c r="F22" s="114">
        <v>243</v>
      </c>
      <c r="G22" s="114">
        <v>247</v>
      </c>
      <c r="H22" s="140">
        <v>243</v>
      </c>
      <c r="I22" s="115">
        <v>8</v>
      </c>
      <c r="J22" s="116">
        <v>3.2921810699588478</v>
      </c>
    </row>
    <row r="23" spans="1:15" s="110" customFormat="1" ht="24.95" customHeight="1" x14ac:dyDescent="0.2">
      <c r="A23" s="193" t="s">
        <v>154</v>
      </c>
      <c r="B23" s="199" t="s">
        <v>155</v>
      </c>
      <c r="C23" s="113" t="s">
        <v>513</v>
      </c>
      <c r="D23" s="115" t="s">
        <v>513</v>
      </c>
      <c r="E23" s="114">
        <v>111</v>
      </c>
      <c r="F23" s="114">
        <v>112</v>
      </c>
      <c r="G23" s="114">
        <v>113</v>
      </c>
      <c r="H23" s="140">
        <v>107</v>
      </c>
      <c r="I23" s="115" t="s">
        <v>513</v>
      </c>
      <c r="J23" s="116" t="s">
        <v>513</v>
      </c>
    </row>
    <row r="24" spans="1:15" s="110" customFormat="1" ht="24.95" customHeight="1" x14ac:dyDescent="0.2">
      <c r="A24" s="193" t="s">
        <v>156</v>
      </c>
      <c r="B24" s="199" t="s">
        <v>221</v>
      </c>
      <c r="C24" s="113">
        <v>2.1958736409553978</v>
      </c>
      <c r="D24" s="115">
        <v>513</v>
      </c>
      <c r="E24" s="114">
        <v>524</v>
      </c>
      <c r="F24" s="114">
        <v>538</v>
      </c>
      <c r="G24" s="114">
        <v>528</v>
      </c>
      <c r="H24" s="140">
        <v>538</v>
      </c>
      <c r="I24" s="115">
        <v>-25</v>
      </c>
      <c r="J24" s="116">
        <v>-4.6468401486988844</v>
      </c>
    </row>
    <row r="25" spans="1:15" s="110" customFormat="1" ht="24.95" customHeight="1" x14ac:dyDescent="0.2">
      <c r="A25" s="193" t="s">
        <v>222</v>
      </c>
      <c r="B25" s="204" t="s">
        <v>159</v>
      </c>
      <c r="C25" s="113">
        <v>2.7309305710127556</v>
      </c>
      <c r="D25" s="115">
        <v>638</v>
      </c>
      <c r="E25" s="114">
        <v>622</v>
      </c>
      <c r="F25" s="114">
        <v>645</v>
      </c>
      <c r="G25" s="114">
        <v>683</v>
      </c>
      <c r="H25" s="140">
        <v>659</v>
      </c>
      <c r="I25" s="115">
        <v>-21</v>
      </c>
      <c r="J25" s="116">
        <v>-3.1866464339908953</v>
      </c>
    </row>
    <row r="26" spans="1:15" s="110" customFormat="1" ht="24.95" customHeight="1" x14ac:dyDescent="0.2">
      <c r="A26" s="201">
        <v>782.78300000000002</v>
      </c>
      <c r="B26" s="203" t="s">
        <v>160</v>
      </c>
      <c r="C26" s="113" t="s">
        <v>513</v>
      </c>
      <c r="D26" s="115" t="s">
        <v>513</v>
      </c>
      <c r="E26" s="114">
        <v>883</v>
      </c>
      <c r="F26" s="114">
        <v>956</v>
      </c>
      <c r="G26" s="114">
        <v>990</v>
      </c>
      <c r="H26" s="140">
        <v>1049</v>
      </c>
      <c r="I26" s="115" t="s">
        <v>513</v>
      </c>
      <c r="J26" s="116" t="s">
        <v>513</v>
      </c>
    </row>
    <row r="27" spans="1:15" s="110" customFormat="1" ht="24.95" customHeight="1" x14ac:dyDescent="0.2">
      <c r="A27" s="193" t="s">
        <v>161</v>
      </c>
      <c r="B27" s="199" t="s">
        <v>223</v>
      </c>
      <c r="C27" s="113">
        <v>5.4533002311445937</v>
      </c>
      <c r="D27" s="115">
        <v>1274</v>
      </c>
      <c r="E27" s="114">
        <v>1265</v>
      </c>
      <c r="F27" s="114">
        <v>1266</v>
      </c>
      <c r="G27" s="114">
        <v>1274</v>
      </c>
      <c r="H27" s="140">
        <v>1261</v>
      </c>
      <c r="I27" s="115">
        <v>13</v>
      </c>
      <c r="J27" s="116">
        <v>1.0309278350515463</v>
      </c>
    </row>
    <row r="28" spans="1:15" s="110" customFormat="1" ht="24.95" customHeight="1" x14ac:dyDescent="0.2">
      <c r="A28" s="193" t="s">
        <v>163</v>
      </c>
      <c r="B28" s="199" t="s">
        <v>164</v>
      </c>
      <c r="C28" s="113">
        <v>2.5639928088348602</v>
      </c>
      <c r="D28" s="115">
        <v>599</v>
      </c>
      <c r="E28" s="114">
        <v>613</v>
      </c>
      <c r="F28" s="114">
        <v>598</v>
      </c>
      <c r="G28" s="114">
        <v>598</v>
      </c>
      <c r="H28" s="140">
        <v>586</v>
      </c>
      <c r="I28" s="115">
        <v>13</v>
      </c>
      <c r="J28" s="116">
        <v>2.218430034129693</v>
      </c>
    </row>
    <row r="29" spans="1:15" s="110" customFormat="1" ht="24.95" customHeight="1" x14ac:dyDescent="0.2">
      <c r="A29" s="193">
        <v>86</v>
      </c>
      <c r="B29" s="199" t="s">
        <v>165</v>
      </c>
      <c r="C29" s="113">
        <v>3.5913021145449875</v>
      </c>
      <c r="D29" s="115">
        <v>839</v>
      </c>
      <c r="E29" s="114">
        <v>880</v>
      </c>
      <c r="F29" s="114">
        <v>887</v>
      </c>
      <c r="G29" s="114">
        <v>878</v>
      </c>
      <c r="H29" s="140">
        <v>879</v>
      </c>
      <c r="I29" s="115">
        <v>-40</v>
      </c>
      <c r="J29" s="116">
        <v>-4.5506257110352673</v>
      </c>
    </row>
    <row r="30" spans="1:15" s="110" customFormat="1" ht="24.95" customHeight="1" x14ac:dyDescent="0.2">
      <c r="A30" s="193">
        <v>87.88</v>
      </c>
      <c r="B30" s="204" t="s">
        <v>166</v>
      </c>
      <c r="C30" s="113">
        <v>9.1644550980224295</v>
      </c>
      <c r="D30" s="115">
        <v>2141</v>
      </c>
      <c r="E30" s="114">
        <v>2121</v>
      </c>
      <c r="F30" s="114">
        <v>2162</v>
      </c>
      <c r="G30" s="114">
        <v>2111</v>
      </c>
      <c r="H30" s="140">
        <v>2115</v>
      </c>
      <c r="I30" s="115">
        <v>26</v>
      </c>
      <c r="J30" s="116">
        <v>1.2293144208037825</v>
      </c>
    </row>
    <row r="31" spans="1:15" s="110" customFormat="1" ht="24.95" customHeight="1" x14ac:dyDescent="0.2">
      <c r="A31" s="193" t="s">
        <v>167</v>
      </c>
      <c r="B31" s="199" t="s">
        <v>168</v>
      </c>
      <c r="C31" s="113">
        <v>3.4971320948548925</v>
      </c>
      <c r="D31" s="115">
        <v>817</v>
      </c>
      <c r="E31" s="114">
        <v>793</v>
      </c>
      <c r="F31" s="114">
        <v>806</v>
      </c>
      <c r="G31" s="114">
        <v>809</v>
      </c>
      <c r="H31" s="140">
        <v>803</v>
      </c>
      <c r="I31" s="115">
        <v>14</v>
      </c>
      <c r="J31" s="116">
        <v>1.7434620174346203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3.4928516394144338</v>
      </c>
      <c r="D34" s="115">
        <v>816</v>
      </c>
      <c r="E34" s="114">
        <v>685</v>
      </c>
      <c r="F34" s="114">
        <v>974</v>
      </c>
      <c r="G34" s="114">
        <v>937</v>
      </c>
      <c r="H34" s="140">
        <v>845</v>
      </c>
      <c r="I34" s="115">
        <v>-29</v>
      </c>
      <c r="J34" s="116">
        <v>-3.4319526627218937</v>
      </c>
    </row>
    <row r="35" spans="1:10" s="110" customFormat="1" ht="24.95" customHeight="1" x14ac:dyDescent="0.2">
      <c r="A35" s="292" t="s">
        <v>171</v>
      </c>
      <c r="B35" s="293" t="s">
        <v>172</v>
      </c>
      <c r="C35" s="113">
        <v>43.647804126359041</v>
      </c>
      <c r="D35" s="115">
        <v>10197</v>
      </c>
      <c r="E35" s="114">
        <v>10256</v>
      </c>
      <c r="F35" s="114">
        <v>10379</v>
      </c>
      <c r="G35" s="114">
        <v>10415</v>
      </c>
      <c r="H35" s="140">
        <v>10405</v>
      </c>
      <c r="I35" s="115">
        <v>-208</v>
      </c>
      <c r="J35" s="116">
        <v>-1.9990389235944257</v>
      </c>
    </row>
    <row r="36" spans="1:10" s="110" customFormat="1" ht="24.95" customHeight="1" x14ac:dyDescent="0.2">
      <c r="A36" s="294" t="s">
        <v>173</v>
      </c>
      <c r="B36" s="295" t="s">
        <v>174</v>
      </c>
      <c r="C36" s="125">
        <v>52.859344234226519</v>
      </c>
      <c r="D36" s="143">
        <v>12349</v>
      </c>
      <c r="E36" s="144">
        <v>12292</v>
      </c>
      <c r="F36" s="144">
        <v>12526</v>
      </c>
      <c r="G36" s="144">
        <v>12581</v>
      </c>
      <c r="H36" s="145">
        <v>12439</v>
      </c>
      <c r="I36" s="143">
        <v>-90</v>
      </c>
      <c r="J36" s="146">
        <v>-0.72353083045260869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cp:lastPrinted>2020-10-08T08:35:24Z</cp:lastPrinted>
  <dcterms:created xsi:type="dcterms:W3CDTF">2020-09-25T13:43:14Z</dcterms:created>
  <dcterms:modified xsi:type="dcterms:W3CDTF">2020-10-08T08:35:27Z</dcterms:modified>
</cp:coreProperties>
</file>