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C42" i="24"/>
  <c r="M42" i="24" s="1"/>
  <c r="B42" i="24"/>
  <c r="D42" i="24" s="1"/>
  <c r="K41" i="24"/>
  <c r="H41" i="24"/>
  <c r="F41" i="24"/>
  <c r="E41" i="24"/>
  <c r="C41" i="24"/>
  <c r="B41" i="24"/>
  <c r="D41" i="24" s="1"/>
  <c r="L40" i="24"/>
  <c r="I40" i="24"/>
  <c r="G40" i="24"/>
  <c r="C40" i="24"/>
  <c r="M40" i="24" s="1"/>
  <c r="B40" i="24"/>
  <c r="D40" i="24" s="1"/>
  <c r="M36" i="24"/>
  <c r="L36" i="24"/>
  <c r="K36" i="24"/>
  <c r="J36" i="24"/>
  <c r="I36" i="24"/>
  <c r="H36" i="24"/>
  <c r="G36" i="24"/>
  <c r="F36" i="24"/>
  <c r="E36" i="24"/>
  <c r="D36" i="24"/>
  <c r="L21" i="24"/>
  <c r="L57" i="15"/>
  <c r="K57" i="15"/>
  <c r="C38" i="24"/>
  <c r="C37" i="24"/>
  <c r="C35" i="24"/>
  <c r="C34" i="24"/>
  <c r="C33" i="24"/>
  <c r="C32" i="24"/>
  <c r="G32" i="24" s="1"/>
  <c r="C31" i="24"/>
  <c r="C30" i="24"/>
  <c r="C29" i="24"/>
  <c r="C28" i="24"/>
  <c r="M28" i="24" s="1"/>
  <c r="C27" i="24"/>
  <c r="C26" i="24"/>
  <c r="C25" i="24"/>
  <c r="C24" i="24"/>
  <c r="C23" i="24"/>
  <c r="C22" i="24"/>
  <c r="C21" i="24"/>
  <c r="C20" i="24"/>
  <c r="C19" i="24"/>
  <c r="C18" i="24"/>
  <c r="C17" i="24"/>
  <c r="L17" i="24" s="1"/>
  <c r="C16" i="24"/>
  <c r="C15" i="24"/>
  <c r="C9" i="24"/>
  <c r="C8" i="24"/>
  <c r="C7" i="24"/>
  <c r="B38" i="24"/>
  <c r="B37" i="24"/>
  <c r="B35" i="24"/>
  <c r="B34" i="24"/>
  <c r="B33" i="24"/>
  <c r="B32" i="24"/>
  <c r="B31" i="24"/>
  <c r="B30" i="24"/>
  <c r="J30" i="24" s="1"/>
  <c r="B29" i="24"/>
  <c r="B28" i="24"/>
  <c r="B27" i="24"/>
  <c r="B26" i="24"/>
  <c r="B25" i="24"/>
  <c r="B24" i="24"/>
  <c r="B23" i="24"/>
  <c r="F23" i="24" s="1"/>
  <c r="B22" i="24"/>
  <c r="B21" i="24"/>
  <c r="B20" i="24"/>
  <c r="J20" i="24" s="1"/>
  <c r="B19" i="24"/>
  <c r="B18" i="24"/>
  <c r="B17" i="24"/>
  <c r="B16" i="24"/>
  <c r="H16" i="24" s="1"/>
  <c r="B15" i="24"/>
  <c r="B14" i="24"/>
  <c r="B9" i="24"/>
  <c r="B8" i="24"/>
  <c r="B7" i="24"/>
  <c r="F7" i="24" s="1"/>
  <c r="K26" i="24" l="1"/>
  <c r="F26" i="24"/>
  <c r="D26" i="24"/>
  <c r="J26" i="24"/>
  <c r="H26" i="24"/>
  <c r="K14" i="24"/>
  <c r="F14" i="24"/>
  <c r="D14" i="24"/>
  <c r="J14" i="24"/>
  <c r="H14" i="24"/>
  <c r="I26" i="24"/>
  <c r="L26" i="24"/>
  <c r="M26" i="24"/>
  <c r="G26" i="24"/>
  <c r="E26" i="24"/>
  <c r="K8" i="24"/>
  <c r="F8" i="24"/>
  <c r="D8" i="24"/>
  <c r="J8" i="24"/>
  <c r="H8" i="24"/>
  <c r="J21" i="24"/>
  <c r="H21" i="24"/>
  <c r="F21" i="24"/>
  <c r="D21" i="24"/>
  <c r="K21" i="24"/>
  <c r="K18" i="24"/>
  <c r="F18" i="24"/>
  <c r="D18" i="24"/>
  <c r="J18" i="24"/>
  <c r="H18" i="24"/>
  <c r="G9" i="24"/>
  <c r="M9" i="24"/>
  <c r="E9" i="24"/>
  <c r="I9" i="24"/>
  <c r="L9" i="24"/>
  <c r="I34" i="24"/>
  <c r="L34" i="24"/>
  <c r="E34" i="24"/>
  <c r="M34" i="24"/>
  <c r="G34" i="24"/>
  <c r="K22" i="24"/>
  <c r="F22" i="24"/>
  <c r="D22" i="24"/>
  <c r="J22" i="24"/>
  <c r="H22" i="24"/>
  <c r="I8" i="24"/>
  <c r="L8" i="24"/>
  <c r="E8" i="24"/>
  <c r="M8" i="24"/>
  <c r="G8" i="24"/>
  <c r="J9" i="24"/>
  <c r="H9" i="24"/>
  <c r="F9" i="24"/>
  <c r="D9" i="24"/>
  <c r="K9" i="24"/>
  <c r="I18" i="24"/>
  <c r="L18" i="24"/>
  <c r="M18" i="24"/>
  <c r="G18" i="24"/>
  <c r="E18" i="24"/>
  <c r="J27" i="24"/>
  <c r="H27" i="24"/>
  <c r="K27" i="24"/>
  <c r="I20" i="24"/>
  <c r="L20" i="24"/>
  <c r="E20" i="24"/>
  <c r="M20" i="24"/>
  <c r="G20" i="24"/>
  <c r="J15" i="24"/>
  <c r="H15" i="24"/>
  <c r="K15" i="24"/>
  <c r="K24" i="24"/>
  <c r="F24" i="24"/>
  <c r="D24" i="24"/>
  <c r="F33" i="24"/>
  <c r="D33" i="24"/>
  <c r="J33" i="24"/>
  <c r="H33" i="24"/>
  <c r="K33" i="24"/>
  <c r="H37" i="24"/>
  <c r="F37" i="24"/>
  <c r="D37" i="24"/>
  <c r="J37" i="24"/>
  <c r="B6" i="24"/>
  <c r="F15" i="24"/>
  <c r="G33" i="24"/>
  <c r="M33" i="24"/>
  <c r="E33" i="24"/>
  <c r="L33" i="24"/>
  <c r="I33" i="24"/>
  <c r="D7" i="24"/>
  <c r="D27" i="24"/>
  <c r="K63" i="24"/>
  <c r="I63" i="24"/>
  <c r="K16" i="24"/>
  <c r="F16" i="24"/>
  <c r="D16" i="24"/>
  <c r="C14" i="24"/>
  <c r="C6" i="24"/>
  <c r="I30" i="24"/>
  <c r="L30" i="24"/>
  <c r="M30" i="24"/>
  <c r="E30" i="24"/>
  <c r="J16" i="24"/>
  <c r="F27" i="24"/>
  <c r="K58" i="24"/>
  <c r="I58" i="24"/>
  <c r="J58" i="24"/>
  <c r="J7" i="24"/>
  <c r="H7" i="24"/>
  <c r="K7" i="24"/>
  <c r="G7" i="24"/>
  <c r="M7" i="24"/>
  <c r="E7" i="24"/>
  <c r="L7" i="24"/>
  <c r="I7" i="24"/>
  <c r="I37" i="24"/>
  <c r="G37" i="24"/>
  <c r="L37" i="24"/>
  <c r="M37" i="24"/>
  <c r="J19" i="24"/>
  <c r="H19" i="24"/>
  <c r="K19" i="24"/>
  <c r="J25" i="24"/>
  <c r="H25" i="24"/>
  <c r="F25" i="24"/>
  <c r="D25" i="24"/>
  <c r="K25" i="24"/>
  <c r="K28" i="24"/>
  <c r="H28" i="24"/>
  <c r="F28" i="24"/>
  <c r="D28" i="24"/>
  <c r="K34" i="24"/>
  <c r="J34" i="24"/>
  <c r="H34" i="24"/>
  <c r="F34" i="24"/>
  <c r="D34" i="24"/>
  <c r="D38" i="24"/>
  <c r="K38" i="24"/>
  <c r="J38" i="24"/>
  <c r="H38" i="24"/>
  <c r="F38" i="24"/>
  <c r="G21" i="24"/>
  <c r="M21" i="24"/>
  <c r="E21" i="24"/>
  <c r="I21" i="24"/>
  <c r="I24" i="24"/>
  <c r="L24" i="24"/>
  <c r="E24" i="24"/>
  <c r="M24" i="24"/>
  <c r="G24" i="24"/>
  <c r="G27" i="24"/>
  <c r="M27" i="24"/>
  <c r="E27" i="24"/>
  <c r="L27" i="24"/>
  <c r="I27" i="24"/>
  <c r="M38" i="24"/>
  <c r="E38" i="24"/>
  <c r="L38" i="24"/>
  <c r="I38" i="24"/>
  <c r="G38" i="24"/>
  <c r="D23" i="24"/>
  <c r="J28" i="24"/>
  <c r="K74" i="24"/>
  <c r="I74" i="24"/>
  <c r="J74" i="24"/>
  <c r="D31" i="24"/>
  <c r="J31" i="24"/>
  <c r="H31" i="24"/>
  <c r="K31" i="24"/>
  <c r="F31" i="24"/>
  <c r="K55" i="24"/>
  <c r="I55" i="24"/>
  <c r="G23" i="24"/>
  <c r="M23" i="24"/>
  <c r="E23" i="24"/>
  <c r="L23" i="24"/>
  <c r="I23" i="24"/>
  <c r="J17" i="24"/>
  <c r="H17" i="24"/>
  <c r="F17" i="24"/>
  <c r="D17" i="24"/>
  <c r="K17" i="24"/>
  <c r="K20" i="24"/>
  <c r="F20" i="24"/>
  <c r="D20" i="24"/>
  <c r="G15" i="24"/>
  <c r="M15" i="24"/>
  <c r="E15" i="24"/>
  <c r="L15" i="24"/>
  <c r="I15" i="24"/>
  <c r="G25" i="24"/>
  <c r="M25" i="24"/>
  <c r="E25" i="24"/>
  <c r="I25" i="24"/>
  <c r="I28" i="24"/>
  <c r="L28" i="24"/>
  <c r="E28" i="24"/>
  <c r="G28" i="24"/>
  <c r="G31" i="24"/>
  <c r="M31" i="24"/>
  <c r="E31" i="24"/>
  <c r="L31" i="24"/>
  <c r="I31" i="24"/>
  <c r="D19" i="24"/>
  <c r="H24" i="24"/>
  <c r="G30" i="24"/>
  <c r="E37" i="24"/>
  <c r="J23" i="24"/>
  <c r="H23" i="24"/>
  <c r="K23" i="24"/>
  <c r="D29" i="24"/>
  <c r="J29" i="24"/>
  <c r="H29" i="24"/>
  <c r="K29" i="24"/>
  <c r="F29" i="24"/>
  <c r="K32" i="24"/>
  <c r="H32" i="24"/>
  <c r="F32" i="24"/>
  <c r="D32" i="24"/>
  <c r="J32" i="24"/>
  <c r="F35" i="24"/>
  <c r="D35" i="24"/>
  <c r="J35" i="24"/>
  <c r="H35" i="24"/>
  <c r="K35" i="24"/>
  <c r="B45" i="24"/>
  <c r="B39" i="24"/>
  <c r="I22" i="24"/>
  <c r="L22" i="24"/>
  <c r="M22" i="24"/>
  <c r="G22" i="24"/>
  <c r="E22" i="24"/>
  <c r="C39" i="24"/>
  <c r="C45" i="24"/>
  <c r="F19" i="24"/>
  <c r="J24" i="24"/>
  <c r="K37" i="24"/>
  <c r="K71" i="24"/>
  <c r="I71" i="24"/>
  <c r="K30" i="24"/>
  <c r="H30" i="24"/>
  <c r="F30" i="24"/>
  <c r="D30" i="24"/>
  <c r="G17" i="24"/>
  <c r="M17" i="24"/>
  <c r="E17" i="24"/>
  <c r="I17" i="24"/>
  <c r="I16" i="24"/>
  <c r="L16" i="24"/>
  <c r="E16" i="24"/>
  <c r="M16" i="24"/>
  <c r="G16" i="24"/>
  <c r="G19" i="24"/>
  <c r="M19" i="24"/>
  <c r="E19" i="24"/>
  <c r="L19" i="24"/>
  <c r="I19" i="24"/>
  <c r="G29" i="24"/>
  <c r="M29" i="24"/>
  <c r="E29" i="24"/>
  <c r="L29" i="24"/>
  <c r="I29" i="24"/>
  <c r="I32" i="24"/>
  <c r="L32" i="24"/>
  <c r="M32" i="24"/>
  <c r="G35" i="24"/>
  <c r="M35" i="24"/>
  <c r="E35" i="24"/>
  <c r="L35" i="24"/>
  <c r="I35" i="24"/>
  <c r="D15" i="24"/>
  <c r="H20" i="24"/>
  <c r="L25" i="24"/>
  <c r="E32" i="24"/>
  <c r="K66" i="24"/>
  <c r="I66" i="24"/>
  <c r="J66" i="24"/>
  <c r="J77" i="24"/>
  <c r="I41" i="24"/>
  <c r="G41" i="24"/>
  <c r="L41" i="24"/>
  <c r="K53" i="24"/>
  <c r="I53" i="24"/>
  <c r="K61" i="24"/>
  <c r="I61" i="24"/>
  <c r="K69" i="24"/>
  <c r="I69" i="24"/>
  <c r="K52" i="24"/>
  <c r="I52" i="24"/>
  <c r="K60" i="24"/>
  <c r="I60" i="24"/>
  <c r="K68" i="24"/>
  <c r="I68" i="24"/>
  <c r="I43" i="24"/>
  <c r="G43" i="24"/>
  <c r="L43" i="24"/>
  <c r="K57" i="24"/>
  <c r="I57" i="24"/>
  <c r="K65" i="24"/>
  <c r="I65" i="24"/>
  <c r="K73" i="24"/>
  <c r="I73" i="24"/>
  <c r="M41" i="24"/>
  <c r="K54" i="24"/>
  <c r="I54" i="24"/>
  <c r="K62" i="24"/>
  <c r="I62" i="24"/>
  <c r="K70" i="24"/>
  <c r="I70"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K40" i="24"/>
  <c r="K42" i="24"/>
  <c r="E40" i="24"/>
  <c r="E42" i="24"/>
  <c r="E44" i="24"/>
  <c r="I77" i="24" l="1"/>
  <c r="K77" i="24"/>
  <c r="J79" i="24"/>
  <c r="J78" i="24"/>
  <c r="K6" i="24"/>
  <c r="F6" i="24"/>
  <c r="D6" i="24"/>
  <c r="J6" i="24"/>
  <c r="H6" i="24"/>
  <c r="H39" i="24"/>
  <c r="F39" i="24"/>
  <c r="D39" i="24"/>
  <c r="J39" i="24"/>
  <c r="K39" i="24"/>
  <c r="I45" i="24"/>
  <c r="G45" i="24"/>
  <c r="M45" i="24"/>
  <c r="E45" i="24"/>
  <c r="L45" i="24"/>
  <c r="H45" i="24"/>
  <c r="F45" i="24"/>
  <c r="D45" i="24"/>
  <c r="J45" i="24"/>
  <c r="K45" i="24"/>
  <c r="I6" i="24"/>
  <c r="L6" i="24"/>
  <c r="M6" i="24"/>
  <c r="G6" i="24"/>
  <c r="E6" i="24"/>
  <c r="I39" i="24"/>
  <c r="G39" i="24"/>
  <c r="L39" i="24"/>
  <c r="E39" i="24"/>
  <c r="M39" i="24"/>
  <c r="I14" i="24"/>
  <c r="L14" i="24"/>
  <c r="M14" i="24"/>
  <c r="G14" i="24"/>
  <c r="E14" i="24"/>
  <c r="I78" i="24" l="1"/>
  <c r="I79" i="24"/>
  <c r="K79" i="24"/>
  <c r="K78" i="24"/>
  <c r="I83" i="24" l="1"/>
  <c r="I82" i="24"/>
  <c r="I81" i="24"/>
</calcChain>
</file>

<file path=xl/sharedStrings.xml><?xml version="1.0" encoding="utf-8"?>
<sst xmlns="http://schemas.openxmlformats.org/spreadsheetml/2006/main" count="1776" uniqueCount="521">
  <si>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</si>
  <si>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</si>
  <si>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</si>
  <si>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</si>
  <si>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</si>
  <si>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</si>
  <si>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</si>
  <si>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</si>
  <si>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</si>
  <si>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</si>
  <si>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</si>
  <si>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</si>
  <si>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</si>
  <si>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Hildburghausen (16069)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</si>
  <si>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</si>
  <si>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</si>
  <si>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</si>
  <si>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</si>
  <si>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</si>
  <si>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</si>
  <si>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</si>
  <si>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</si>
  <si>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</si>
  <si>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</si>
  <si>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</si>
  <si>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</si>
  <si>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</si>
  <si>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</si>
  <si>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</si>
  <si>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</si>
  <si>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</si>
  <si>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</si>
  <si>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</si>
  <si>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</si>
  <si>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</si>
  <si>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</si>
  <si>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</si>
  <si>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</si>
  <si>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</si>
  <si>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</si>
  <si>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</si>
  <si>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</si>
  <si>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</si>
  <si>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</si>
  <si>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</si>
  <si>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</si>
  <si>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</si>
  <si>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</si>
  <si>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</si>
  <si>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</si>
  <si>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</si>
  <si>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</si>
  <si>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</si>
  <si>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</si>
  <si>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</si>
  <si>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</si>
  <si>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</si>
  <si>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</si>
  <si>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</si>
  <si>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</si>
  <si>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</si>
  <si>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</si>
  <si>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</si>
  <si>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</si>
  <si>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</si>
  <si>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</si>
  <si>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</si>
  <si>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</si>
  <si>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</si>
  <si>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</si>
  <si>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</si>
  <si>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</si>
  <si>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</si>
  <si>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</si>
  <si>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</si>
  <si>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</si>
  <si>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</si>
  <si>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</si>
  <si>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</si>
  <si>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</si>
  <si>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</si>
  <si>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</si>
  <si>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</si>
  <si>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</si>
  <si>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</si>
  <si>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</si>
  <si>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</si>
  <si>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</si>
  <si>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</si>
  <si>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</si>
  <si>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</si>
  <si>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</si>
  <si>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Hildburghausen (16069);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</si>
  <si>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</si>
  <si>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</si>
  <si>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</si>
  <si>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</si>
  <si>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</si>
  <si>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</si>
  <si>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</si>
  <si>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</si>
  <si>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</si>
  <si>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</si>
  <si>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</si>
  <si>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</si>
  <si>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</si>
  <si>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</si>
  <si>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</si>
  <si>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</si>
  <si>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</si>
  <si>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</si>
  <si>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</si>
  <si>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</si>
  <si>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</si>
  <si>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</si>
  <si>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</si>
  <si>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</si>
  <si>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</si>
  <si>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</si>
  <si>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</si>
  <si>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</si>
  <si>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</si>
  <si>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</si>
  <si>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</si>
  <si>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</si>
  <si>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</si>
  <si>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</si>
  <si>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</si>
  <si>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</si>
  <si>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</si>
  <si>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</si>
  <si>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</si>
  <si>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</si>
  <si>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</si>
  <si>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</si>
  <si>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</si>
  <si>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</si>
  <si>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</si>
  <si>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</si>
  <si>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</si>
  <si>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</si>
  <si>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</si>
  <si>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</si>
  <si>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</si>
  <si>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</si>
  <si>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</si>
  <si>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</si>
  <si>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</si>
  <si>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</si>
  <si>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</si>
  <si>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</si>
  <si>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</si>
  <si>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</si>
  <si>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</si>
  <si>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</si>
  <si>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</si>
  <si>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</si>
  <si>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</si>
  <si>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</si>
  <si>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</si>
  <si>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</si>
  <si>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</si>
  <si>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</si>
  <si>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</si>
  <si>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</si>
  <si>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</si>
  <si>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</si>
  <si>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</si>
  <si>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</si>
  <si>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</si>
  <si>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</si>
  <si>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</si>
  <si>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</si>
  <si>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</si>
  <si>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</si>
  <si>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</si>
  <si>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</si>
  <si>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</si>
  <si>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</si>
  <si>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</si>
  <si>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</si>
  <si>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</si>
  <si>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</si>
  <si>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Hildburghausen (16069)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</si>
  <si>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</si>
  <si>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</si>
  <si>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</si>
  <si>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</si>
  <si>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</si>
  <si>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</si>
  <si>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</si>
  <si>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</si>
  <si>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</si>
  <si>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</si>
  <si>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</si>
  <si>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</si>
  <si>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</si>
  <si>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</si>
  <si>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</si>
  <si>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</si>
  <si>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</si>
  <si>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</si>
  <si>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</si>
  <si>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</si>
  <si>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</si>
  <si>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</si>
  <si>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</si>
  <si>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</si>
  <si>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</si>
  <si>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</si>
  <si>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</si>
  <si>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</si>
  <si>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</si>
  <si>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</si>
  <si>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</si>
  <si>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</si>
  <si>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</si>
  <si>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</si>
  <si>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</si>
  <si>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</si>
  <si>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</si>
  <si>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</si>
  <si>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</si>
  <si>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</si>
  <si>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</si>
  <si>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</si>
  <si>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</si>
  <si>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</si>
  <si>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</si>
  <si>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</si>
  <si>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</si>
  <si>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</si>
  <si>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</si>
  <si>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</si>
  <si>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</si>
  <si>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</si>
  <si>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</si>
  <si>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</si>
  <si>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</si>
  <si>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</si>
  <si>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</si>
  <si>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</si>
  <si>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</si>
  <si>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</si>
  <si>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</si>
  <si>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</si>
  <si>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</si>
  <si>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</si>
  <si>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</si>
  <si>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</si>
  <si>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</si>
  <si>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</si>
  <si>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</si>
  <si>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</si>
  <si>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</si>
  <si>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</si>
  <si>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</si>
  <si>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</si>
  <si>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</si>
  <si>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</si>
  <si>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</si>
  <si>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</si>
  <si>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</si>
  <si>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</si>
  <si>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</si>
  <si>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</si>
  <si>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</si>
  <si>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</si>
  <si>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</si>
  <si>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</si>
  <si>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</si>
  <si>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</si>
  <si>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</si>
  <si>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</si>
  <si>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</si>
  <si>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</si>
  <si>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</si>
  <si>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</si>
  <si>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</si>
  <si>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</si>
  <si>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</si>
  <si>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</si>
  <si>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</si>
  <si>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</si>
  <si>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</si>
  <si>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</si>
  <si>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</si>
  <si>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</si>
  <si>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</si>
  <si>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</si>
  <si>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</si>
  <si>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</si>
  <si>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</si>
  <si>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</si>
  <si>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</si>
  <si>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</si>
  <si>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</si>
  <si>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</si>
  <si>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</si>
  <si>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</si>
  <si>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</si>
  <si>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</si>
  <si>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</si>
  <si>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</si>
  <si>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</si>
  <si>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</si>
  <si>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</si>
  <si>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</si>
  <si>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</si>
  <si>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</si>
  <si>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</si>
  <si>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</si>
  <si>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</si>
  <si>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</si>
  <si>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</si>
  <si>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</si>
  <si>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</si>
  <si>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</si>
  <si>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</si>
  <si>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</si>
  <si>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</si>
  <si>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</si>
  <si>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</si>
  <si>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</si>
  <si>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</si>
  <si>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</si>
  <si>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</si>
  <si>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</si>
  <si>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</si>
  <si>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</si>
  <si>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</si>
  <si>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</si>
  <si>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</si>
  <si>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</si>
  <si>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</si>
  <si>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</si>
  <si>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</si>
  <si>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</si>
  <si>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</si>
  <si>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</si>
  <si>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</si>
  <si>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</si>
  <si>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</si>
  <si>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</si>
  <si>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</si>
  <si>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</si>
  <si>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</si>
  <si>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</si>
  <si>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</si>
  <si>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</si>
  <si>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</si>
  <si>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</si>
  <si>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</si>
  <si>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</si>
  <si>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</si>
  <si>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</si>
  <si>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</si>
  <si>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</si>
  <si>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</si>
  <si>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</si>
  <si>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</si>
  <si>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</si>
  <si>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</si>
  <si>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</si>
  <si>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</si>
  <si>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</si>
  <si>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</si>
  <si>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</si>
  <si>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</si>
  <si>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</si>
  <si>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</si>
  <si>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</si>
  <si>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</si>
  <si>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Hildburghausen (16069);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</si>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</sst>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{82D02974-3A88-4577-ABC4-28AE3DE8033E}</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4559-4B55-ADC0-462E0881F86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{8E73F41E-2D79-4AED-AE87-6EB1F83ED16F}</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4559-4B55-ADC0-462E0881F86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{3A320DB0-A8EA-478E-B594-C87BAA9A1438}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559-4B55-ADC0-462E0881F86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{CE2BDDC2-EE7F-44E6-A8F1-A628EBF86E04}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559-4B55-ADC0-462E0881F86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-2.0151646226655133</c:v>
                </c:pt>
                <c:pt idx="1">
                  <c:v>-0.4752160751981519</c:v>
                </c:pt>
                <c:pt idx="2">
                  <c:v>0.95490282911153723</c:v>
                </c:pt>
                <c:pt idx="3">
                  <c:v>1.0875687030768</c:v>
                </c:pt>
              </c:numCache>
            </c:numRef>
          </c:val>
          <c:extLst>
            <c:ext xmlns:c16="http://schemas.microsoft.com/office/drawing/2014/chart" uri="{C3380CC4-5D6E-409C-BE32-E72D297353CC}">
              <c16:uniqueId val="{00000004-4559-4B55-ADC0-462E0881F86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{7C711150-A0E5-4F3F-A747-A99A08CA6C8A}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559-4B55-ADC0-462E0881F86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{1541A897-8B0E-4BB0-96A5-CF27316C90F5}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559-4B55-ADC0-462E0881F86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{9A354F17-74FC-4E78-994F-141A25DD234B}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559-4B55-ADC0-462E0881F86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{597F025A-0666-4D86-A7E0-C2811A273BD9}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559-4B55-ADC0-462E0881F8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559-4B55-ADC0-462E0881F86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559-4B55-ADC0-462E0881F86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{33188B90-AF72-4F58-9973-0D1CE8D9A2C5}</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F3D4-4285-B00B-430993A018F6}"/>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{934A1C34-42BE-442A-A88A-B020D5CF5EA6}</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F3D4-4285-B00B-430993A018F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{B87791EB-74E8-4D44-A098-B4221E841302}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F3D4-4285-B00B-430993A018F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{DF5127AE-5772-4F3C-90AB-35CFD59156E2}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3D4-4285-B00B-430993A018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-1.7657657657657657</c:v>
                </c:pt>
                <c:pt idx="1">
                  <c:v>-3.3695878434637803</c:v>
                </c:pt>
                <c:pt idx="2">
                  <c:v>-3.6279896103654186</c:v>
                </c:pt>
                <c:pt idx="3">
                  <c:v>-2.8655893304673015</c:v>
                </c:pt>
              </c:numCache>
            </c:numRef>
          </c:val>
          <c:extLst>
            <c:ext xmlns:c16="http://schemas.microsoft.com/office/drawing/2014/chart" uri="{C3380CC4-5D6E-409C-BE32-E72D297353CC}">
              <c16:uniqueId val="{00000004-F3D4-4285-B00B-430993A018F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{D49D8D8C-51EB-46AE-AE9E-F577D4F5EA05}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3D4-4285-B00B-430993A018F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{EF67DBD2-BB89-4318-98B4-75001C892056}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3D4-4285-B00B-430993A018F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{E8454A5F-3746-4713-836E-5293BBF678AF}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3D4-4285-B00B-430993A018F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{460CDC9D-87CE-4D1A-9C65-8849D095B0AC}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3D4-4285-B00B-430993A018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3D4-4285-B00B-430993A018F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3D4-4285-B00B-430993A018F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{D7BF7AA0-C450-4EB9-8084-1824C64D535F}</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7848-4E23-8820-0404F872CC40}"/>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{9297AB97-14B6-4718-AF48-7FD5EA60058D}</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7848-4E23-8820-0404F872CC40}"/>
                </c:ext>
              </c:extLst>
            </c:dLbl>
            <c:dLbl>
              <c:idx val="2"/>
              <c:tx>
                <c:strRef>
                  <c:f>Daten_Diagramme!$D$16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{B75C608B-B87D-444E-BC39-23A5226F82B4}</c15:txfldGUID>
                      <c15:f>Daten_Diagramme!$D$16</c15:f>
                      <c15:dlblFieldTableCache>
                        <c:ptCount val="1"/>
                        <c:pt idx="0">
                          <c:v>0.0</c:v>
                        </c:pt>
                      </c15:dlblFieldTableCache>
                    </c15:dlblFTEntry>
                  </c15:dlblFieldTable>
                  <c15:showDataLabelsRange val="0"/>
                </c:ext>
                <c:ext xmlns:c16="http://schemas.microsoft.com/office/drawing/2014/chart" uri="{C3380CC4-5D6E-409C-BE32-E72D297353CC}">
                  <c16:uniqueId val="{00000002-7848-4E23-8820-0404F872CC40}"/>
                </c:ext>
              </c:extLst>
            </c:dLbl>
            <c:dLbl>
              <c:idx val="3"/>
              <c:tx>
                <c:strRef>
                  <c:f>Daten_Diagramme!$D$17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{365144DF-36C4-471A-8918-79FCE06E9DB4}</c15:txfldGUID>
                      <c15:f>Daten_Diagramme!$D$17</c15:f>
                      <c15:dlblFieldTableCache>
                        <c:ptCount val="1"/>
                        <c:pt idx="0">
                          <c:v>-6.8</c:v>
                        </c:pt>
                      </c15:dlblFieldTableCache>
                    </c15:dlblFTEntry>
                  </c15:dlblFieldTable>
                  <c15:showDataLabelsRange val="0"/>
                </c:ext>
                <c:ext xmlns:c16="http://schemas.microsoft.com/office/drawing/2014/chart" uri="{C3380CC4-5D6E-409C-BE32-E72D297353CC}">
                  <c16:uniqueId val="{00000003-7848-4E23-8820-0404F872CC40}"/>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{4106654B-6CDB-4A25-A88F-1E7264BF4780}</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7848-4E23-8820-0404F872CC40}"/>
                </c:ext>
              </c:extLst>
            </c:dLbl>
            <c:dLbl>
              <c:idx val="5"/>
              <c:tx>
                <c:strRef>
                  <c:f>Daten_Diagramme!$D$19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{5181B4EC-84B2-4F91-89A2-5996D556A19D}</c15:txfldGUID>
                      <c15:f>Daten_Diagramme!$D$19</c15:f>
                      <c15:dlblFieldTableCache>
                        <c:ptCount val="1"/>
                        <c:pt idx="0">
                          <c:v>-6.9</c:v>
                        </c:pt>
                      </c15:dlblFieldTableCache>
                    </c15:dlblFTEntry>
                  </c15:dlblFieldTable>
                  <c15:showDataLabelsRange val="0"/>
                </c:ext>
                <c:ext xmlns:c16="http://schemas.microsoft.com/office/drawing/2014/chart" uri="{C3380CC4-5D6E-409C-BE32-E72D297353CC}">
                  <c16:uniqueId val="{00000005-7848-4E23-8820-0404F872CC40}"/>
                </c:ext>
              </c:extLst>
            </c:dLbl>
            <c:dLbl>
              <c:idx val="6"/>
              <c:tx>
                <c:strRef>
                  <c:f>Daten_Diagramme!$D$20</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{D5BF0011-1799-4524-B270-292D72306D55}</c15:txfldGUID>
                      <c15:f>Daten_Diagramme!$D$20</c15:f>
                      <c15:dlblFieldTableCache>
                        <c:ptCount val="1"/>
                        <c:pt idx="0">
                          <c:v>-11.0</c:v>
                        </c:pt>
                      </c15:dlblFieldTableCache>
                    </c15:dlblFTEntry>
                  </c15:dlblFieldTable>
                  <c15:showDataLabelsRange val="0"/>
                </c:ext>
                <c:ext xmlns:c16="http://schemas.microsoft.com/office/drawing/2014/chart" uri="{C3380CC4-5D6E-409C-BE32-E72D297353CC}">
                  <c16:uniqueId val="{00000006-7848-4E23-8820-0404F872CC40}"/>
                </c:ext>
              </c:extLst>
            </c:dLbl>
            <c:dLbl>
              <c:idx val="7"/>
              <c:tx>
                <c:strRef>
                  <c:f>Daten_Diagramme!$D$21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{3DB6FA92-3D89-4208-B5CA-390F9E50F133}</c15:txfldGUID>
                      <c15:f>Daten_Diagramme!$D$21</c15:f>
                      <c15:dlblFieldTableCache>
                        <c:ptCount val="1"/>
                        <c:pt idx="0">
                          <c:v>-4.1</c:v>
                        </c:pt>
                      </c15:dlblFieldTableCache>
                    </c15:dlblFTEntry>
                  </c15:dlblFieldTable>
                  <c15:showDataLabelsRange val="0"/>
                </c:ext>
                <c:ext xmlns:c16="http://schemas.microsoft.com/office/drawing/2014/chart" uri="{C3380CC4-5D6E-409C-BE32-E72D297353CC}">
                  <c16:uniqueId val="{00000007-7848-4E23-8820-0404F872CC40}"/>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{E0BB5989-6F6E-49B4-A05C-41D0534EA65A}</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7848-4E23-8820-0404F872CC40}"/>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{3906C712-2949-4D78-889F-0C54E55C0A75}</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7848-4E23-8820-0404F872CC40}"/>
                </c:ext>
              </c:extLst>
            </c:dLbl>
            <c:dLbl>
              <c:idx val="10"/>
              <c:tx>
                <c:strRef>
                  <c:f>Daten_Diagramme!$D$24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{0CC858FC-4027-4BDB-A164-CA107EB0818F}</c15:txfldGUID>
                      <c15:f>Daten_Diagramme!$D$24</c15:f>
                      <c15:dlblFieldTableCache>
                        <c:ptCount val="1"/>
                        <c:pt idx="0">
                          <c:v>4.0</c:v>
                        </c:pt>
                      </c15:dlblFieldTableCache>
                    </c15:dlblFTEntry>
                  </c15:dlblFieldTable>
                  <c15:showDataLabelsRange val="0"/>
                </c:ext>
                <c:ext xmlns:c16="http://schemas.microsoft.com/office/drawing/2014/chart" uri="{C3380CC4-5D6E-409C-BE32-E72D297353CC}">
                  <c16:uniqueId val="{0000000A-7848-4E23-8820-0404F872CC40}"/>
                </c:ext>
              </c:extLst>
            </c:dLbl>
            <c:dLbl>
              <c:idx val="11"/>
              <c:tx>
                <c:strRef>
                  <c:f>Daten_Diagramme!$D$25</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{7DFD9B11-2532-4C20-9E25-17B918EBE85A}</c15:txfldGUID>
                      <c15:f>Daten_Diagramme!$D$25</c15:f>
                      <c15:dlblFieldTableCache>
                        <c:ptCount val="1"/>
                        <c:pt idx="0">
                          <c:v>20.2</c:v>
                        </c:pt>
                      </c15:dlblFieldTableCache>
                    </c15:dlblFTEntry>
                  </c15:dlblFieldTable>
                  <c15:showDataLabelsRange val="0"/>
                </c:ext>
                <c:ext xmlns:c16="http://schemas.microsoft.com/office/drawing/2014/chart" uri="{C3380CC4-5D6E-409C-BE32-E72D297353CC}">
                  <c16:uniqueId val="{0000000B-7848-4E23-8820-0404F872CC40}"/>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{0507ADAB-DC55-42BD-885E-F6FC21A27288}</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7848-4E23-8820-0404F872CC40}"/>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{3DD438F6-4550-4A78-BFDF-CD8F4828FD0C}</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7848-4E23-8820-0404F872CC40}"/>
                </c:ext>
              </c:extLst>
            </c:dLbl>
            <c:dLbl>
              <c:idx val="14"/>
              <c:tx>
                <c:strRef>
                  <c:f>Daten_Diagramme!$D$28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{6C6BD424-F624-4C88-BE8A-33D7AF07A592}</c15:txfldGUID>
                      <c15:f>Daten_Diagramme!$D$28</c15:f>
                      <c15:dlblFieldTableCache>
                        <c:ptCount val="1"/>
                        <c:pt idx="0">
                          <c:v>-4.2</c:v>
                        </c:pt>
                      </c15:dlblFieldTableCache>
                    </c15:dlblFTEntry>
                  </c15:dlblFieldTable>
                  <c15:showDataLabelsRange val="0"/>
                </c:ext>
                <c:ext xmlns:c16="http://schemas.microsoft.com/office/drawing/2014/chart" uri="{C3380CC4-5D6E-409C-BE32-E72D297353CC}">
                  <c16:uniqueId val="{0000000E-7848-4E23-8820-0404F872CC40}"/>
                </c:ext>
              </c:extLst>
            </c:dLbl>
            <c:dLbl>
              <c:idx val="15"/>
              <c:tx>
                <c:strRef>
                  <c:f>Daten_Diagramme!$D$29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{9B8E788C-95E0-4FC3-954A-A5217DBC0656}</c15:txfldGUID>
                      <c15:f>Daten_Diagramme!$D$29</c15:f>
                      <c15:dlblFieldTableCache>
                        <c:ptCount val="1"/>
                        <c:pt idx="0">
                          <c:v>0.7</c:v>
                        </c:pt>
                      </c15:dlblFieldTableCache>
                    </c15:dlblFTEntry>
                  </c15:dlblFieldTable>
                  <c15:showDataLabelsRange val="0"/>
                </c:ext>
                <c:ext xmlns:c16="http://schemas.microsoft.com/office/drawing/2014/chart" uri="{C3380CC4-5D6E-409C-BE32-E72D297353CC}">
                  <c16:uniqueId val="{0000000F-7848-4E23-8820-0404F872CC40}"/>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{E81E3F36-5A28-4EDF-B75F-BE0982FEC422}</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7848-4E23-8820-0404F872CC40}"/>
                </c:ext>
              </c:extLst>
            </c:dLbl>
            <c:dLbl>
              <c:idx val="17"/>
              <c:tx>
                <c:strRef>
                  <c:f>Daten_Diagramme!$D$31</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{213D28EA-CAF6-4BC5-AF42-A7C1B757D634}</c15:txfldGUID>
                      <c15:f>Daten_Diagramme!$D$31</c15:f>
                      <c15:dlblFieldTableCache>
                        <c:ptCount val="1"/>
                        <c:pt idx="0">
                          <c:v>14.4</c:v>
                        </c:pt>
                      </c15:dlblFieldTableCache>
                    </c15:dlblFTEntry>
                  </c15:dlblFieldTable>
                  <c15:showDataLabelsRange val="0"/>
                </c:ext>
                <c:ext xmlns:c16="http://schemas.microsoft.com/office/drawing/2014/chart" uri="{C3380CC4-5D6E-409C-BE32-E72D297353CC}">
                  <c16:uniqueId val="{00000011-7848-4E23-8820-0404F872CC40}"/>
                </c:ext>
              </c:extLst>
            </c:dLbl>
            <c:dLbl>
              <c:idx val="18"/>
              <c:tx>
                <c:strRef>
                  <c:f>Daten_Diagramme!$D$32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{62657F77-D7E5-439D-A221-40A227E12416}</c15:txfldGUID>
                      <c15:f>Daten_Diagramme!$D$32</c15:f>
                      <c15:dlblFieldTableCache>
                        <c:ptCount val="1"/>
                        <c:pt idx="0">
                          <c:v>0.5</c:v>
                        </c:pt>
                      </c15:dlblFieldTableCache>
                    </c15:dlblFTEntry>
                  </c15:dlblFieldTable>
                  <c15:showDataLabelsRange val="0"/>
                </c:ext>
                <c:ext xmlns:c16="http://schemas.microsoft.com/office/drawing/2014/chart" uri="{C3380CC4-5D6E-409C-BE32-E72D297353CC}">
                  <c16:uniqueId val="{00000012-7848-4E23-8820-0404F872CC40}"/>
                </c:ext>
              </c:extLst>
            </c:dLbl>
            <c:dLbl>
              <c:idx val="19"/>
              <c:tx>
                <c:strRef>
                  <c:f>Daten_Diagramme!$D$33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{D5BC5BF0-04DA-4E06-A9C7-7AC5A1BB79AF}</c15:txfldGUID>
                      <c15:f>Daten_Diagramme!$D$33</c15:f>
                      <c15:dlblFieldTableCache>
                        <c:ptCount val="1"/>
                        <c:pt idx="0">
                          <c:v>9.8</c:v>
                        </c:pt>
                      </c15:dlblFieldTableCache>
                    </c15:dlblFTEntry>
                  </c15:dlblFieldTable>
                  <c15:showDataLabelsRange val="0"/>
                </c:ext>
                <c:ext xmlns:c16="http://schemas.microsoft.com/office/drawing/2014/chart" uri="{C3380CC4-5D6E-409C-BE32-E72D297353CC}">
                  <c16:uniqueId val="{00000013-7848-4E23-8820-0404F872CC40}"/>
                </c:ext>
              </c:extLst>
            </c:dLbl>
            <c:dLbl>
              <c:idx val="20"/>
              <c:tx>
                <c:strRef>
                  <c:f>Daten_Diagramme!$D$34</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{CE971A52-B6E1-4C46-B464-9598B9AEC5FB}</c15:txfldGUID>
                      <c15:f>Daten_Diagramme!$D$34</c15:f>
                      <c15:dlblFieldTableCache>
                        <c:ptCount val="1"/>
                        <c:pt idx="0">
                          <c:v>-8.4</c:v>
                        </c:pt>
                      </c15:dlblFieldTableCache>
                    </c15:dlblFTEntry>
                  </c15:dlblFieldTable>
                  <c15:showDataLabelsRange val="0"/>
                </c:ext>
                <c:ext xmlns:c16="http://schemas.microsoft.com/office/drawing/2014/chart" uri="{C3380CC4-5D6E-409C-BE32-E72D297353CC}">
                  <c16:uniqueId val="{00000014-7848-4E23-8820-0404F872CC4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{A5DEDEE0-5529-494D-8DD4-2CB489F8268D}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848-4E23-8820-0404F872CC4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{4625A5F4-3FFF-466D-96E8-DDE4552228C1}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848-4E23-8820-0404F872CC40}"/>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{64E2EB5C-8231-4E41-9CD0-00EA439F2047}</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7848-4E23-8820-0404F872CC40}"/>
                </c:ext>
              </c:extLst>
            </c:dLbl>
            <c:dLbl>
              <c:idx val="24"/>
              <c:layout>
                <c:manualLayout>
                  <c:x val="4.7769028871392123E-3"/>
                  <c:y val="-4.6876052205785108E-5"/>
                </c:manualLayout>
              </c:layout>
              <c:tx>
                <c:strRef>
                  <c:f>Daten_Diagramme!$D$38</c:f>
                  <c:strCache>
                    <c:ptCount val="1"/>
                    <c:pt idx="0">
                      <c:v>-6.1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{4C8271B2-12C8-4E3E-82EA-70249AC1BC96}</c15:txfldGUID>
                      <c15:f>Daten_Diagramme!$D$38</c15:f>
                      <c15:dlblFieldTableCache>
                        <c:ptCount val="1"/>
                        <c:pt idx="0">
                          <c:v>-6.1</c:v>
                        </c:pt>
                      </c15:dlblFieldTableCache>
                    </c15:dlblFTEntry>
                  </c15:dlblFieldTable>
                  <c15:showDataLabelsRange val="0"/>
                </c:ext>
                <c:ext xmlns:c16="http://schemas.microsoft.com/office/drawing/2014/chart" uri="{C3380CC4-5D6E-409C-BE32-E72D297353CC}">
                  <c16:uniqueId val="{00000018-7848-4E23-8820-0404F872CC40}"/>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{E0144A8E-62BD-448C-A375-D3E1E79D4876}</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7848-4E23-8820-0404F872CC4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{DB089A9B-039A-4C4D-A742-7ACFECBE97C8}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848-4E23-8820-0404F872CC4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{039DFB7F-E154-4153-9658-B4F7C1F64760}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848-4E23-8820-0404F872CC4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{66807DC3-EF03-48A2-A9E9-31C300B45C77}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848-4E23-8820-0404F872CC4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{49D813FB-F9D9-4F7D-836E-DC08547F3164}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848-4E23-8820-0404F872CC4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{C65D1FF9-4631-4A21-AFE9-7C69311DACF9}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848-4E23-8820-0404F872CC40}"/>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{88F9F0DE-B36B-4CDA-84D4-0DDDCBE89551}</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7848-4E23-8820-0404F872CC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-2.0151646226655133</c:v>
                </c:pt>
                <c:pt idx="1">
                  <c:v>-0.4497751124437781</c:v>
                </c:pt>
                <c:pt idx="2">
                  <c:v>0</c:v>
                </c:pt>
                <c:pt idx="3">
                  <c:v>-6.7560249119956675</c:v>
                </c:pt>
                <c:pt idx="4">
                  <c:v>-0.38550501156515032</c:v>
                </c:pt>
                <c:pt idx="5">
                  <c:v>-6.8796641791044779</c:v>
                </c:pt>
                <c:pt idx="6">
                  <c:v>-11.0494169905608</c:v>
                </c:pt>
                <c:pt idx="7">
                  <c:v>-4.1187159297395519</c:v>
                </c:pt>
                <c:pt idx="8">
                  <c:v>-0.78563411896745228</c:v>
                </c:pt>
                <c:pt idx="9">
                  <c:v>-2.7223230490018149</c:v>
                </c:pt>
                <c:pt idx="10">
                  <c:v>4.026845637583893</c:v>
                </c:pt>
                <c:pt idx="11">
                  <c:v>20.183486238532112</c:v>
                </c:pt>
                <c:pt idx="12">
                  <c:v>-0.99502487562189057</c:v>
                </c:pt>
                <c:pt idx="13">
                  <c:v>1.745635910224439</c:v>
                </c:pt>
                <c:pt idx="14">
                  <c:v>-4.2071197411003238</c:v>
                </c:pt>
                <c:pt idx="15">
                  <c:v>0.74441687344913154</c:v>
                </c:pt>
                <c:pt idx="16">
                  <c:v>9.2936802973977689E-2</c:v>
                </c:pt>
                <c:pt idx="17">
                  <c:v>14.380530973451327</c:v>
                </c:pt>
                <c:pt idx="18">
                  <c:v>0.47468354430379744</c:v>
                </c:pt>
                <c:pt idx="19">
                  <c:v>9.7997138769670951</c:v>
                </c:pt>
                <c:pt idx="20">
                  <c:v>-8.4010840108401084</c:v>
                </c:pt>
                <c:pt idx="21">
                  <c:v>0</c:v>
                </c:pt>
                <c:pt idx="23">
                  <c:v>-0.4497751124437781</c:v>
                </c:pt>
                <c:pt idx="24">
                  <c:v>-6.1099137931034484</c:v>
                </c:pt>
                <c:pt idx="25">
                  <c:v>1.7932598165515821</c:v>
                </c:pt>
              </c:numCache>
            </c:numRef>
          </c:val>
          <c:extLst>
            <c:ext xmlns:c16="http://schemas.microsoft.com/office/drawing/2014/chart" uri="{C3380CC4-5D6E-409C-BE32-E72D297353CC}">
              <c16:uniqueId val="{00000020-7848-4E23-8820-0404F872CC4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{85B2308F-E547-4722-A21D-AAEB1F8F5559}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848-4E23-8820-0404F872CC4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{2036C29A-DF5E-4B67-A5C3-7C21258052FD}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848-4E23-8820-0404F872CC4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{1A087FD2-40A6-4B7B-8783-FE61A4C89A63}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848-4E23-8820-0404F872CC4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{86087329-A5FE-424C-A1AB-5AF61E8C4340}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848-4E23-8820-0404F872CC4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{E504708F-A846-40F5-8AF0-59882C3D6C37}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848-4E23-8820-0404F872CC4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{9FE66C9A-B79E-486C-9F97-F4ADBB25183B}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848-4E23-8820-0404F872CC4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{EEBECFAA-DF24-4095-B1A1-49CB24609DF9}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848-4E23-8820-0404F872CC4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{57CDF5CB-57C6-46A7-AD31-901D6F6205FC}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848-4E23-8820-0404F872CC4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{363B3C98-2BF0-479E-B40C-88EF415DBBB5}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848-4E23-8820-0404F872CC4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{3FFF0893-4581-490A-9880-0FFDA73DD168}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848-4E23-8820-0404F872CC4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{B28FB2B6-726B-442A-8483-F27F3B8BDFC8}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848-4E23-8820-0404F872CC4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{180C8632-C5D1-4789-B981-F894C4FA2549}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848-4E23-8820-0404F872CC4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{2B66A6B2-D19C-4F57-89BE-9C38BDB53DE3}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848-4E23-8820-0404F872CC4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{65A61EC1-5F0F-466C-B358-78EE722FC496}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848-4E23-8820-0404F872CC4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{62F699C5-C808-49C8-BA99-D68776CF4A09}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848-4E23-8820-0404F872CC4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{A3E44031-3696-42AC-982B-6CBB8612E11A}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848-4E23-8820-0404F872CC4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{C59CC736-5161-41F3-8B33-E3712CCA1587}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848-4E23-8820-0404F872CC4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{DCBF9657-D24F-499D-B0BE-1DE98A6B8C0C}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848-4E23-8820-0404F872CC4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{2912672B-EB64-4960-8730-10D6BBD417A1}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848-4E23-8820-0404F872CC4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{C1A85C45-FB90-40D8-979D-62105FF6C02D}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848-4E23-8820-0404F872CC4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{A824D37B-FBD1-4535-8FC9-A2F893E37CF4}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848-4E23-8820-0404F872CC4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{4C065E72-81BB-4F79-BA9E-189151E8796A}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848-4E23-8820-0404F872CC4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{07271E40-3484-4B4D-A5BB-721FE3A624DD}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848-4E23-8820-0404F872CC4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{AFDF3F5B-BB83-4C6B-9D09-18929F147112}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848-4E23-8820-0404F872CC4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{B10FBFD8-CC41-482A-B7B0-AAB407CD0A1B}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848-4E23-8820-0404F872CC4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{21143E73-AACB-4516-9114-C8C807F50B3F}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848-4E23-8820-0404F872CC4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{27756BF4-1E11-45C5-B02D-C6026B706125}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848-4E23-8820-0404F872CC4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{FE532B5B-2540-44CB-903A-E175B8227DD2}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848-4E23-8820-0404F872CC4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{95B33442-BC79-4AC0-9746-EE9814A19EAF}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848-4E23-8820-0404F872CC4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{1CA624AF-2A6B-4326-B8DA-79B3923BBD90}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848-4E23-8820-0404F872CC4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{8C6DAAC6-4F56-4CDA-9B11-4F14CA34A5B3}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848-4E23-8820-0404F872CC4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{43C30898-B09F-4211-B233-502EB26845BA}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848-4E23-8820-0404F872CC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848-4E23-8820-0404F872CC4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848-4E23-8820-0404F872CC4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{2AEF0773-1B7A-4CB8-85D3-7E5BDC5F3F17}</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BE52-4666-9DA8-36C69C066918}"/>
                </c:ext>
              </c:extLst>
            </c:dLbl>
            <c:dLbl>
              <c:idx val="1"/>
              <c:tx>
                <c:strRef>
                  <c:f>Daten_Diagramme!$E$15</c:f>
                  <c:strCache>
                    <c:ptCount val="1"/>
                    <c:pt idx="0">
                      <c:v>30.1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{B3E6B2DE-65D1-465D-AA1B-67628288BD37}</c15:txfldGUID>
                      <c15:f>Daten_Diagramme!$E$15</c15:f>
                      <c15:dlblFieldTableCache>
                        <c:ptCount val="1"/>
                        <c:pt idx="0">
                          <c:v>30.1</c:v>
                        </c:pt>
                      </c15:dlblFieldTableCache>
                    </c15:dlblFTEntry>
                  </c15:dlblFieldTable>
                  <c15:showDataLabelsRange val="0"/>
                </c:ext>
                <c:ext xmlns:c16="http://schemas.microsoft.com/office/drawing/2014/chart" uri="{C3380CC4-5D6E-409C-BE32-E72D297353CC}">
                  <c16:uniqueId val="{00000001-BE52-4666-9DA8-36C69C066918}"/>
                </c:ext>
              </c:extLst>
            </c:dLbl>
            <c:dLbl>
              <c:idx val="2"/>
              <c:tx>
                <c:strRef>
                  <c:f>Daten_Diagramme!$E$16</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{9E3F16D7-DC5C-4BB9-8F2F-167CF235C9C3}</c15:txfldGUID>
                      <c15:f>Daten_Diagramme!$E$16</c15:f>
                      <c15:dlblFieldTableCache>
                        <c:ptCount val="1"/>
                        <c:pt idx="0">
                          <c:v>-10.7</c:v>
                        </c:pt>
                      </c15:dlblFieldTableCache>
                    </c15:dlblFTEntry>
                  </c15:dlblFieldTable>
                  <c15:showDataLabelsRange val="0"/>
                </c:ext>
                <c:ext xmlns:c16="http://schemas.microsoft.com/office/drawing/2014/chart" uri="{C3380CC4-5D6E-409C-BE32-E72D297353CC}">
                  <c16:uniqueId val="{00000002-BE52-4666-9DA8-36C69C066918}"/>
                </c:ext>
              </c:extLst>
            </c:dLbl>
            <c:dLbl>
              <c:idx val="3"/>
              <c:tx>
                <c:strRef>
                  <c:f>Daten_Diagramme!$E$17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{CCE5B4A0-D2ED-45B9-A0EF-2EB1D71D876D}</c15:txfldGUID>
                      <c15:f>Daten_Diagramme!$E$17</c15:f>
                      <c15:dlblFieldTableCache>
                        <c:ptCount val="1"/>
                        <c:pt idx="0">
                          <c:v>-8.2</c:v>
                        </c:pt>
                      </c15:dlblFieldTableCache>
                    </c15:dlblFTEntry>
                  </c15:dlblFieldTable>
                  <c15:showDataLabelsRange val="0"/>
                </c:ext>
                <c:ext xmlns:c16="http://schemas.microsoft.com/office/drawing/2014/chart" uri="{C3380CC4-5D6E-409C-BE32-E72D297353CC}">
                  <c16:uniqueId val="{00000003-BE52-4666-9DA8-36C69C066918}"/>
                </c:ext>
              </c:extLst>
            </c:dLbl>
            <c:dLbl>
              <c:idx val="4"/>
              <c:tx>
                <c:strRef>
                  <c:f>Daten_Diagramme!$E$18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{3D3F0ABB-D8D8-43F9-BEA1-00329287B570}</c15:txfldGUID>
                      <c15:f>Daten_Diagramme!$E$18</c15:f>
                      <c15:dlblFieldTableCache>
                        <c:ptCount val="1"/>
                        <c:pt idx="0">
                          <c:v>-6.9</c:v>
                        </c:pt>
                      </c15:dlblFieldTableCache>
                    </c15:dlblFTEntry>
                  </c15:dlblFieldTable>
                  <c15:showDataLabelsRange val="0"/>
                </c:ext>
                <c:ext xmlns:c16="http://schemas.microsoft.com/office/drawing/2014/chart" uri="{C3380CC4-5D6E-409C-BE32-E72D297353CC}">
                  <c16:uniqueId val="{00000004-BE52-4666-9DA8-36C69C066918}"/>
                </c:ext>
              </c:extLst>
            </c:dLbl>
            <c:dLbl>
              <c:idx val="5"/>
              <c:tx>
                <c:strRef>
                  <c:f>Daten_Diagramme!$E$19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{311EBC43-6959-4755-A662-4E0F97176E07}</c15:txfldGUID>
                      <c15:f>Daten_Diagramme!$E$19</c15:f>
                      <c15:dlblFieldTableCache>
                        <c:ptCount val="1"/>
                        <c:pt idx="0">
                          <c:v>0.5</c:v>
                        </c:pt>
                      </c15:dlblFieldTableCache>
                    </c15:dlblFTEntry>
                  </c15:dlblFieldTable>
                  <c15:showDataLabelsRange val="0"/>
                </c:ext>
                <c:ext xmlns:c16="http://schemas.microsoft.com/office/drawing/2014/chart" uri="{C3380CC4-5D6E-409C-BE32-E72D297353CC}">
                  <c16:uniqueId val="{00000005-BE52-4666-9DA8-36C69C066918}"/>
                </c:ext>
              </c:extLst>
            </c:dLbl>
            <c:dLbl>
              <c:idx val="6"/>
              <c:tx>
                <c:strRef>
                  <c:f>Daten_Diagramme!$E$20</c:f>
                  <c:strCache>
                    <c:ptCount val="1"/>
                    <c:pt idx="0">
                      <c:v>-29.3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{6C53BF86-798D-4CAC-ABEF-C2FC617A9A20}</c15:txfldGUID>
                      <c15:f>Daten_Diagramme!$E$20</c15:f>
                      <c15:dlblFieldTableCache>
                        <c:ptCount val="1"/>
                        <c:pt idx="0">
                          <c:v>-29.3</c:v>
                        </c:pt>
                      </c15:dlblFieldTableCache>
                    </c15:dlblFTEntry>
                  </c15:dlblFieldTable>
                  <c15:showDataLabelsRange val="0"/>
                </c:ext>
                <c:ext xmlns:c16="http://schemas.microsoft.com/office/drawing/2014/chart" uri="{C3380CC4-5D6E-409C-BE32-E72D297353CC}">
                  <c16:uniqueId val="{00000006-BE52-4666-9DA8-36C69C066918}"/>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{1C14CD5B-B57E-4D59-AD17-9B2866F6F242}</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BE52-4666-9DA8-36C69C066918}"/>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{E7F925FD-28FD-4CE9-AB87-CE725DF694DE}</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BE52-4666-9DA8-36C69C066918}"/>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{99CBB4F8-C6C4-4521-85D2-3ADF27112D7F}</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BE52-4666-9DA8-36C69C066918}"/>
                </c:ext>
              </c:extLst>
            </c:dLbl>
            <c:dLbl>
              <c:idx val="10"/>
              <c:tx>
                <c:strRef>
                  <c:f>Daten_Diagramme!$E$24</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{4285065C-7A8E-4F3B-AE43-532DB22569F3}</c15:txfldGUID>
                      <c15:f>Daten_Diagramme!$E$24</c15:f>
                      <c15:dlblFieldTableCache>
                        <c:ptCount val="1"/>
                        <c:pt idx="0">
                          <c:v>-11.5</c:v>
                        </c:pt>
                      </c15:dlblFieldTableCache>
                    </c15:dlblFTEntry>
                  </c15:dlblFieldTable>
                  <c15:showDataLabelsRange val="0"/>
                </c:ext>
                <c:ext xmlns:c16="http://schemas.microsoft.com/office/drawing/2014/chart" uri="{C3380CC4-5D6E-409C-BE32-E72D297353CC}">
                  <c16:uniqueId val="{0000000A-BE52-4666-9DA8-36C69C066918}"/>
                </c:ext>
              </c:extLst>
            </c:dLbl>
            <c:dLbl>
              <c:idx val="11"/>
              <c:tx>
                <c:strRef>
                  <c:f>Daten_Diagramme!$E$25</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{0A284FDA-2056-4738-B3F9-6BC80FCCCBB4}</c15:txfldGUID>
                      <c15:f>Daten_Diagramme!$E$25</c15:f>
                      <c15:dlblFieldTableCache>
                        <c:ptCount val="1"/>
                        <c:pt idx="0">
                          <c:v>-14.3</c:v>
                        </c:pt>
                      </c15:dlblFieldTableCache>
                    </c15:dlblFTEntry>
                  </c15:dlblFieldTable>
                  <c15:showDataLabelsRange val="0"/>
                </c:ext>
                <c:ext xmlns:c16="http://schemas.microsoft.com/office/drawing/2014/chart" uri="{C3380CC4-5D6E-409C-BE32-E72D297353CC}">
                  <c16:uniqueId val="{0000000B-BE52-4666-9DA8-36C69C066918}"/>
                </c:ext>
              </c:extLst>
            </c:dLbl>
            <c:dLbl>
              <c:idx val="12"/>
              <c:tx>
                <c:strRef>
                  <c:f>Daten_Diagramme!$E$26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{68913A20-514F-451A-A95C-283565A09634}</c15:txfldGUID>
                      <c15:f>Daten_Diagramme!$E$26</c15:f>
                      <c15:dlblFieldTableCache>
                        <c:ptCount val="1"/>
                        <c:pt idx="0">
                          <c:v>6.9</c:v>
                        </c:pt>
                      </c15:dlblFieldTableCache>
                    </c15:dlblFTEntry>
                  </c15:dlblFieldTable>
                  <c15:showDataLabelsRange val="0"/>
                </c:ext>
                <c:ext xmlns:c16="http://schemas.microsoft.com/office/drawing/2014/chart" uri="{C3380CC4-5D6E-409C-BE32-E72D297353CC}">
                  <c16:uniqueId val="{0000000C-BE52-4666-9DA8-36C69C066918}"/>
                </c:ext>
              </c:extLst>
            </c:dLbl>
            <c:dLbl>
              <c:idx val="13"/>
              <c:tx>
                <c:strRef>
                  <c:f>Daten_Diagramme!$E$27</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{1F100A5A-62E3-4513-9CDF-E5CFD8E49A30}</c15:txfldGUID>
                      <c15:f>Daten_Diagramme!$E$27</c15:f>
                      <c15:dlblFieldTableCache>
                        <c:ptCount val="1"/>
                        <c:pt idx="0">
                          <c:v>-12.8</c:v>
                        </c:pt>
                      </c15:dlblFieldTableCache>
                    </c15:dlblFTEntry>
                  </c15:dlblFieldTable>
                  <c15:showDataLabelsRange val="0"/>
                </c:ext>
                <c:ext xmlns:c16="http://schemas.microsoft.com/office/drawing/2014/chart" uri="{C3380CC4-5D6E-409C-BE32-E72D297353CC}">
                  <c16:uniqueId val="{0000000D-BE52-4666-9DA8-36C69C066918}"/>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{CE5EBEB4-06D8-462C-98EE-32B06DD701FC}</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BE52-4666-9DA8-36C69C066918}"/>
                </c:ext>
              </c:extLst>
            </c:dLbl>
            <c:dLbl>
              <c:idx val="15"/>
              <c:tx>
                <c:strRef>
                  <c:f>Daten_Diagramme!$E$29</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{5F2AC03B-5886-4DC4-877A-82F8530690D2}</c15:txfldGUID>
                      <c15:f>Daten_Diagramme!$E$29</c15:f>
                      <c15:dlblFieldTableCache>
                        <c:ptCount val="1"/>
                        <c:pt idx="0">
                          <c:v>42.9</c:v>
                        </c:pt>
                      </c15:dlblFieldTableCache>
                    </c15:dlblFTEntry>
                  </c15:dlblFieldTable>
                  <c15:showDataLabelsRange val="0"/>
                </c:ext>
                <c:ext xmlns:c16="http://schemas.microsoft.com/office/drawing/2014/chart" uri="{C3380CC4-5D6E-409C-BE32-E72D297353CC}">
                  <c16:uniqueId val="{0000000F-BE52-4666-9DA8-36C69C066918}"/>
                </c:ext>
              </c:extLst>
            </c:dLbl>
            <c:dLbl>
              <c:idx val="16"/>
              <c:tx>
                <c:strRef>
                  <c:f>Daten_Diagramme!$E$30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{24B4F276-BAFB-4731-9A74-AFE8835C9C75}</c15:txfldGUID>
                      <c15:f>Daten_Diagramme!$E$30</c15:f>
                      <c15:dlblFieldTableCache>
                        <c:ptCount val="1"/>
                        <c:pt idx="0">
                          <c:v>-6.4</c:v>
                        </c:pt>
                      </c15:dlblFieldTableCache>
                    </c15:dlblFTEntry>
                  </c15:dlblFieldTable>
                  <c15:showDataLabelsRange val="0"/>
                </c:ext>
                <c:ext xmlns:c16="http://schemas.microsoft.com/office/drawing/2014/chart" uri="{C3380CC4-5D6E-409C-BE32-E72D297353CC}">
                  <c16:uniqueId val="{00000010-BE52-4666-9DA8-36C69C066918}"/>
                </c:ext>
              </c:extLst>
            </c:dLbl>
            <c:dLbl>
              <c:idx val="17"/>
              <c:tx>
                <c:strRef>
                  <c:f>Daten_Diagramme!$E$31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{5ED65C11-96DA-4F27-84A3-F57D00611246}</c15:txfldGUID>
                      <c15:f>Daten_Diagramme!$E$31</c15:f>
                      <c15:dlblFieldTableCache>
                        <c:ptCount val="1"/>
                        <c:pt idx="0">
                          <c:v>3.7</c:v>
                        </c:pt>
                      </c15:dlblFieldTableCache>
                    </c15:dlblFTEntry>
                  </c15:dlblFieldTable>
                  <c15:showDataLabelsRange val="0"/>
                </c:ext>
                <c:ext xmlns:c16="http://schemas.microsoft.com/office/drawing/2014/chart" uri="{C3380CC4-5D6E-409C-BE32-E72D297353CC}">
                  <c16:uniqueId val="{00000011-BE52-4666-9DA8-36C69C066918}"/>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{FBC51912-331C-40DA-87DC-A045111B29A0}</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BE52-4666-9DA8-36C69C066918}"/>
                </c:ext>
              </c:extLst>
            </c:dLbl>
            <c:dLbl>
              <c:idx val="19"/>
              <c:tx>
                <c:strRef>
                  <c:f>Daten_Diagramme!$E$33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{00E6B1BD-9CC2-4654-9694-6F940D46593A}</c15:txfldGUID>
                      <c15:f>Daten_Diagramme!$E$33</c15:f>
                      <c15:dlblFieldTableCache>
                        <c:ptCount val="1"/>
                        <c:pt idx="0">
                          <c:v>4.3</c:v>
                        </c:pt>
                      </c15:dlblFieldTableCache>
                    </c15:dlblFTEntry>
                  </c15:dlblFieldTable>
                  <c15:showDataLabelsRange val="0"/>
                </c:ext>
                <c:ext xmlns:c16="http://schemas.microsoft.com/office/drawing/2014/chart" uri="{C3380CC4-5D6E-409C-BE32-E72D297353CC}">
                  <c16:uniqueId val="{00000013-BE52-4666-9DA8-36C69C066918}"/>
                </c:ext>
              </c:extLst>
            </c:dLbl>
            <c:dLbl>
              <c:idx val="20"/>
              <c:tx>
                <c:strRef>
                  <c:f>Daten_Diagramme!$E$34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{8FB1D4B8-6D89-4771-AFA1-921BC5FC668F}</c15:txfldGUID>
                      <c15:f>Daten_Diagramme!$E$34</c15:f>
                      <c15:dlblFieldTableCache>
                        <c:ptCount val="1"/>
                        <c:pt idx="0">
                          <c:v>0.0</c:v>
                        </c:pt>
                      </c15:dlblFieldTableCache>
                    </c15:dlblFTEntry>
                  </c15:dlblFieldTable>
                  <c15:showDataLabelsRange val="0"/>
                </c:ext>
                <c:ext xmlns:c16="http://schemas.microsoft.com/office/drawing/2014/chart" uri="{C3380CC4-5D6E-409C-BE32-E72D297353CC}">
                  <c16:uniqueId val="{00000014-BE52-4666-9DA8-36C69C06691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{6F14459A-864C-4850-B8AD-76840B8C978E}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E52-4666-9DA8-36C69C06691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{056B1FB2-19C0-480F-A497-DCFE4FF8805D}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E52-4666-9DA8-36C69C066918}"/>
                </c:ext>
              </c:extLst>
            </c:dLbl>
            <c:dLbl>
              <c:idx val="23"/>
              <c:tx>
                <c:strRef>
                  <c:f>Daten_Diagramme!$E$37</c:f>
                  <c:strCache>
                    <c:ptCount val="1"/>
                    <c:pt idx="0">
                      <c:v>30.1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{37527631-FC56-467A-8D92-D375813692BA}</c15:txfldGUID>
                      <c15:f>Daten_Diagramme!$E$37</c15:f>
                      <c15:dlblFieldTableCache>
                        <c:ptCount val="1"/>
                        <c:pt idx="0">
                          <c:v>30.1</c:v>
                        </c:pt>
                      </c15:dlblFieldTableCache>
                    </c15:dlblFTEntry>
                  </c15:dlblFieldTable>
                  <c15:showDataLabelsRange val="0"/>
                </c:ext>
                <c:ext xmlns:c16="http://schemas.microsoft.com/office/drawing/2014/chart" uri="{C3380CC4-5D6E-409C-BE32-E72D297353CC}">
                  <c16:uniqueId val="{00000017-BE52-4666-9DA8-36C69C066918}"/>
                </c:ext>
              </c:extLst>
            </c:dLbl>
            <c:dLbl>
              <c:idx val="24"/>
              <c:tx>
                <c:strRef>
                  <c:f>Daten_Diagramme!$E$38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{837C6935-B5E7-46BF-9674-7578F626459E}</c15:txfldGUID>
                      <c15:f>Daten_Diagramme!$E$38</c15:f>
                      <c15:dlblFieldTableCache>
                        <c:ptCount val="1"/>
                        <c:pt idx="0">
                          <c:v>-5.6</c:v>
                        </c:pt>
                      </c15:dlblFieldTableCache>
                    </c15:dlblFTEntry>
                  </c15:dlblFieldTable>
                  <c15:showDataLabelsRange val="0"/>
                </c:ext>
                <c:ext xmlns:c16="http://schemas.microsoft.com/office/drawing/2014/chart" uri="{C3380CC4-5D6E-409C-BE32-E72D297353CC}">
                  <c16:uniqueId val="{00000018-BE52-4666-9DA8-36C69C066918}"/>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{5AC1EF53-FC47-461F-820C-C4B4379646DE}</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BE52-4666-9DA8-36C69C06691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{6C47D2EA-50E4-468B-BC04-9B55ABDB39F4}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E52-4666-9DA8-36C69C06691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{831D5583-C016-4589-9901-2DAB21D98E9D}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E52-4666-9DA8-36C69C06691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{8E8E446E-5513-45E7-91C9-905632A6573D}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E52-4666-9DA8-36C69C06691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{E971ACCB-6474-4C8A-AD95-DDF872A2B740}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E52-4666-9DA8-36C69C06691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{176D2470-1844-4EFD-B6F7-6D0C9384F719}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E52-4666-9DA8-36C69C066918}"/>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{A43F4678-FF37-41BC-9776-9587D570D269}</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BE52-4666-9DA8-36C69C0669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-1.7657657657657657</c:v>
                </c:pt>
                <c:pt idx="1">
                  <c:v>30.136986301369863</c:v>
                </c:pt>
                <c:pt idx="2">
                  <c:v>-10.714285714285714</c:v>
                </c:pt>
                <c:pt idx="3">
                  <c:v>-8.215962441314554</c:v>
                </c:pt>
                <c:pt idx="4">
                  <c:v>-6.9230769230769234</c:v>
                </c:pt>
                <c:pt idx="5">
                  <c:v>0.49019607843137253</c:v>
                </c:pt>
                <c:pt idx="6">
                  <c:v>-29.347826086956523</c:v>
                </c:pt>
                <c:pt idx="7">
                  <c:v>1.0695187165775402</c:v>
                </c:pt>
                <c:pt idx="8">
                  <c:v>-0.24813895781637718</c:v>
                </c:pt>
                <c:pt idx="9">
                  <c:v>2.9850746268656718</c:v>
                </c:pt>
                <c:pt idx="10">
                  <c:v>-11.455108359133128</c:v>
                </c:pt>
                <c:pt idx="11">
                  <c:v>-14.285714285714286</c:v>
                </c:pt>
                <c:pt idx="12">
                  <c:v>6.8965517241379306</c:v>
                </c:pt>
                <c:pt idx="13">
                  <c:v>-12.820512820512821</c:v>
                </c:pt>
                <c:pt idx="14">
                  <c:v>-1.9230769230769231</c:v>
                </c:pt>
                <c:pt idx="15">
                  <c:v>42.857142857142854</c:v>
                </c:pt>
                <c:pt idx="16">
                  <c:v>-6.4285714285714288</c:v>
                </c:pt>
                <c:pt idx="17">
                  <c:v>3.7037037037037037</c:v>
                </c:pt>
                <c:pt idx="18">
                  <c:v>3.75</c:v>
                </c:pt>
                <c:pt idx="19">
                  <c:v>4.2735042735042734</c:v>
                </c:pt>
                <c:pt idx="20">
                  <c:v>0</c:v>
                </c:pt>
                <c:pt idx="21">
                  <c:v>0</c:v>
                </c:pt>
                <c:pt idx="23">
                  <c:v>30.136986301369863</c:v>
                </c:pt>
                <c:pt idx="24">
                  <c:v>-5.6162246489859591</c:v>
                </c:pt>
                <c:pt idx="25">
                  <c:v>-1.652089407191448</c:v>
                </c:pt>
              </c:numCache>
            </c:numRef>
          </c:val>
          <c:extLst>
            <c:ext xmlns:c16="http://schemas.microsoft.com/office/drawing/2014/chart" uri="{C3380CC4-5D6E-409C-BE32-E72D297353CC}">
              <c16:uniqueId val="{00000020-BE52-4666-9DA8-36C69C06691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{7DEA95FF-AEFB-4B21-B4C5-2DA3E655C59E}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E52-4666-9DA8-36C69C06691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{9F9E8813-976F-47F7-B4C7-9EA5D3DB268F}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E52-4666-9DA8-36C69C06691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{283CC3AD-D3EB-47BD-9333-74F7C80C4A77}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E52-4666-9DA8-36C69C06691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{0BE29D12-9CAB-438A-ABA4-361CB8B646F4}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E52-4666-9DA8-36C69C06691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{C731146D-732C-4595-A339-6550F9ADBCA5}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E52-4666-9DA8-36C69C06691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{5F52E25D-AB49-4E50-98AE-B501E484AC9F}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E52-4666-9DA8-36C69C06691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{039EEF54-FE4D-4CFE-B381-474DB2B56C72}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E52-4666-9DA8-36C69C06691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{FFB54D27-8D47-4994-B5D2-8CD9D45CC4A9}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E52-4666-9DA8-36C69C06691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{7D13F50D-280F-4351-8C63-3D6C302E955B}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E52-4666-9DA8-36C69C06691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{D93C8EF0-31B7-4EC4-BE8E-1E4AF6196D45}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E52-4666-9DA8-36C69C06691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{3CF35E8D-4484-44BF-B828-A37F0C3A6C9D}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E52-4666-9DA8-36C69C06691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{E7D59E7B-1638-4D25-AF9E-B844907360B8}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E52-4666-9DA8-36C69C06691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{B0AE85C9-D9D9-45FE-89EC-01D8C40DF95F}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E52-4666-9DA8-36C69C06691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{1174E1E0-A5AD-421B-AD5B-E7DD3F9BCD59}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E52-4666-9DA8-36C69C06691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{71911D36-358C-4513-B9EF-43E4FF4A7B7E}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E52-4666-9DA8-36C69C06691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{88F82A3C-0671-4171-9CFB-22C4EB3177C8}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E52-4666-9DA8-36C69C06691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{0855D29D-ADDF-4954-8906-D323B596D28E}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E52-4666-9DA8-36C69C06691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{DC6B7DBF-23B6-4248-9862-603CD75DADB3}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E52-4666-9DA8-36C69C06691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{BD9E6947-F776-4360-A1BB-347C600BC53C}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E52-4666-9DA8-36C69C06691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{FFFC3506-D507-47CF-89D3-750B447E69E6}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E52-4666-9DA8-36C69C06691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{9F7F8120-6E23-4AF9-951D-9F228EE6C8AF}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E52-4666-9DA8-36C69C06691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{49A175CC-1DB8-4FB9-9DE5-B5FCBCA80201}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E52-4666-9DA8-36C69C06691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{1241B5F5-287E-48E1-84A4-47E114431E6B}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E52-4666-9DA8-36C69C06691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{803E43E8-ADAD-4C26-8F9F-D17C2A37C3F9}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E52-4666-9DA8-36C69C06691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{DE3EC189-593A-44FC-B366-B349A6CAAD88}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E52-4666-9DA8-36C69C06691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{4CBE0C16-FF6D-4967-8A3C-E7151268D1E4}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E52-4666-9DA8-36C69C06691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{E92ABC6F-3816-47A1-BB23-07D0B2344A26}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E52-4666-9DA8-36C69C06691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{920A52E2-0B51-4C58-B65E-A76938BC3C06}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E52-4666-9DA8-36C69C06691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{22AF58EA-CC0D-427D-806A-7B0B4220E70B}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E52-4666-9DA8-36C69C06691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{CC1D187A-FDAC-4375-A0CB-E7032A5555E2}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E52-4666-9DA8-36C69C06691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{8C517CFB-5549-4FB6-9C98-5B0F1D2D0187}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E52-4666-9DA8-36C69C06691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{6A593C68-D7E6-4F7C-B8E1-A64F865B693D}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E52-4666-9DA8-36C69C0669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E52-4666-9DA8-36C69C06691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E52-4666-9DA8-36C69C06691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{549AF2E1-F31C-47A2-957A-F5DAF0D772C5}</c15:txfldGUID>
                      <c15:f>Diagramm!$I$46</c15:f>
                      <c15:dlblFieldTableCache>
                        <c:ptCount val="1"/>
                      </c15:dlblFieldTableCache>
                    </c15:dlblFTEntry>
                  </c15:dlblFieldTable>
                  <c15:showDataLabelsRange val="0"/>
                </c:ext>
                <c:ext xmlns:c16="http://schemas.microsoft.com/office/drawing/2014/chart" uri="{C3380CC4-5D6E-409C-BE32-E72D297353CC}">
                  <c16:uniqueId val="{00000000-151C-4020-907C-6D288682A2F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{A4482166-9CC0-4740-A634-0DEE3EBE6F5E}</c15:txfldGUID>
                      <c15:f>Diagramm!$I$47</c15:f>
                      <c15:dlblFieldTableCache>
                        <c:ptCount val="1"/>
                      </c15:dlblFieldTableCache>
                    </c15:dlblFTEntry>
                  </c15:dlblFieldTable>
                  <c15:showDataLabelsRange val="0"/>
                </c:ext>
                <c:ext xmlns:c16="http://schemas.microsoft.com/office/drawing/2014/chart" uri="{C3380CC4-5D6E-409C-BE32-E72D297353CC}">
                  <c16:uniqueId val="{00000001-151C-4020-907C-6D288682A2F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{8237898E-E13C-4005-8B85-792E3F80291F}</c15:txfldGUID>
                      <c15:f>Diagramm!$I$48</c15:f>
                      <c15:dlblFieldTableCache>
                        <c:ptCount val="1"/>
                      </c15:dlblFieldTableCache>
                    </c15:dlblFTEntry>
                  </c15:dlblFieldTable>
                  <c15:showDataLabelsRange val="0"/>
                </c:ext>
                <c:ext xmlns:c16="http://schemas.microsoft.com/office/drawing/2014/chart" uri="{C3380CC4-5D6E-409C-BE32-E72D297353CC}">
                  <c16:uniqueId val="{00000002-151C-4020-907C-6D288682A2F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{D4E6D271-5121-4F2B-9BEE-D8FDF8762227}</c15:txfldGUID>
                      <c15:f>Diagramm!$I$49</c15:f>
                      <c15:dlblFieldTableCache>
                        <c:ptCount val="1"/>
                      </c15:dlblFieldTableCache>
                    </c15:dlblFTEntry>
                  </c15:dlblFieldTable>
                  <c15:showDataLabelsRange val="0"/>
                </c:ext>
                <c:ext xmlns:c16="http://schemas.microsoft.com/office/drawing/2014/chart" uri="{C3380CC4-5D6E-409C-BE32-E72D297353CC}">
                  <c16:uniqueId val="{00000003-151C-4020-907C-6D288682A2F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{47C740E9-BE75-4CC5-966B-8203CD57CA45}</c15:txfldGUID>
                      <c15:f>Diagramm!$I$50</c15:f>
                      <c15:dlblFieldTableCache>
                        <c:ptCount val="1"/>
                      </c15:dlblFieldTableCache>
                    </c15:dlblFTEntry>
                  </c15:dlblFieldTable>
                  <c15:showDataLabelsRange val="0"/>
                </c:ext>
                <c:ext xmlns:c16="http://schemas.microsoft.com/office/drawing/2014/chart" uri="{C3380CC4-5D6E-409C-BE32-E72D297353CC}">
                  <c16:uniqueId val="{00000004-151C-4020-907C-6D288682A2F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{A7B01E2A-7797-410E-A8BC-3BD6B7EF69F1}</c15:txfldGUID>
                      <c15:f>Diagramm!$I$51</c15:f>
                      <c15:dlblFieldTableCache>
                        <c:ptCount val="1"/>
                      </c15:dlblFieldTableCache>
                    </c15:dlblFTEntry>
                  </c15:dlblFieldTable>
                  <c15:showDataLabelsRange val="0"/>
                </c:ext>
                <c:ext xmlns:c16="http://schemas.microsoft.com/office/drawing/2014/chart" uri="{C3380CC4-5D6E-409C-BE32-E72D297353CC}">
                  <c16:uniqueId val="{00000005-151C-4020-907C-6D288682A2F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{FF363EE6-DABE-439F-B11B-B9BEE29E0660}</c15:txfldGUID>
                      <c15:f>Diagramm!$I$52</c15:f>
                      <c15:dlblFieldTableCache>
                        <c:ptCount val="1"/>
                      </c15:dlblFieldTableCache>
                    </c15:dlblFTEntry>
                  </c15:dlblFieldTable>
                  <c15:showDataLabelsRange val="0"/>
                </c:ext>
                <c:ext xmlns:c16="http://schemas.microsoft.com/office/drawing/2014/chart" uri="{C3380CC4-5D6E-409C-BE32-E72D297353CC}">
                  <c16:uniqueId val="{00000006-151C-4020-907C-6D288682A2F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{7C4192B3-99D5-44F0-B1AE-544BC151D027}</c15:txfldGUID>
                      <c15:f>Diagramm!$I$53</c15:f>
                      <c15:dlblFieldTableCache>
                        <c:ptCount val="1"/>
                      </c15:dlblFieldTableCache>
                    </c15:dlblFTEntry>
                  </c15:dlblFieldTable>
                  <c15:showDataLabelsRange val="0"/>
                </c:ext>
                <c:ext xmlns:c16="http://schemas.microsoft.com/office/drawing/2014/chart" uri="{C3380CC4-5D6E-409C-BE32-E72D297353CC}">
                  <c16:uniqueId val="{00000007-151C-4020-907C-6D288682A2F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{94888CA6-133D-4861-BCB0-4E03AEBB9955}</c15:txfldGUID>
                      <c15:f>Diagramm!$I$54</c15:f>
                      <c15:dlblFieldTableCache>
                        <c:ptCount val="1"/>
                      </c15:dlblFieldTableCache>
                    </c15:dlblFTEntry>
                  </c15:dlblFieldTable>
                  <c15:showDataLabelsRange val="0"/>
                </c:ext>
                <c:ext xmlns:c16="http://schemas.microsoft.com/office/drawing/2014/chart" uri="{C3380CC4-5D6E-409C-BE32-E72D297353CC}">
                  <c16:uniqueId val="{00000008-151C-4020-907C-6D288682A2F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{036C919B-B1A5-4660-BC7F-656980C64625}</c15:txfldGUID>
                      <c15:f>Diagramm!$I$55</c15:f>
                      <c15:dlblFieldTableCache>
                        <c:ptCount val="1"/>
                      </c15:dlblFieldTableCache>
                    </c15:dlblFTEntry>
                  </c15:dlblFieldTable>
                  <c15:showDataLabelsRange val="0"/>
                </c:ext>
                <c:ext xmlns:c16="http://schemas.microsoft.com/office/drawing/2014/chart" uri="{C3380CC4-5D6E-409C-BE32-E72D297353CC}">
                  <c16:uniqueId val="{00000009-151C-4020-907C-6D288682A2F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{D9DAF52E-A4C4-40F7-B1E2-8256E7DD6D93}</c15:txfldGUID>
                      <c15:f>Diagramm!$I$56</c15:f>
                      <c15:dlblFieldTableCache>
                        <c:ptCount val="1"/>
                      </c15:dlblFieldTableCache>
                    </c15:dlblFTEntry>
                  </c15:dlblFieldTable>
                  <c15:showDataLabelsRange val="0"/>
                </c:ext>
                <c:ext xmlns:c16="http://schemas.microsoft.com/office/drawing/2014/chart" uri="{C3380CC4-5D6E-409C-BE32-E72D297353CC}">
                  <c16:uniqueId val="{0000000A-151C-4020-907C-6D288682A2F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{89A59D8C-B4F0-457F-8FDA-5E719E5B90F7}</c15:txfldGUID>
                      <c15:f>Diagramm!$I$57</c15:f>
                      <c15:dlblFieldTableCache>
                        <c:ptCount val="1"/>
                      </c15:dlblFieldTableCache>
                    </c15:dlblFTEntry>
                  </c15:dlblFieldTable>
                  <c15:showDataLabelsRange val="0"/>
                </c:ext>
                <c:ext xmlns:c16="http://schemas.microsoft.com/office/drawing/2014/chart" uri="{C3380CC4-5D6E-409C-BE32-E72D297353CC}">
                  <c16:uniqueId val="{0000000B-151C-4020-907C-6D288682A2F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{046DE674-56C1-43FB-A7C0-2D2F24EC5BF5}</c15:txfldGUID>
                      <c15:f>Diagramm!$I$58</c15:f>
                      <c15:dlblFieldTableCache>
                        <c:ptCount val="1"/>
                      </c15:dlblFieldTableCache>
                    </c15:dlblFTEntry>
                  </c15:dlblFieldTable>
                  <c15:showDataLabelsRange val="0"/>
                </c:ext>
                <c:ext xmlns:c16="http://schemas.microsoft.com/office/drawing/2014/chart" uri="{C3380CC4-5D6E-409C-BE32-E72D297353CC}">
                  <c16:uniqueId val="{0000000C-151C-4020-907C-6D288682A2F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{08DE4F37-8D84-47EF-A1AE-2C682555CF44}</c15:txfldGUID>
                      <c15:f>Diagramm!$I$59</c15:f>
                      <c15:dlblFieldTableCache>
                        <c:ptCount val="1"/>
                      </c15:dlblFieldTableCache>
                    </c15:dlblFTEntry>
                  </c15:dlblFieldTable>
                  <c15:showDataLabelsRange val="0"/>
                </c:ext>
                <c:ext xmlns:c16="http://schemas.microsoft.com/office/drawing/2014/chart" uri="{C3380CC4-5D6E-409C-BE32-E72D297353CC}">
                  <c16:uniqueId val="{0000000D-151C-4020-907C-6D288682A2F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{F1882D6E-E4C2-497C-8DD6-637F9C420619}</c15:txfldGUID>
                      <c15:f>Diagramm!$I$60</c15:f>
                      <c15:dlblFieldTableCache>
                        <c:ptCount val="1"/>
                      </c15:dlblFieldTableCache>
                    </c15:dlblFTEntry>
                  </c15:dlblFieldTable>
                  <c15:showDataLabelsRange val="0"/>
                </c:ext>
                <c:ext xmlns:c16="http://schemas.microsoft.com/office/drawing/2014/chart" uri="{C3380CC4-5D6E-409C-BE32-E72D297353CC}">
                  <c16:uniqueId val="{0000000E-151C-4020-907C-6D288682A2F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{E96EB3E8-BC99-414B-B978-5BFA3FC2ED93}</c15:txfldGUID>
                      <c15:f>Diagramm!$I$61</c15:f>
                      <c15:dlblFieldTableCache>
                        <c:ptCount val="1"/>
                      </c15:dlblFieldTableCache>
                    </c15:dlblFTEntry>
                  </c15:dlblFieldTable>
                  <c15:showDataLabelsRange val="0"/>
                </c:ext>
                <c:ext xmlns:c16="http://schemas.microsoft.com/office/drawing/2014/chart" uri="{C3380CC4-5D6E-409C-BE32-E72D297353CC}">
                  <c16:uniqueId val="{0000000F-151C-4020-907C-6D288682A2F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{D5F3E946-FE2E-42E6-B531-B3AEC9D04953}</c15:txfldGUID>
                      <c15:f>Diagramm!$I$62</c15:f>
                      <c15:dlblFieldTableCache>
                        <c:ptCount val="1"/>
                      </c15:dlblFieldTableCache>
                    </c15:dlblFTEntry>
                  </c15:dlblFieldTable>
                  <c15:showDataLabelsRange val="0"/>
                </c:ext>
                <c:ext xmlns:c16="http://schemas.microsoft.com/office/drawing/2014/chart" uri="{C3380CC4-5D6E-409C-BE32-E72D297353CC}">
                  <c16:uniqueId val="{00000010-151C-4020-907C-6D288682A2F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{FFF95E74-8269-440F-8C7B-69BED1659F6A}</c15:txfldGUID>
                      <c15:f>Diagramm!$I$63</c15:f>
                      <c15:dlblFieldTableCache>
                        <c:ptCount val="1"/>
                      </c15:dlblFieldTableCache>
                    </c15:dlblFTEntry>
                  </c15:dlblFieldTable>
                  <c15:showDataLabelsRange val="0"/>
                </c:ext>
                <c:ext xmlns:c16="http://schemas.microsoft.com/office/drawing/2014/chart" uri="{C3380CC4-5D6E-409C-BE32-E72D297353CC}">
                  <c16:uniqueId val="{00000011-151C-4020-907C-6D288682A2F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{7301E737-75B5-462C-B32F-AD827E730F10}</c15:txfldGUID>
                      <c15:f>Diagramm!$I$64</c15:f>
                      <c15:dlblFieldTableCache>
                        <c:ptCount val="1"/>
                      </c15:dlblFieldTableCache>
                    </c15:dlblFTEntry>
                  </c15:dlblFieldTable>
                  <c15:showDataLabelsRange val="0"/>
                </c:ext>
                <c:ext xmlns:c16="http://schemas.microsoft.com/office/drawing/2014/chart" uri="{C3380CC4-5D6E-409C-BE32-E72D297353CC}">
                  <c16:uniqueId val="{00000012-151C-4020-907C-6D288682A2F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{F3036F81-8530-48F4-98EB-150F1E3D8AE4}</c15:txfldGUID>
                      <c15:f>Diagramm!$I$65</c15:f>
                      <c15:dlblFieldTableCache>
                        <c:ptCount val="1"/>
                      </c15:dlblFieldTableCache>
                    </c15:dlblFTEntry>
                  </c15:dlblFieldTable>
                  <c15:showDataLabelsRange val="0"/>
                </c:ext>
                <c:ext xmlns:c16="http://schemas.microsoft.com/office/drawing/2014/chart" uri="{C3380CC4-5D6E-409C-BE32-E72D297353CC}">
                  <c16:uniqueId val="{00000013-151C-4020-907C-6D288682A2F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{CB5CE64B-FFCB-41B9-98C3-BB5DC5C3E5C1}</c15:txfldGUID>
                      <c15:f>Diagramm!$I$66</c15:f>
                      <c15:dlblFieldTableCache>
                        <c:ptCount val="1"/>
                      </c15:dlblFieldTableCache>
                    </c15:dlblFTEntry>
                  </c15:dlblFieldTable>
                  <c15:showDataLabelsRange val="0"/>
                </c:ext>
                <c:ext xmlns:c16="http://schemas.microsoft.com/office/drawing/2014/chart" uri="{C3380CC4-5D6E-409C-BE32-E72D297353CC}">
                  <c16:uniqueId val="{00000014-151C-4020-907C-6D288682A2F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{CC9A87BF-B360-4753-86FB-130AA8D6C460}</c15:txfldGUID>
                      <c15:f>Diagramm!$I$67</c15:f>
                      <c15:dlblFieldTableCache>
                        <c:ptCount val="1"/>
                      </c15:dlblFieldTableCache>
                    </c15:dlblFTEntry>
                  </c15:dlblFieldTable>
                  <c15:showDataLabelsRange val="0"/>
                </c:ext>
                <c:ext xmlns:c16="http://schemas.microsoft.com/office/drawing/2014/chart" uri="{C3380CC4-5D6E-409C-BE32-E72D297353CC}">
                  <c16:uniqueId val="{00000015-151C-4020-907C-6D288682A2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51C-4020-907C-6D288682A2F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{71E621D1-BFC2-45F2-BEBD-C5130D4E86D7}</c15:txfldGUID>
                      <c15:f>Diagramm!$K$46</c15:f>
                      <c15:dlblFieldTableCache>
                        <c:ptCount val="1"/>
                      </c15:dlblFieldTableCache>
                    </c15:dlblFTEntry>
                  </c15:dlblFieldTable>
                  <c15:showDataLabelsRange val="0"/>
                </c:ext>
                <c:ext xmlns:c16="http://schemas.microsoft.com/office/drawing/2014/chart" uri="{C3380CC4-5D6E-409C-BE32-E72D297353CC}">
                  <c16:uniqueId val="{00000017-151C-4020-907C-6D288682A2F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{36ECDBAF-E935-43C0-AABC-9EDA35A8703F}</c15:txfldGUID>
                      <c15:f>Diagramm!$K$47</c15:f>
                      <c15:dlblFieldTableCache>
                        <c:ptCount val="1"/>
                      </c15:dlblFieldTableCache>
                    </c15:dlblFTEntry>
                  </c15:dlblFieldTable>
                  <c15:showDataLabelsRange val="0"/>
                </c:ext>
                <c:ext xmlns:c16="http://schemas.microsoft.com/office/drawing/2014/chart" uri="{C3380CC4-5D6E-409C-BE32-E72D297353CC}">
                  <c16:uniqueId val="{00000018-151C-4020-907C-6D288682A2F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{D5BDA674-455A-4D13-B08D-F1B77281CF2B}</c15:txfldGUID>
                      <c15:f>Diagramm!$K$48</c15:f>
                      <c15:dlblFieldTableCache>
                        <c:ptCount val="1"/>
                      </c15:dlblFieldTableCache>
                    </c15:dlblFTEntry>
                  </c15:dlblFieldTable>
                  <c15:showDataLabelsRange val="0"/>
                </c:ext>
                <c:ext xmlns:c16="http://schemas.microsoft.com/office/drawing/2014/chart" uri="{C3380CC4-5D6E-409C-BE32-E72D297353CC}">
                  <c16:uniqueId val="{00000019-151C-4020-907C-6D288682A2F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{94064B7E-C851-4713-8563-B0B2DE4CB6A2}</c15:txfldGUID>
                      <c15:f>Diagramm!$K$49</c15:f>
                      <c15:dlblFieldTableCache>
                        <c:ptCount val="1"/>
                      </c15:dlblFieldTableCache>
                    </c15:dlblFTEntry>
                  </c15:dlblFieldTable>
                  <c15:showDataLabelsRange val="0"/>
                </c:ext>
                <c:ext xmlns:c16="http://schemas.microsoft.com/office/drawing/2014/chart" uri="{C3380CC4-5D6E-409C-BE32-E72D297353CC}">
                  <c16:uniqueId val="{0000001A-151C-4020-907C-6D288682A2F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{49AD14E1-0833-407A-8B3E-0BA6B2F5BE2C}</c15:txfldGUID>
                      <c15:f>Diagramm!$K$50</c15:f>
                      <c15:dlblFieldTableCache>
                        <c:ptCount val="1"/>
                      </c15:dlblFieldTableCache>
                    </c15:dlblFTEntry>
                  </c15:dlblFieldTable>
                  <c15:showDataLabelsRange val="0"/>
                </c:ext>
                <c:ext xmlns:c16="http://schemas.microsoft.com/office/drawing/2014/chart" uri="{C3380CC4-5D6E-409C-BE32-E72D297353CC}">
                  <c16:uniqueId val="{0000001B-151C-4020-907C-6D288682A2F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{A9FBAC3B-5B98-405D-90AB-3060ED719FDA}</c15:txfldGUID>
                      <c15:f>Diagramm!$K$51</c15:f>
                      <c15:dlblFieldTableCache>
                        <c:ptCount val="1"/>
                      </c15:dlblFieldTableCache>
                    </c15:dlblFTEntry>
                  </c15:dlblFieldTable>
                  <c15:showDataLabelsRange val="0"/>
                </c:ext>
                <c:ext xmlns:c16="http://schemas.microsoft.com/office/drawing/2014/chart" uri="{C3380CC4-5D6E-409C-BE32-E72D297353CC}">
                  <c16:uniqueId val="{0000001C-151C-4020-907C-6D288682A2F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{6D8B68E3-E3EE-48F6-A508-66E480AC8ED8}</c15:txfldGUID>
                      <c15:f>Diagramm!$K$52</c15:f>
                      <c15:dlblFieldTableCache>
                        <c:ptCount val="1"/>
                      </c15:dlblFieldTableCache>
                    </c15:dlblFTEntry>
                  </c15:dlblFieldTable>
                  <c15:showDataLabelsRange val="0"/>
                </c:ext>
                <c:ext xmlns:c16="http://schemas.microsoft.com/office/drawing/2014/chart" uri="{C3380CC4-5D6E-409C-BE32-E72D297353CC}">
                  <c16:uniqueId val="{0000001D-151C-4020-907C-6D288682A2F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{7CC1AFEB-2B6C-448B-ABD2-0D244CF04780}</c15:txfldGUID>
                      <c15:f>Diagramm!$K$53</c15:f>
                      <c15:dlblFieldTableCache>
                        <c:ptCount val="1"/>
                      </c15:dlblFieldTableCache>
                    </c15:dlblFTEntry>
                  </c15:dlblFieldTable>
                  <c15:showDataLabelsRange val="0"/>
                </c:ext>
                <c:ext xmlns:c16="http://schemas.microsoft.com/office/drawing/2014/chart" uri="{C3380CC4-5D6E-409C-BE32-E72D297353CC}">
                  <c16:uniqueId val="{0000001E-151C-4020-907C-6D288682A2F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{34822C3F-24D5-48AC-868B-BAEF7F36A3B2}</c15:txfldGUID>
                      <c15:f>Diagramm!$K$54</c15:f>
                      <c15:dlblFieldTableCache>
                        <c:ptCount val="1"/>
                      </c15:dlblFieldTableCache>
                    </c15:dlblFTEntry>
                  </c15:dlblFieldTable>
                  <c15:showDataLabelsRange val="0"/>
                </c:ext>
                <c:ext xmlns:c16="http://schemas.microsoft.com/office/drawing/2014/chart" uri="{C3380CC4-5D6E-409C-BE32-E72D297353CC}">
                  <c16:uniqueId val="{0000001F-151C-4020-907C-6D288682A2F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{79A2E6FD-5A09-49C2-BB44-7D28FB8E908E}</c15:txfldGUID>
                      <c15:f>Diagramm!$K$55</c15:f>
                      <c15:dlblFieldTableCache>
                        <c:ptCount val="1"/>
                      </c15:dlblFieldTableCache>
                    </c15:dlblFTEntry>
                  </c15:dlblFieldTable>
                  <c15:showDataLabelsRange val="0"/>
                </c:ext>
                <c:ext xmlns:c16="http://schemas.microsoft.com/office/drawing/2014/chart" uri="{C3380CC4-5D6E-409C-BE32-E72D297353CC}">
                  <c16:uniqueId val="{00000020-151C-4020-907C-6D288682A2F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{8BE0BB1D-4985-42DC-BBF5-CE9D05220F08}</c15:txfldGUID>
                      <c15:f>Diagramm!$K$56</c15:f>
                      <c15:dlblFieldTableCache>
                        <c:ptCount val="1"/>
                      </c15:dlblFieldTableCache>
                    </c15:dlblFTEntry>
                  </c15:dlblFieldTable>
                  <c15:showDataLabelsRange val="0"/>
                </c:ext>
                <c:ext xmlns:c16="http://schemas.microsoft.com/office/drawing/2014/chart" uri="{C3380CC4-5D6E-409C-BE32-E72D297353CC}">
                  <c16:uniqueId val="{00000021-151C-4020-907C-6D288682A2F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{A532E6BE-0BB6-448E-AA1A-43DAB02F04B2}</c15:txfldGUID>
                      <c15:f>Diagramm!$K$57</c15:f>
                      <c15:dlblFieldTableCache>
                        <c:ptCount val="1"/>
                      </c15:dlblFieldTableCache>
                    </c15:dlblFTEntry>
                  </c15:dlblFieldTable>
                  <c15:showDataLabelsRange val="0"/>
                </c:ext>
                <c:ext xmlns:c16="http://schemas.microsoft.com/office/drawing/2014/chart" uri="{C3380CC4-5D6E-409C-BE32-E72D297353CC}">
                  <c16:uniqueId val="{00000022-151C-4020-907C-6D288682A2F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{C72E647F-4AC0-4B9E-B8C2-15DE4AAEC2F3}</c15:txfldGUID>
                      <c15:f>Diagramm!$K$58</c15:f>
                      <c15:dlblFieldTableCache>
                        <c:ptCount val="1"/>
                      </c15:dlblFieldTableCache>
                    </c15:dlblFTEntry>
                  </c15:dlblFieldTable>
                  <c15:showDataLabelsRange val="0"/>
                </c:ext>
                <c:ext xmlns:c16="http://schemas.microsoft.com/office/drawing/2014/chart" uri="{C3380CC4-5D6E-409C-BE32-E72D297353CC}">
                  <c16:uniqueId val="{00000023-151C-4020-907C-6D288682A2F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{A604851E-C63C-477D-9D97-B45F8F1268BF}</c15:txfldGUID>
                      <c15:f>Diagramm!$K$59</c15:f>
                      <c15:dlblFieldTableCache>
                        <c:ptCount val="1"/>
                      </c15:dlblFieldTableCache>
                    </c15:dlblFTEntry>
                  </c15:dlblFieldTable>
                  <c15:showDataLabelsRange val="0"/>
                </c:ext>
                <c:ext xmlns:c16="http://schemas.microsoft.com/office/drawing/2014/chart" uri="{C3380CC4-5D6E-409C-BE32-E72D297353CC}">
                  <c16:uniqueId val="{00000024-151C-4020-907C-6D288682A2F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{C0C421FE-2B94-4D4E-8E89-5542B7E6F317}</c15:txfldGUID>
                      <c15:f>Diagramm!$K$60</c15:f>
                      <c15:dlblFieldTableCache>
                        <c:ptCount val="1"/>
                      </c15:dlblFieldTableCache>
                    </c15:dlblFTEntry>
                  </c15:dlblFieldTable>
                  <c15:showDataLabelsRange val="0"/>
                </c:ext>
                <c:ext xmlns:c16="http://schemas.microsoft.com/office/drawing/2014/chart" uri="{C3380CC4-5D6E-409C-BE32-E72D297353CC}">
                  <c16:uniqueId val="{00000025-151C-4020-907C-6D288682A2F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{258C0EE4-5927-4BC8-8432-0CE5197328AA}</c15:txfldGUID>
                      <c15:f>Diagramm!$K$61</c15:f>
                      <c15:dlblFieldTableCache>
                        <c:ptCount val="1"/>
                      </c15:dlblFieldTableCache>
                    </c15:dlblFTEntry>
                  </c15:dlblFieldTable>
                  <c15:showDataLabelsRange val="0"/>
                </c:ext>
                <c:ext xmlns:c16="http://schemas.microsoft.com/office/drawing/2014/chart" uri="{C3380CC4-5D6E-409C-BE32-E72D297353CC}">
                  <c16:uniqueId val="{00000026-151C-4020-907C-6D288682A2F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{403324F5-63BC-41EB-9D3D-D179C26CB918}</c15:txfldGUID>
                      <c15:f>Diagramm!$K$62</c15:f>
                      <c15:dlblFieldTableCache>
                        <c:ptCount val="1"/>
                      </c15:dlblFieldTableCache>
                    </c15:dlblFTEntry>
                  </c15:dlblFieldTable>
                  <c15:showDataLabelsRange val="0"/>
                </c:ext>
                <c:ext xmlns:c16="http://schemas.microsoft.com/office/drawing/2014/chart" uri="{C3380CC4-5D6E-409C-BE32-E72D297353CC}">
                  <c16:uniqueId val="{00000027-151C-4020-907C-6D288682A2F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{AC773C22-9206-4ED6-9F49-7D25787BAE4F}</c15:txfldGUID>
                      <c15:f>Diagramm!$K$63</c15:f>
                      <c15:dlblFieldTableCache>
                        <c:ptCount val="1"/>
                      </c15:dlblFieldTableCache>
                    </c15:dlblFTEntry>
                  </c15:dlblFieldTable>
                  <c15:showDataLabelsRange val="0"/>
                </c:ext>
                <c:ext xmlns:c16="http://schemas.microsoft.com/office/drawing/2014/chart" uri="{C3380CC4-5D6E-409C-BE32-E72D297353CC}">
                  <c16:uniqueId val="{00000028-151C-4020-907C-6D288682A2F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{17C95371-B2F6-4F1F-8716-C0189AC53079}</c15:txfldGUID>
                      <c15:f>Diagramm!$K$64</c15:f>
                      <c15:dlblFieldTableCache>
                        <c:ptCount val="1"/>
                      </c15:dlblFieldTableCache>
                    </c15:dlblFTEntry>
                  </c15:dlblFieldTable>
                  <c15:showDataLabelsRange val="0"/>
                </c:ext>
                <c:ext xmlns:c16="http://schemas.microsoft.com/office/drawing/2014/chart" uri="{C3380CC4-5D6E-409C-BE32-E72D297353CC}">
                  <c16:uniqueId val="{00000029-151C-4020-907C-6D288682A2F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{D86E2450-EB09-4EB7-9E5F-9C50A415FFBD}</c15:txfldGUID>
                      <c15:f>Diagramm!$K$65</c15:f>
                      <c15:dlblFieldTableCache>
                        <c:ptCount val="1"/>
                      </c15:dlblFieldTableCache>
                    </c15:dlblFTEntry>
                  </c15:dlblFieldTable>
                  <c15:showDataLabelsRange val="0"/>
                </c:ext>
                <c:ext xmlns:c16="http://schemas.microsoft.com/office/drawing/2014/chart" uri="{C3380CC4-5D6E-409C-BE32-E72D297353CC}">
                  <c16:uniqueId val="{0000002A-151C-4020-907C-6D288682A2F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{DDC10649-DF72-421C-B865-E520A3FA9193}</c15:txfldGUID>
                      <c15:f>Diagramm!$K$66</c15:f>
                      <c15:dlblFieldTableCache>
                        <c:ptCount val="1"/>
                      </c15:dlblFieldTableCache>
                    </c15:dlblFTEntry>
                  </c15:dlblFieldTable>
                  <c15:showDataLabelsRange val="0"/>
                </c:ext>
                <c:ext xmlns:c16="http://schemas.microsoft.com/office/drawing/2014/chart" uri="{C3380CC4-5D6E-409C-BE32-E72D297353CC}">
                  <c16:uniqueId val="{0000002B-151C-4020-907C-6D288682A2F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{E4CFB380-18BF-44C3-9477-76EF93A63F04}</c15:txfldGUID>
                      <c15:f>Diagramm!$K$67</c15:f>
                      <c15:dlblFieldTableCache>
                        <c:ptCount val="1"/>
                      </c15:dlblFieldTableCache>
                    </c15:dlblFTEntry>
                  </c15:dlblFieldTable>
                  <c15:showDataLabelsRange val="0"/>
                </c:ext>
                <c:ext xmlns:c16="http://schemas.microsoft.com/office/drawing/2014/chart" uri="{C3380CC4-5D6E-409C-BE32-E72D297353CC}">
                  <c16:uniqueId val="{0000002C-151C-4020-907C-6D288682A2F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51C-4020-907C-6D288682A2F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{F192D74E-5B90-4BD0-A47F-3195FBC66FAF}</c15:txfldGUID>
                      <c15:f>Diagramm!$J$46</c15:f>
                      <c15:dlblFieldTableCache>
                        <c:ptCount val="1"/>
                      </c15:dlblFieldTableCache>
                    </c15:dlblFTEntry>
                  </c15:dlblFieldTable>
                  <c15:showDataLabelsRange val="0"/>
                </c:ext>
                <c:ext xmlns:c16="http://schemas.microsoft.com/office/drawing/2014/chart" uri="{C3380CC4-5D6E-409C-BE32-E72D297353CC}">
                  <c16:uniqueId val="{0000002E-151C-4020-907C-6D288682A2F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{5C88B330-0180-48E8-A2DF-123084E2864E}</c15:txfldGUID>
                      <c15:f>Diagramm!$J$47</c15:f>
                      <c15:dlblFieldTableCache>
                        <c:ptCount val="1"/>
                      </c15:dlblFieldTableCache>
                    </c15:dlblFTEntry>
                  </c15:dlblFieldTable>
                  <c15:showDataLabelsRange val="0"/>
                </c:ext>
                <c:ext xmlns:c16="http://schemas.microsoft.com/office/drawing/2014/chart" uri="{C3380CC4-5D6E-409C-BE32-E72D297353CC}">
                  <c16:uniqueId val="{0000002F-151C-4020-907C-6D288682A2F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{76A9B0A0-2869-416D-9CB7-1F067A1C7DCD}</c15:txfldGUID>
                      <c15:f>Diagramm!$J$48</c15:f>
                      <c15:dlblFieldTableCache>
                        <c:ptCount val="1"/>
                      </c15:dlblFieldTableCache>
                    </c15:dlblFTEntry>
                  </c15:dlblFieldTable>
                  <c15:showDataLabelsRange val="0"/>
                </c:ext>
                <c:ext xmlns:c16="http://schemas.microsoft.com/office/drawing/2014/chart" uri="{C3380CC4-5D6E-409C-BE32-E72D297353CC}">
                  <c16:uniqueId val="{00000030-151C-4020-907C-6D288682A2F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{D03F5A11-3B18-4D61-8219-00663BF34C68}</c15:txfldGUID>
                      <c15:f>Diagramm!$J$49</c15:f>
                      <c15:dlblFieldTableCache>
                        <c:ptCount val="1"/>
                      </c15:dlblFieldTableCache>
                    </c15:dlblFTEntry>
                  </c15:dlblFieldTable>
                  <c15:showDataLabelsRange val="0"/>
                </c:ext>
                <c:ext xmlns:c16="http://schemas.microsoft.com/office/drawing/2014/chart" uri="{C3380CC4-5D6E-409C-BE32-E72D297353CC}">
                  <c16:uniqueId val="{00000031-151C-4020-907C-6D288682A2F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{D2ED4722-DAFF-42C7-BA82-5E7099C6065F}</c15:txfldGUID>
                      <c15:f>Diagramm!$J$50</c15:f>
                      <c15:dlblFieldTableCache>
                        <c:ptCount val="1"/>
                      </c15:dlblFieldTableCache>
                    </c15:dlblFTEntry>
                  </c15:dlblFieldTable>
                  <c15:showDataLabelsRange val="0"/>
                </c:ext>
                <c:ext xmlns:c16="http://schemas.microsoft.com/office/drawing/2014/chart" uri="{C3380CC4-5D6E-409C-BE32-E72D297353CC}">
                  <c16:uniqueId val="{00000032-151C-4020-907C-6D288682A2F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{030393A3-356E-4243-9838-EA444F4DBD05}</c15:txfldGUID>
                      <c15:f>Diagramm!$J$51</c15:f>
                      <c15:dlblFieldTableCache>
                        <c:ptCount val="1"/>
                      </c15:dlblFieldTableCache>
                    </c15:dlblFTEntry>
                  </c15:dlblFieldTable>
                  <c15:showDataLabelsRange val="0"/>
                </c:ext>
                <c:ext xmlns:c16="http://schemas.microsoft.com/office/drawing/2014/chart" uri="{C3380CC4-5D6E-409C-BE32-E72D297353CC}">
                  <c16:uniqueId val="{00000033-151C-4020-907C-6D288682A2F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{93ED1C9B-C07E-498E-82D1-3E16D977C99C}</c15:txfldGUID>
                      <c15:f>Diagramm!$J$52</c15:f>
                      <c15:dlblFieldTableCache>
                        <c:ptCount val="1"/>
                      </c15:dlblFieldTableCache>
                    </c15:dlblFTEntry>
                  </c15:dlblFieldTable>
                  <c15:showDataLabelsRange val="0"/>
                </c:ext>
                <c:ext xmlns:c16="http://schemas.microsoft.com/office/drawing/2014/chart" uri="{C3380CC4-5D6E-409C-BE32-E72D297353CC}">
                  <c16:uniqueId val="{00000034-151C-4020-907C-6D288682A2F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{5C8B5037-2889-41EC-805F-7A6F82B00FAA}</c15:txfldGUID>
                      <c15:f>Diagramm!$J$53</c15:f>
                      <c15:dlblFieldTableCache>
                        <c:ptCount val="1"/>
                      </c15:dlblFieldTableCache>
                    </c15:dlblFTEntry>
                  </c15:dlblFieldTable>
                  <c15:showDataLabelsRange val="0"/>
                </c:ext>
                <c:ext xmlns:c16="http://schemas.microsoft.com/office/drawing/2014/chart" uri="{C3380CC4-5D6E-409C-BE32-E72D297353CC}">
                  <c16:uniqueId val="{00000035-151C-4020-907C-6D288682A2F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{0E07E38F-0EDB-4D77-84F2-2459A29ACE7D}</c15:txfldGUID>
                      <c15:f>Diagramm!$J$54</c15:f>
                      <c15:dlblFieldTableCache>
                        <c:ptCount val="1"/>
                      </c15:dlblFieldTableCache>
                    </c15:dlblFTEntry>
                  </c15:dlblFieldTable>
                  <c15:showDataLabelsRange val="0"/>
                </c:ext>
                <c:ext xmlns:c16="http://schemas.microsoft.com/office/drawing/2014/chart" uri="{C3380CC4-5D6E-409C-BE32-E72D297353CC}">
                  <c16:uniqueId val="{00000036-151C-4020-907C-6D288682A2F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{D4A51604-A13D-4327-81B0-E6C688471B6F}</c15:txfldGUID>
                      <c15:f>Diagramm!$J$55</c15:f>
                      <c15:dlblFieldTableCache>
                        <c:ptCount val="1"/>
                      </c15:dlblFieldTableCache>
                    </c15:dlblFTEntry>
                  </c15:dlblFieldTable>
                  <c15:showDataLabelsRange val="0"/>
                </c:ext>
                <c:ext xmlns:c16="http://schemas.microsoft.com/office/drawing/2014/chart" uri="{C3380CC4-5D6E-409C-BE32-E72D297353CC}">
                  <c16:uniqueId val="{00000037-151C-4020-907C-6D288682A2F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{82FB618C-51D1-4325-815C-AAA7F48A08B1}</c15:txfldGUID>
                      <c15:f>Diagramm!$J$56</c15:f>
                      <c15:dlblFieldTableCache>
                        <c:ptCount val="1"/>
                      </c15:dlblFieldTableCache>
                    </c15:dlblFTEntry>
                  </c15:dlblFieldTable>
                  <c15:showDataLabelsRange val="0"/>
                </c:ext>
                <c:ext xmlns:c16="http://schemas.microsoft.com/office/drawing/2014/chart" uri="{C3380CC4-5D6E-409C-BE32-E72D297353CC}">
                  <c16:uniqueId val="{00000038-151C-4020-907C-6D288682A2F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{CF089D29-9871-4E5F-8C17-A6FA7E50ABE9}</c15:txfldGUID>
                      <c15:f>Diagramm!$J$57</c15:f>
                      <c15:dlblFieldTableCache>
                        <c:ptCount val="1"/>
                      </c15:dlblFieldTableCache>
                    </c15:dlblFTEntry>
                  </c15:dlblFieldTable>
                  <c15:showDataLabelsRange val="0"/>
                </c:ext>
                <c:ext xmlns:c16="http://schemas.microsoft.com/office/drawing/2014/chart" uri="{C3380CC4-5D6E-409C-BE32-E72D297353CC}">
                  <c16:uniqueId val="{00000039-151C-4020-907C-6D288682A2F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{91D9FACF-AE99-4B65-A277-48CF51BEFB67}</c15:txfldGUID>
                      <c15:f>Diagramm!$J$58</c15:f>
                      <c15:dlblFieldTableCache>
                        <c:ptCount val="1"/>
                      </c15:dlblFieldTableCache>
                    </c15:dlblFTEntry>
                  </c15:dlblFieldTable>
                  <c15:showDataLabelsRange val="0"/>
                </c:ext>
                <c:ext xmlns:c16="http://schemas.microsoft.com/office/drawing/2014/chart" uri="{C3380CC4-5D6E-409C-BE32-E72D297353CC}">
                  <c16:uniqueId val="{0000003A-151C-4020-907C-6D288682A2F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{7881C5AB-A891-47E7-B79B-93139FC533EB}</c15:txfldGUID>
                      <c15:f>Diagramm!$J$59</c15:f>
                      <c15:dlblFieldTableCache>
                        <c:ptCount val="1"/>
                      </c15:dlblFieldTableCache>
                    </c15:dlblFTEntry>
                  </c15:dlblFieldTable>
                  <c15:showDataLabelsRange val="0"/>
                </c:ext>
                <c:ext xmlns:c16="http://schemas.microsoft.com/office/drawing/2014/chart" uri="{C3380CC4-5D6E-409C-BE32-E72D297353CC}">
                  <c16:uniqueId val="{0000003B-151C-4020-907C-6D288682A2F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{47DDB5DC-978B-4FDF-A6DD-20D931F9295C}</c15:txfldGUID>
                      <c15:f>Diagramm!$J$60</c15:f>
                      <c15:dlblFieldTableCache>
                        <c:ptCount val="1"/>
                      </c15:dlblFieldTableCache>
                    </c15:dlblFTEntry>
                  </c15:dlblFieldTable>
                  <c15:showDataLabelsRange val="0"/>
                </c:ext>
                <c:ext xmlns:c16="http://schemas.microsoft.com/office/drawing/2014/chart" uri="{C3380CC4-5D6E-409C-BE32-E72D297353CC}">
                  <c16:uniqueId val="{0000003C-151C-4020-907C-6D288682A2F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{C6D33EF5-394E-45C7-B05D-F17DE5A97946}</c15:txfldGUID>
                      <c15:f>Diagramm!$J$61</c15:f>
                      <c15:dlblFieldTableCache>
                        <c:ptCount val="1"/>
                      </c15:dlblFieldTableCache>
                    </c15:dlblFTEntry>
                  </c15:dlblFieldTable>
                  <c15:showDataLabelsRange val="0"/>
                </c:ext>
                <c:ext xmlns:c16="http://schemas.microsoft.com/office/drawing/2014/chart" uri="{C3380CC4-5D6E-409C-BE32-E72D297353CC}">
                  <c16:uniqueId val="{0000003D-151C-4020-907C-6D288682A2F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{DB54597B-1CEB-4527-82C3-2D4B11103EC0}</c15:txfldGUID>
                      <c15:f>Diagramm!$J$62</c15:f>
                      <c15:dlblFieldTableCache>
                        <c:ptCount val="1"/>
                      </c15:dlblFieldTableCache>
                    </c15:dlblFTEntry>
                  </c15:dlblFieldTable>
                  <c15:showDataLabelsRange val="0"/>
                </c:ext>
                <c:ext xmlns:c16="http://schemas.microsoft.com/office/drawing/2014/chart" uri="{C3380CC4-5D6E-409C-BE32-E72D297353CC}">
                  <c16:uniqueId val="{0000003E-151C-4020-907C-6D288682A2F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{B6F9A4BC-6846-41CE-802C-006B86B0F327}</c15:txfldGUID>
                      <c15:f>Diagramm!$J$63</c15:f>
                      <c15:dlblFieldTableCache>
                        <c:ptCount val="1"/>
                      </c15:dlblFieldTableCache>
                    </c15:dlblFTEntry>
                  </c15:dlblFieldTable>
                  <c15:showDataLabelsRange val="0"/>
                </c:ext>
                <c:ext xmlns:c16="http://schemas.microsoft.com/office/drawing/2014/chart" uri="{C3380CC4-5D6E-409C-BE32-E72D297353CC}">
                  <c16:uniqueId val="{0000003F-151C-4020-907C-6D288682A2F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{39AE348A-6A2A-4F8B-8698-9D227E3E9F0A}</c15:txfldGUID>
                      <c15:f>Diagramm!$J$64</c15:f>
                      <c15:dlblFieldTableCache>
                        <c:ptCount val="1"/>
                      </c15:dlblFieldTableCache>
                    </c15:dlblFTEntry>
                  </c15:dlblFieldTable>
                  <c15:showDataLabelsRange val="0"/>
                </c:ext>
                <c:ext xmlns:c16="http://schemas.microsoft.com/office/drawing/2014/chart" uri="{C3380CC4-5D6E-409C-BE32-E72D297353CC}">
                  <c16:uniqueId val="{00000040-151C-4020-907C-6D288682A2F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{30D58950-D48C-4CD0-A8A9-88141A60448A}</c15:txfldGUID>
                      <c15:f>Diagramm!$J$65</c15:f>
                      <c15:dlblFieldTableCache>
                        <c:ptCount val="1"/>
                      </c15:dlblFieldTableCache>
                    </c15:dlblFTEntry>
                  </c15:dlblFieldTable>
                  <c15:showDataLabelsRange val="0"/>
                </c:ext>
                <c:ext xmlns:c16="http://schemas.microsoft.com/office/drawing/2014/chart" uri="{C3380CC4-5D6E-409C-BE32-E72D297353CC}">
                  <c16:uniqueId val="{00000041-151C-4020-907C-6D288682A2F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{C7B391A1-25C5-4FB9-BB14-CEAD5E2CE63C}</c15:txfldGUID>
                      <c15:f>Diagramm!$J$66</c15:f>
                      <c15:dlblFieldTableCache>
                        <c:ptCount val="1"/>
                      </c15:dlblFieldTableCache>
                    </c15:dlblFTEntry>
                  </c15:dlblFieldTable>
                  <c15:showDataLabelsRange val="0"/>
                </c:ext>
                <c:ext xmlns:c16="http://schemas.microsoft.com/office/drawing/2014/chart" uri="{C3380CC4-5D6E-409C-BE32-E72D297353CC}">
                  <c16:uniqueId val="{00000042-151C-4020-907C-6D288682A2F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{4D2D14EE-1B2A-44D3-AC4C-1D709D7BF8FD}</c15:txfldGUID>
                      <c15:f>Diagramm!$J$67</c15:f>
                      <c15:dlblFieldTableCache>
                        <c:ptCount val="1"/>
                      </c15:dlblFieldTableCache>
                    </c15:dlblFTEntry>
                  </c15:dlblFieldTable>
                  <c15:showDataLabelsRange val="0"/>
                </c:ext>
                <c:ext xmlns:c16="http://schemas.microsoft.com/office/drawing/2014/chart" uri="{C3380CC4-5D6E-409C-BE32-E72D297353CC}">
                  <c16:uniqueId val="{00000043-151C-4020-907C-6D288682A2F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51C-4020-907C-6D288682A2F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42-4C8E-98FD-6EDA9E0981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42-4C8E-98FD-6EDA9E0981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42-4C8E-98FD-6EDA9E0981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42-4C8E-98FD-6EDA9E0981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42-4C8E-98FD-6EDA9E0981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42-4C8E-98FD-6EDA9E0981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42-4C8E-98FD-6EDA9E0981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42-4C8E-98FD-6EDA9E0981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42-4C8E-98FD-6EDA9E0981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42-4C8E-98FD-6EDA9E0981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C42-4C8E-98FD-6EDA9E0981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C42-4C8E-98FD-6EDA9E0981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C42-4C8E-98FD-6EDA9E0981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C42-4C8E-98FD-6EDA9E0981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C42-4C8E-98FD-6EDA9E0981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C42-4C8E-98FD-6EDA9E0981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C42-4C8E-98FD-6EDA9E0981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C42-4C8E-98FD-6EDA9E0981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C42-4C8E-98FD-6EDA9E0981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C42-4C8E-98FD-6EDA9E0981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C42-4C8E-98FD-6EDA9E0981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C42-4C8E-98FD-6EDA9E0981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C42-4C8E-98FD-6EDA9E0981B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C42-4C8E-98FD-6EDA9E0981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C42-4C8E-98FD-6EDA9E0981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C42-4C8E-98FD-6EDA9E0981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C42-4C8E-98FD-6EDA9E0981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C42-4C8E-98FD-6EDA9E0981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C42-4C8E-98FD-6EDA9E0981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C42-4C8E-98FD-6EDA9E0981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C42-4C8E-98FD-6EDA9E0981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C42-4C8E-98FD-6EDA9E0981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C42-4C8E-98FD-6EDA9E0981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C42-4C8E-98FD-6EDA9E0981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C42-4C8E-98FD-6EDA9E0981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C42-4C8E-98FD-6EDA9E0981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C42-4C8E-98FD-6EDA9E0981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C42-4C8E-98FD-6EDA9E0981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C42-4C8E-98FD-6EDA9E0981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C42-4C8E-98FD-6EDA9E0981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C42-4C8E-98FD-6EDA9E0981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C42-4C8E-98FD-6EDA9E0981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C42-4C8E-98FD-6EDA9E0981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C42-4C8E-98FD-6EDA9E0981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C42-4C8E-98FD-6EDA9E0981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C42-4C8E-98FD-6EDA9E0981B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C42-4C8E-98FD-6EDA9E0981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C42-4C8E-98FD-6EDA9E0981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C42-4C8E-98FD-6EDA9E0981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C42-4C8E-98FD-6EDA9E0981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C42-4C8E-98FD-6EDA9E0981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C42-4C8E-98FD-6EDA9E0981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C42-4C8E-98FD-6EDA9E0981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C42-4C8E-98FD-6EDA9E0981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C42-4C8E-98FD-6EDA9E0981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C42-4C8E-98FD-6EDA9E0981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C42-4C8E-98FD-6EDA9E0981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C42-4C8E-98FD-6EDA9E0981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C42-4C8E-98FD-6EDA9E0981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C42-4C8E-98FD-6EDA9E0981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C42-4C8E-98FD-6EDA9E0981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C42-4C8E-98FD-6EDA9E0981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C42-4C8E-98FD-6EDA9E0981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C42-4C8E-98FD-6EDA9E0981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C42-4C8E-98FD-6EDA9E0981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C42-4C8E-98FD-6EDA9E0981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C42-4C8E-98FD-6EDA9E0981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C42-4C8E-98FD-6EDA9E0981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C42-4C8E-98FD-6EDA9E0981B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101.80571896260678</c:v>
                </c:pt>
                <c:pt idx="2">
                  <c:v>102.25075451429741</c:v>
                </c:pt>
                <c:pt idx="3">
                  <c:v>99.815847357921115</c:v>
                </c:pt>
                <c:pt idx="4">
                  <c:v>100.84403294286153</c:v>
                </c:pt>
                <c:pt idx="5">
                  <c:v>101.6215663205279</c:v>
                </c:pt>
                <c:pt idx="6">
                  <c:v>103.18686377819837</c:v>
                </c:pt>
                <c:pt idx="7">
                  <c:v>102.17402424676453</c:v>
                </c:pt>
                <c:pt idx="8">
                  <c:v>102.34283083533684</c:v>
                </c:pt>
                <c:pt idx="9">
                  <c:v>103.11524886183436</c:v>
                </c:pt>
                <c:pt idx="10">
                  <c:v>103.72397565092844</c:v>
                </c:pt>
                <c:pt idx="11">
                  <c:v>102.49117601923372</c:v>
                </c:pt>
                <c:pt idx="12">
                  <c:v>102.27633127014168</c:v>
                </c:pt>
                <c:pt idx="13">
                  <c:v>102.52186812624686</c:v>
                </c:pt>
                <c:pt idx="14">
                  <c:v>103.55005371118726</c:v>
                </c:pt>
                <c:pt idx="15">
                  <c:v>101.72387334390507</c:v>
                </c:pt>
                <c:pt idx="16">
                  <c:v>101.59598956468361</c:v>
                </c:pt>
                <c:pt idx="17">
                  <c:v>102.39909969819428</c:v>
                </c:pt>
                <c:pt idx="18">
                  <c:v>102.6395212031306</c:v>
                </c:pt>
                <c:pt idx="19">
                  <c:v>100.80311013351067</c:v>
                </c:pt>
                <c:pt idx="20">
                  <c:v>100.5217658192235</c:v>
                </c:pt>
                <c:pt idx="21">
                  <c:v>99.529387692465093</c:v>
                </c:pt>
                <c:pt idx="22">
                  <c:v>99.08435214077447</c:v>
                </c:pt>
                <c:pt idx="23">
                  <c:v>97.421863010895692</c:v>
                </c:pt>
                <c:pt idx="24">
                  <c:v>98.496086756355822</c:v>
                </c:pt>
              </c:numCache>
            </c:numRef>
          </c:val>
          <c:smooth val="0"/>
          <c:extLst>
            <c:ext xmlns:c16="http://schemas.microsoft.com/office/drawing/2014/chart" uri="{C3380CC4-5D6E-409C-BE32-E72D297353CC}">
              <c16:uniqueId val="{00000000-1BA5-4105-8600-DDC8FA6233A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105.26315789473684</c:v>
                </c:pt>
                <c:pt idx="2">
                  <c:v>103.31807780320365</c:v>
                </c:pt>
                <c:pt idx="3">
                  <c:v>104.23340961098397</c:v>
                </c:pt>
                <c:pt idx="4">
                  <c:v>97.368421052631575</c:v>
                </c:pt>
                <c:pt idx="5">
                  <c:v>106.17848970251715</c:v>
                </c:pt>
                <c:pt idx="6">
                  <c:v>111.78489702517163</c:v>
                </c:pt>
                <c:pt idx="7">
                  <c:v>111.78489702517163</c:v>
                </c:pt>
                <c:pt idx="8">
                  <c:v>106.63615560640731</c:v>
                </c:pt>
                <c:pt idx="9">
                  <c:v>109.7254004576659</c:v>
                </c:pt>
                <c:pt idx="10">
                  <c:v>110.64073226544622</c:v>
                </c:pt>
                <c:pt idx="11">
                  <c:v>111.67048054919908</c:v>
                </c:pt>
                <c:pt idx="12">
                  <c:v>108.12356979405034</c:v>
                </c:pt>
                <c:pt idx="13">
                  <c:v>117.50572082379863</c:v>
                </c:pt>
                <c:pt idx="14">
                  <c:v>116.24713958810069</c:v>
                </c:pt>
                <c:pt idx="15">
                  <c:v>117.50572082379863</c:v>
                </c:pt>
                <c:pt idx="16">
                  <c:v>114.64530892448512</c:v>
                </c:pt>
                <c:pt idx="17">
                  <c:v>120.59496567505721</c:v>
                </c:pt>
                <c:pt idx="18">
                  <c:v>119.79405034324944</c:v>
                </c:pt>
                <c:pt idx="19">
                  <c:v>118.99313501144164</c:v>
                </c:pt>
                <c:pt idx="20">
                  <c:v>114.64530892448512</c:v>
                </c:pt>
                <c:pt idx="21">
                  <c:v>122.65446224256293</c:v>
                </c:pt>
                <c:pt idx="22">
                  <c:v>120.36613272311212</c:v>
                </c:pt>
                <c:pt idx="23">
                  <c:v>121.96796338672769</c:v>
                </c:pt>
                <c:pt idx="24">
                  <c:v>115.90389016018308</c:v>
                </c:pt>
              </c:numCache>
            </c:numRef>
          </c:val>
          <c:smooth val="0"/>
          <c:extLst>
            <c:ext xmlns:c16="http://schemas.microsoft.com/office/drawing/2014/chart" uri="{C3380CC4-5D6E-409C-BE32-E72D297353CC}">
              <c16:uniqueId val="{00000001-1BA5-4105-8600-DDC8FA6233A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100.89285714285714</c:v>
                </c:pt>
                <c:pt idx="2">
                  <c:v>98.056722689075627</c:v>
                </c:pt>
                <c:pt idx="3">
                  <c:v>98.161764705882348</c:v>
                </c:pt>
                <c:pt idx="4">
                  <c:v>93.382352941176478</c:v>
                </c:pt>
                <c:pt idx="5">
                  <c:v>95.063025210084035</c:v>
                </c:pt>
                <c:pt idx="6">
                  <c:v>93.75</c:v>
                </c:pt>
                <c:pt idx="7">
                  <c:v>95.220588235294116</c:v>
                </c:pt>
                <c:pt idx="8">
                  <c:v>92.436974789915965</c:v>
                </c:pt>
                <c:pt idx="9">
                  <c:v>96.008403361344534</c:v>
                </c:pt>
                <c:pt idx="10">
                  <c:v>96.27100840336135</c:v>
                </c:pt>
                <c:pt idx="11">
                  <c:v>95.430672268907571</c:v>
                </c:pt>
                <c:pt idx="12">
                  <c:v>94.590336134453779</c:v>
                </c:pt>
                <c:pt idx="13">
                  <c:v>95.903361344537814</c:v>
                </c:pt>
                <c:pt idx="14">
                  <c:v>94.80042016806722</c:v>
                </c:pt>
                <c:pt idx="15">
                  <c:v>93.960084033613441</c:v>
                </c:pt>
                <c:pt idx="16">
                  <c:v>93.80252100840336</c:v>
                </c:pt>
                <c:pt idx="17">
                  <c:v>96.37605042016807</c:v>
                </c:pt>
                <c:pt idx="18">
                  <c:v>94.85294117647058</c:v>
                </c:pt>
                <c:pt idx="19">
                  <c:v>95.535714285714292</c:v>
                </c:pt>
                <c:pt idx="20">
                  <c:v>93.119747899159663</c:v>
                </c:pt>
                <c:pt idx="21">
                  <c:v>95.273109243697476</c:v>
                </c:pt>
                <c:pt idx="22">
                  <c:v>91.859243697478988</c:v>
                </c:pt>
                <c:pt idx="23">
                  <c:v>90.441176470588232</c:v>
                </c:pt>
                <c:pt idx="24">
                  <c:v>89.96848739495799</c:v>
                </c:pt>
              </c:numCache>
            </c:numRef>
          </c:val>
          <c:smooth val="0"/>
          <c:extLst>
            <c:ext xmlns:c16="http://schemas.microsoft.com/office/drawing/2014/chart" uri="{C3380CC4-5D6E-409C-BE32-E72D297353CC}">
              <c16:uniqueId val="{00000002-1BA5-4105-8600-DDC8FA6233A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BA5-4105-8600-DDC8FA6233A9}"/>
                </c:ext>
              </c:extLst>
            </c:dLbl>
            <c:dLbl>
              <c:idx val="1"/>
              <c:delete val="1"/>
              <c:extLst>
                <c:ext xmlns:c15="http://schemas.microsoft.com/office/drawing/2012/chart" uri="{CE6537A1-D6FC-4f65-9D91-7224C49458BB}"/>
                <c:ext xmlns:c16="http://schemas.microsoft.com/office/drawing/2014/chart" uri="{C3380CC4-5D6E-409C-BE32-E72D297353CC}">
                  <c16:uniqueId val="{00000004-1BA5-4105-8600-DDC8FA6233A9}"/>
                </c:ext>
              </c:extLst>
            </c:dLbl>
            <c:dLbl>
              <c:idx val="2"/>
              <c:delete val="1"/>
              <c:extLst>
                <c:ext xmlns:c15="http://schemas.microsoft.com/office/drawing/2012/chart" uri="{CE6537A1-D6FC-4f65-9D91-7224C49458BB}"/>
                <c:ext xmlns:c16="http://schemas.microsoft.com/office/drawing/2014/chart" uri="{C3380CC4-5D6E-409C-BE32-E72D297353CC}">
                  <c16:uniqueId val="{00000005-1BA5-4105-8600-DDC8FA6233A9}"/>
                </c:ext>
              </c:extLst>
            </c:dLbl>
            <c:dLbl>
              <c:idx val="3"/>
              <c:delete val="1"/>
              <c:extLst>
                <c:ext xmlns:c15="http://schemas.microsoft.com/office/drawing/2012/chart" uri="{CE6537A1-D6FC-4f65-9D91-7224C49458BB}"/>
                <c:ext xmlns:c16="http://schemas.microsoft.com/office/drawing/2014/chart" uri="{C3380CC4-5D6E-409C-BE32-E72D297353CC}">
                  <c16:uniqueId val="{00000006-1BA5-4105-8600-DDC8FA6233A9}"/>
                </c:ext>
              </c:extLst>
            </c:dLbl>
            <c:dLbl>
              <c:idx val="4"/>
              <c:delete val="1"/>
              <c:extLst>
                <c:ext xmlns:c15="http://schemas.microsoft.com/office/drawing/2012/chart" uri="{CE6537A1-D6FC-4f65-9D91-7224C49458BB}"/>
                <c:ext xmlns:c16="http://schemas.microsoft.com/office/drawing/2014/chart" uri="{C3380CC4-5D6E-409C-BE32-E72D297353CC}">
                  <c16:uniqueId val="{00000007-1BA5-4105-8600-DDC8FA6233A9}"/>
                </c:ext>
              </c:extLst>
            </c:dLbl>
            <c:dLbl>
              <c:idx val="5"/>
              <c:delete val="1"/>
              <c:extLst>
                <c:ext xmlns:c15="http://schemas.microsoft.com/office/drawing/2012/chart" uri="{CE6537A1-D6FC-4f65-9D91-7224C49458BB}"/>
                <c:ext xmlns:c16="http://schemas.microsoft.com/office/drawing/2014/chart" uri="{C3380CC4-5D6E-409C-BE32-E72D297353CC}">
                  <c16:uniqueId val="{00000008-1BA5-4105-8600-DDC8FA6233A9}"/>
                </c:ext>
              </c:extLst>
            </c:dLbl>
            <c:dLbl>
              <c:idx val="6"/>
              <c:delete val="1"/>
              <c:extLst>
                <c:ext xmlns:c15="http://schemas.microsoft.com/office/drawing/2012/chart" uri="{CE6537A1-D6FC-4f65-9D91-7224C49458BB}"/>
                <c:ext xmlns:c16="http://schemas.microsoft.com/office/drawing/2014/chart" uri="{C3380CC4-5D6E-409C-BE32-E72D297353CC}">
                  <c16:uniqueId val="{00000009-1BA5-4105-8600-DDC8FA6233A9}"/>
                </c:ext>
              </c:extLst>
            </c:dLbl>
            <c:dLbl>
              <c:idx val="7"/>
              <c:delete val="1"/>
              <c:extLst>
                <c:ext xmlns:c15="http://schemas.microsoft.com/office/drawing/2012/chart" uri="{CE6537A1-D6FC-4f65-9D91-7224C49458BB}"/>
                <c:ext xmlns:c16="http://schemas.microsoft.com/office/drawing/2014/chart" uri="{C3380CC4-5D6E-409C-BE32-E72D297353CC}">
                  <c16:uniqueId val="{0000000A-1BA5-4105-8600-DDC8FA6233A9}"/>
                </c:ext>
              </c:extLst>
            </c:dLbl>
            <c:dLbl>
              <c:idx val="8"/>
              <c:delete val="1"/>
              <c:extLst>
                <c:ext xmlns:c15="http://schemas.microsoft.com/office/drawing/2012/chart" uri="{CE6537A1-D6FC-4f65-9D91-7224C49458BB}"/>
                <c:ext xmlns:c16="http://schemas.microsoft.com/office/drawing/2014/chart" uri="{C3380CC4-5D6E-409C-BE32-E72D297353CC}">
                  <c16:uniqueId val="{0000000B-1BA5-4105-8600-DDC8FA6233A9}"/>
                </c:ext>
              </c:extLst>
            </c:dLbl>
            <c:dLbl>
              <c:idx val="9"/>
              <c:delete val="1"/>
              <c:extLst>
                <c:ext xmlns:c15="http://schemas.microsoft.com/office/drawing/2012/chart" uri="{CE6537A1-D6FC-4f65-9D91-7224C49458BB}"/>
                <c:ext xmlns:c16="http://schemas.microsoft.com/office/drawing/2014/chart" uri="{C3380CC4-5D6E-409C-BE32-E72D297353CC}">
                  <c16:uniqueId val="{0000000C-1BA5-4105-8600-DDC8FA6233A9}"/>
                </c:ext>
              </c:extLst>
            </c:dLbl>
            <c:dLbl>
              <c:idx val="10"/>
              <c:delete val="1"/>
              <c:extLst>
                <c:ext xmlns:c15="http://schemas.microsoft.com/office/drawing/2012/chart" uri="{CE6537A1-D6FC-4f65-9D91-7224C49458BB}"/>
                <c:ext xmlns:c16="http://schemas.microsoft.com/office/drawing/2014/chart" uri="{C3380CC4-5D6E-409C-BE32-E72D297353CC}">
                  <c16:uniqueId val="{0000000D-1BA5-4105-8600-DDC8FA6233A9}"/>
                </c:ext>
              </c:extLst>
            </c:dLbl>
            <c:dLbl>
              <c:idx val="11"/>
              <c:delete val="1"/>
              <c:extLst>
                <c:ext xmlns:c15="http://schemas.microsoft.com/office/drawing/2012/chart" uri="{CE6537A1-D6FC-4f65-9D91-7224C49458BB}"/>
                <c:ext xmlns:c16="http://schemas.microsoft.com/office/drawing/2014/chart" uri="{C3380CC4-5D6E-409C-BE32-E72D297353CC}">
                  <c16:uniqueId val="{0000000E-1BA5-4105-8600-DDC8FA6233A9}"/>
                </c:ext>
              </c:extLst>
            </c:dLbl>
            <c:dLbl>
              <c:idx val="12"/>
              <c:delete val="1"/>
              <c:extLst>
                <c:ext xmlns:c15="http://schemas.microsoft.com/office/drawing/2012/chart" uri="{CE6537A1-D6FC-4f65-9D91-7224C49458BB}"/>
                <c:ext xmlns:c16="http://schemas.microsoft.com/office/drawing/2014/chart" uri="{C3380CC4-5D6E-409C-BE32-E72D297353CC}">
                  <c16:uniqueId val="{0000000F-1BA5-4105-8600-DDC8FA6233A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BA5-4105-8600-DDC8FA6233A9}"/>
                </c:ext>
              </c:extLst>
            </c:dLbl>
            <c:dLbl>
              <c:idx val="14"/>
              <c:delete val="1"/>
              <c:extLst>
                <c:ext xmlns:c15="http://schemas.microsoft.com/office/drawing/2012/chart" uri="{CE6537A1-D6FC-4f65-9D91-7224C49458BB}"/>
                <c:ext xmlns:c16="http://schemas.microsoft.com/office/drawing/2014/chart" uri="{C3380CC4-5D6E-409C-BE32-E72D297353CC}">
                  <c16:uniqueId val="{00000011-1BA5-4105-8600-DDC8FA6233A9}"/>
                </c:ext>
              </c:extLst>
            </c:dLbl>
            <c:dLbl>
              <c:idx val="15"/>
              <c:delete val="1"/>
              <c:extLst>
                <c:ext xmlns:c15="http://schemas.microsoft.com/office/drawing/2012/chart" uri="{CE6537A1-D6FC-4f65-9D91-7224C49458BB}"/>
                <c:ext xmlns:c16="http://schemas.microsoft.com/office/drawing/2014/chart" uri="{C3380CC4-5D6E-409C-BE32-E72D297353CC}">
                  <c16:uniqueId val="{00000012-1BA5-4105-8600-DDC8FA6233A9}"/>
                </c:ext>
              </c:extLst>
            </c:dLbl>
            <c:dLbl>
              <c:idx val="16"/>
              <c:delete val="1"/>
              <c:extLst>
                <c:ext xmlns:c15="http://schemas.microsoft.com/office/drawing/2012/chart" uri="{CE6537A1-D6FC-4f65-9D91-7224C49458BB}"/>
                <c:ext xmlns:c16="http://schemas.microsoft.com/office/drawing/2014/chart" uri="{C3380CC4-5D6E-409C-BE32-E72D297353CC}">
                  <c16:uniqueId val="{00000013-1BA5-4105-8600-DDC8FA6233A9}"/>
                </c:ext>
              </c:extLst>
            </c:dLbl>
            <c:dLbl>
              <c:idx val="17"/>
              <c:delete val="1"/>
              <c:extLst>
                <c:ext xmlns:c15="http://schemas.microsoft.com/office/drawing/2012/chart" uri="{CE6537A1-D6FC-4f65-9D91-7224C49458BB}"/>
                <c:ext xmlns:c16="http://schemas.microsoft.com/office/drawing/2014/chart" uri="{C3380CC4-5D6E-409C-BE32-E72D297353CC}">
                  <c16:uniqueId val="{00000014-1BA5-4105-8600-DDC8FA6233A9}"/>
                </c:ext>
              </c:extLst>
            </c:dLbl>
            <c:dLbl>
              <c:idx val="18"/>
              <c:delete val="1"/>
              <c:extLst>
                <c:ext xmlns:c15="http://schemas.microsoft.com/office/drawing/2012/chart" uri="{CE6537A1-D6FC-4f65-9D91-7224C49458BB}"/>
                <c:ext xmlns:c16="http://schemas.microsoft.com/office/drawing/2014/chart" uri="{C3380CC4-5D6E-409C-BE32-E72D297353CC}">
                  <c16:uniqueId val="{00000015-1BA5-4105-8600-DDC8FA6233A9}"/>
                </c:ext>
              </c:extLst>
            </c:dLbl>
            <c:dLbl>
              <c:idx val="19"/>
              <c:delete val="1"/>
              <c:extLst>
                <c:ext xmlns:c15="http://schemas.microsoft.com/office/drawing/2012/chart" uri="{CE6537A1-D6FC-4f65-9D91-7224C49458BB}"/>
                <c:ext xmlns:c16="http://schemas.microsoft.com/office/drawing/2014/chart" uri="{C3380CC4-5D6E-409C-BE32-E72D297353CC}">
                  <c16:uniqueId val="{00000016-1BA5-4105-8600-DDC8FA6233A9}"/>
                </c:ext>
              </c:extLst>
            </c:dLbl>
            <c:dLbl>
              <c:idx val="20"/>
              <c:delete val="1"/>
              <c:extLst>
                <c:ext xmlns:c15="http://schemas.microsoft.com/office/drawing/2012/chart" uri="{CE6537A1-D6FC-4f65-9D91-7224C49458BB}"/>
                <c:ext xmlns:c16="http://schemas.microsoft.com/office/drawing/2014/chart" uri="{C3380CC4-5D6E-409C-BE32-E72D297353CC}">
                  <c16:uniqueId val="{00000017-1BA5-4105-8600-DDC8FA6233A9}"/>
                </c:ext>
              </c:extLst>
            </c:dLbl>
            <c:dLbl>
              <c:idx val="21"/>
              <c:delete val="1"/>
              <c:extLst>
                <c:ext xmlns:c15="http://schemas.microsoft.com/office/drawing/2012/chart" uri="{CE6537A1-D6FC-4f65-9D91-7224C49458BB}"/>
                <c:ext xmlns:c16="http://schemas.microsoft.com/office/drawing/2014/chart" uri="{C3380CC4-5D6E-409C-BE32-E72D297353CC}">
                  <c16:uniqueId val="{00000018-1BA5-4105-8600-DDC8FA6233A9}"/>
                </c:ext>
              </c:extLst>
            </c:dLbl>
            <c:dLbl>
              <c:idx val="22"/>
              <c:delete val="1"/>
              <c:extLst>
                <c:ext xmlns:c15="http://schemas.microsoft.com/office/drawing/2012/chart" uri="{CE6537A1-D6FC-4f65-9D91-7224C49458BB}"/>
                <c:ext xmlns:c16="http://schemas.microsoft.com/office/drawing/2014/chart" uri="{C3380CC4-5D6E-409C-BE32-E72D297353CC}">
                  <c16:uniqueId val="{00000019-1BA5-4105-8600-DDC8FA6233A9}"/>
                </c:ext>
              </c:extLst>
            </c:dLbl>
            <c:dLbl>
              <c:idx val="23"/>
              <c:delete val="1"/>
              <c:extLst>
                <c:ext xmlns:c15="http://schemas.microsoft.com/office/drawing/2012/chart" uri="{CE6537A1-D6FC-4f65-9D91-7224C49458BB}"/>
                <c:ext xmlns:c16="http://schemas.microsoft.com/office/drawing/2014/chart" uri="{C3380CC4-5D6E-409C-BE32-E72D297353CC}">
                  <c16:uniqueId val="{0000001A-1BA5-4105-8600-DDC8FA6233A9}"/>
                </c:ext>
              </c:extLst>
            </c:dLbl>
            <c:dLbl>
              <c:idx val="24"/>
              <c:delete val="1"/>
              <c:extLst>
                <c:ext xmlns:c15="http://schemas.microsoft.com/office/drawing/2012/chart" uri="{CE6537A1-D6FC-4f65-9D91-7224C49458BB}"/>
                <c:ext xmlns:c16="http://schemas.microsoft.com/office/drawing/2014/chart" uri="{C3380CC4-5D6E-409C-BE32-E72D297353CC}">
                  <c16:uniqueId val="{0000001B-1BA5-4105-8600-DDC8FA6233A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BA5-4105-8600-DDC8FA6233A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Hildburghausen (16069)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19255</v>
      </c>
      <c r="F11" s="238">
        <v>19045</v>
      </c>
      <c r="G11" s="238">
        <v>19370</v>
      </c>
      <c r="H11" s="238">
        <v>19457</v>
      </c>
      <c r="I11" s="265">
        <v>19651</v>
      </c>
      <c r="J11" s="263">
        <v>-396</v>
      </c>
      <c r="K11" s="266">
        <v>-2.0151646226655133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20.488184887042326</v>
      </c>
      <c r="E13" s="115">
        <v>3945</v>
      </c>
      <c r="F13" s="114">
        <v>3721</v>
      </c>
      <c r="G13" s="114">
        <v>3806</v>
      </c>
      <c r="H13" s="114">
        <v>3821</v>
      </c>
      <c r="I13" s="140">
        <v>3879</v>
      </c>
      <c r="J13" s="115">
        <v>66</v>
      </c>
      <c r="K13" s="116">
        <v>1.7014694508894044</v>
      </c>
    </row>
    <row r="14" spans="1:255" ht="14.1" customHeight="1" x14ac:dyDescent="0.2">
      <c r="A14" s="306" t="s">
        <v>230</v>
      </c>
      <c r="B14" s="307"/>
      <c r="C14" s="308"/>
      <c r="D14" s="113">
        <v>60.534925993248507</v>
      </c>
      <c r="E14" s="115">
        <v>11656</v>
      </c>
      <c r="F14" s="114">
        <v>11651</v>
      </c>
      <c r="G14" s="114">
        <v>11886</v>
      </c>
      <c r="H14" s="114">
        <v>11930</v>
      </c>
      <c r="I14" s="140">
        <v>12054</v>
      </c>
      <c r="J14" s="115">
        <v>-398</v>
      </c>
      <c r="K14" s="116">
        <v>-3.3018085282893646</v>
      </c>
    </row>
    <row r="15" spans="1:255" ht="14.1" customHeight="1" x14ac:dyDescent="0.2">
      <c r="A15" s="306" t="s">
        <v>231</v>
      </c>
      <c r="B15" s="307"/>
      <c r="C15" s="308"/>
      <c r="D15" s="113">
        <v>9.7792781095819272</v>
      </c>
      <c r="E15" s="115">
        <v>1883</v>
      </c>
      <c r="F15" s="114">
        <v>1892</v>
      </c>
      <c r="G15" s="114">
        <v>1886</v>
      </c>
      <c r="H15" s="114">
        <v>1902</v>
      </c>
      <c r="I15" s="140">
        <v>1923</v>
      </c>
      <c r="J15" s="115">
        <v>-40</v>
      </c>
      <c r="K15" s="116">
        <v>-2.0800832033281331</v>
      </c>
    </row>
    <row r="16" spans="1:255" ht="14.1" customHeight="1" x14ac:dyDescent="0.2">
      <c r="A16" s="306" t="s">
        <v>232</v>
      </c>
      <c r="B16" s="307"/>
      <c r="C16" s="308"/>
      <c r="D16" s="113">
        <v>9.0314204102830438</v>
      </c>
      <c r="E16" s="115">
        <v>1739</v>
      </c>
      <c r="F16" s="114">
        <v>1733</v>
      </c>
      <c r="G16" s="114">
        <v>1731</v>
      </c>
      <c r="H16" s="114">
        <v>1755</v>
      </c>
      <c r="I16" s="140">
        <v>1744</v>
      </c>
      <c r="J16" s="115">
        <v>-5</v>
      </c>
      <c r="K16" s="116">
        <v>-0.28669724770642202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2.4616982601921578</v>
      </c>
      <c r="E18" s="115">
        <v>474</v>
      </c>
      <c r="F18" s="114">
        <v>478</v>
      </c>
      <c r="G18" s="114">
        <v>477</v>
      </c>
      <c r="H18" s="114">
        <v>481</v>
      </c>
      <c r="I18" s="140">
        <v>480</v>
      </c>
      <c r="J18" s="115">
        <v>-6</v>
      </c>
      <c r="K18" s="116">
        <v>-1.25</v>
      </c>
    </row>
    <row r="19" spans="1:255" ht="14.1" customHeight="1" x14ac:dyDescent="0.2">
      <c r="A19" s="306" t="s">
        <v>235</v>
      </c>
      <c r="B19" s="307" t="s">
        <v>236</v>
      </c>
      <c r="C19" s="308"/>
      <c r="D19" s="113">
        <v>1.2412360425863411</v>
      </c>
      <c r="E19" s="115">
        <v>239</v>
      </c>
      <c r="F19" s="114">
        <v>243</v>
      </c>
      <c r="G19" s="114">
        <v>243</v>
      </c>
      <c r="H19" s="114">
        <v>245</v>
      </c>
      <c r="I19" s="140">
        <v>243</v>
      </c>
      <c r="J19" s="115">
        <v>-4</v>
      </c>
      <c r="K19" s="116">
        <v>-1.6460905349794239</v>
      </c>
    </row>
    <row r="20" spans="1:255" ht="14.1" customHeight="1" x14ac:dyDescent="0.2">
      <c r="A20" s="306">
        <v>12</v>
      </c>
      <c r="B20" s="307" t="s">
        <v>237</v>
      </c>
      <c r="C20" s="308"/>
      <c r="D20" s="113">
        <v>0.5193456245131135</v>
      </c>
      <c r="E20" s="115">
        <v>100</v>
      </c>
      <c r="F20" s="114">
        <v>111</v>
      </c>
      <c r="G20" s="114">
        <v>118</v>
      </c>
      <c r="H20" s="114">
        <v>120</v>
      </c>
      <c r="I20" s="140">
        <v>114</v>
      </c>
      <c r="J20" s="115">
        <v>-14</v>
      </c>
      <c r="K20" s="116">
        <v>-12.280701754385966</v>
      </c>
    </row>
    <row r="21" spans="1:255" ht="14.1" customHeight="1" x14ac:dyDescent="0.2">
      <c r="A21" s="306">
        <v>21</v>
      </c>
      <c r="B21" s="307" t="s">
        <v>238</v>
      </c>
      <c r="C21" s="308"/>
      <c r="D21" s="113">
        <v>1.0594650740067515</v>
      </c>
      <c r="E21" s="115">
        <v>204</v>
      </c>
      <c r="F21" s="114">
        <v>178</v>
      </c>
      <c r="G21" s="114">
        <v>182</v>
      </c>
      <c r="H21" s="114">
        <v>242</v>
      </c>
      <c r="I21" s="140">
        <v>238</v>
      </c>
      <c r="J21" s="115">
        <v>-34</v>
      </c>
      <c r="K21" s="116">
        <v>-14.285714285714286</v>
      </c>
    </row>
    <row r="22" spans="1:255" ht="14.1" customHeight="1" x14ac:dyDescent="0.2">
      <c r="A22" s="306">
        <v>22</v>
      </c>
      <c r="B22" s="307" t="s">
        <v>239</v>
      </c>
      <c r="C22" s="308"/>
      <c r="D22" s="113">
        <v>3.900285640093482</v>
      </c>
      <c r="E22" s="115">
        <v>751</v>
      </c>
      <c r="F22" s="114">
        <v>745</v>
      </c>
      <c r="G22" s="114">
        <v>768</v>
      </c>
      <c r="H22" s="114">
        <v>760</v>
      </c>
      <c r="I22" s="140">
        <v>786</v>
      </c>
      <c r="J22" s="115">
        <v>-35</v>
      </c>
      <c r="K22" s="116">
        <v>-4.4529262086513999</v>
      </c>
    </row>
    <row r="23" spans="1:255" ht="14.1" customHeight="1" x14ac:dyDescent="0.2">
      <c r="A23" s="306">
        <v>23</v>
      </c>
      <c r="B23" s="307" t="s">
        <v>240</v>
      </c>
      <c r="C23" s="308"/>
      <c r="D23" s="113">
        <v>0.52973253700337575</v>
      </c>
      <c r="E23" s="115">
        <v>102</v>
      </c>
      <c r="F23" s="114">
        <v>103</v>
      </c>
      <c r="G23" s="114">
        <v>104</v>
      </c>
      <c r="H23" s="114">
        <v>107</v>
      </c>
      <c r="I23" s="140">
        <v>104</v>
      </c>
      <c r="J23" s="115">
        <v>-2</v>
      </c>
      <c r="K23" s="116">
        <v>-1.9230769230769231</v>
      </c>
    </row>
    <row r="24" spans="1:255" ht="14.1" customHeight="1" x14ac:dyDescent="0.2">
      <c r="A24" s="306">
        <v>24</v>
      </c>
      <c r="B24" s="307" t="s">
        <v>241</v>
      </c>
      <c r="C24" s="308"/>
      <c r="D24" s="113">
        <v>9.0781615164892244</v>
      </c>
      <c r="E24" s="115">
        <v>1748</v>
      </c>
      <c r="F24" s="114">
        <v>1556</v>
      </c>
      <c r="G24" s="114">
        <v>1626</v>
      </c>
      <c r="H24" s="114">
        <v>1680</v>
      </c>
      <c r="I24" s="140">
        <v>1755</v>
      </c>
      <c r="J24" s="115">
        <v>-7</v>
      </c>
      <c r="K24" s="116">
        <v>-0.39886039886039887</v>
      </c>
    </row>
    <row r="25" spans="1:255" ht="14.1" customHeight="1" x14ac:dyDescent="0.2">
      <c r="A25" s="306">
        <v>25</v>
      </c>
      <c r="B25" s="307" t="s">
        <v>242</v>
      </c>
      <c r="C25" s="308"/>
      <c r="D25" s="113">
        <v>7.2864191119189821</v>
      </c>
      <c r="E25" s="115">
        <v>1403</v>
      </c>
      <c r="F25" s="114">
        <v>1442</v>
      </c>
      <c r="G25" s="114">
        <v>1486</v>
      </c>
      <c r="H25" s="114">
        <v>1505</v>
      </c>
      <c r="I25" s="140">
        <v>1559</v>
      </c>
      <c r="J25" s="115">
        <v>-156</v>
      </c>
      <c r="K25" s="116">
        <v>-10.006414368184734</v>
      </c>
    </row>
    <row r="26" spans="1:255" ht="14.1" customHeight="1" x14ac:dyDescent="0.2">
      <c r="A26" s="306">
        <v>26</v>
      </c>
      <c r="B26" s="307" t="s">
        <v>243</v>
      </c>
      <c r="C26" s="308"/>
      <c r="D26" s="113">
        <v>3.6665801090625814</v>
      </c>
      <c r="E26" s="115">
        <v>706</v>
      </c>
      <c r="F26" s="114">
        <v>711</v>
      </c>
      <c r="G26" s="114">
        <v>723</v>
      </c>
      <c r="H26" s="114">
        <v>711</v>
      </c>
      <c r="I26" s="140">
        <v>767</v>
      </c>
      <c r="J26" s="115">
        <v>-61</v>
      </c>
      <c r="K26" s="116">
        <v>-7.9530638852672748</v>
      </c>
    </row>
    <row r="27" spans="1:255" ht="14.1" customHeight="1" x14ac:dyDescent="0.2">
      <c r="A27" s="306">
        <v>27</v>
      </c>
      <c r="B27" s="307" t="s">
        <v>244</v>
      </c>
      <c r="C27" s="308"/>
      <c r="D27" s="113">
        <v>4.8974292391586598</v>
      </c>
      <c r="E27" s="115">
        <v>943</v>
      </c>
      <c r="F27" s="114">
        <v>953</v>
      </c>
      <c r="G27" s="114">
        <v>962</v>
      </c>
      <c r="H27" s="114">
        <v>978</v>
      </c>
      <c r="I27" s="140">
        <v>974</v>
      </c>
      <c r="J27" s="115">
        <v>-31</v>
      </c>
      <c r="K27" s="116">
        <v>-3.182751540041068</v>
      </c>
    </row>
    <row r="28" spans="1:255" ht="14.1" customHeight="1" x14ac:dyDescent="0.2">
      <c r="A28" s="306">
        <v>28</v>
      </c>
      <c r="B28" s="307" t="s">
        <v>245</v>
      </c>
      <c r="C28" s="308"/>
      <c r="D28" s="113">
        <v>0.37912230589457285</v>
      </c>
      <c r="E28" s="115">
        <v>73</v>
      </c>
      <c r="F28" s="114">
        <v>78</v>
      </c>
      <c r="G28" s="114">
        <v>81</v>
      </c>
      <c r="H28" s="114">
        <v>84</v>
      </c>
      <c r="I28" s="140">
        <v>84</v>
      </c>
      <c r="J28" s="115">
        <v>-11</v>
      </c>
      <c r="K28" s="116">
        <v>-13.095238095238095</v>
      </c>
    </row>
    <row r="29" spans="1:255" ht="14.1" customHeight="1" x14ac:dyDescent="0.2">
      <c r="A29" s="306">
        <v>29</v>
      </c>
      <c r="B29" s="307" t="s">
        <v>246</v>
      </c>
      <c r="C29" s="308"/>
      <c r="D29" s="113">
        <v>2.5707608413399119</v>
      </c>
      <c r="E29" s="115">
        <v>495</v>
      </c>
      <c r="F29" s="114">
        <v>520</v>
      </c>
      <c r="G29" s="114">
        <v>528</v>
      </c>
      <c r="H29" s="114">
        <v>503</v>
      </c>
      <c r="I29" s="140">
        <v>488</v>
      </c>
      <c r="J29" s="115">
        <v>7</v>
      </c>
      <c r="K29" s="116">
        <v>1.4344262295081966</v>
      </c>
    </row>
    <row r="30" spans="1:255" ht="14.1" customHeight="1" x14ac:dyDescent="0.2">
      <c r="A30" s="306" t="s">
        <v>247</v>
      </c>
      <c r="B30" s="307" t="s">
        <v>248</v>
      </c>
      <c r="C30" s="308"/>
      <c r="D30" s="113">
        <v>1.1633341989093742</v>
      </c>
      <c r="E30" s="115">
        <v>224</v>
      </c>
      <c r="F30" s="114">
        <v>234</v>
      </c>
      <c r="G30" s="114">
        <v>230</v>
      </c>
      <c r="H30" s="114">
        <v>208</v>
      </c>
      <c r="I30" s="140">
        <v>209</v>
      </c>
      <c r="J30" s="115">
        <v>15</v>
      </c>
      <c r="K30" s="116">
        <v>7.1770334928229662</v>
      </c>
    </row>
    <row r="31" spans="1:255" ht="14.1" customHeight="1" x14ac:dyDescent="0.2">
      <c r="A31" s="306" t="s">
        <v>249</v>
      </c>
      <c r="B31" s="307" t="s">
        <v>250</v>
      </c>
      <c r="C31" s="308"/>
      <c r="D31" s="113">
        <v>1.3658789924694885</v>
      </c>
      <c r="E31" s="115">
        <v>263</v>
      </c>
      <c r="F31" s="114">
        <v>278</v>
      </c>
      <c r="G31" s="114">
        <v>289</v>
      </c>
      <c r="H31" s="114">
        <v>288</v>
      </c>
      <c r="I31" s="140">
        <v>271</v>
      </c>
      <c r="J31" s="115">
        <v>-8</v>
      </c>
      <c r="K31" s="116">
        <v>-2.9520295202952029</v>
      </c>
    </row>
    <row r="32" spans="1:255" ht="14.1" customHeight="1" x14ac:dyDescent="0.2">
      <c r="A32" s="306">
        <v>31</v>
      </c>
      <c r="B32" s="307" t="s">
        <v>251</v>
      </c>
      <c r="C32" s="308"/>
      <c r="D32" s="113">
        <v>0.55050636198390024</v>
      </c>
      <c r="E32" s="115">
        <v>106</v>
      </c>
      <c r="F32" s="114">
        <v>108</v>
      </c>
      <c r="G32" s="114">
        <v>116</v>
      </c>
      <c r="H32" s="114">
        <v>115</v>
      </c>
      <c r="I32" s="140">
        <v>111</v>
      </c>
      <c r="J32" s="115">
        <v>-5</v>
      </c>
      <c r="K32" s="116">
        <v>-4.5045045045045047</v>
      </c>
    </row>
    <row r="33" spans="1:11" ht="14.1" customHeight="1" x14ac:dyDescent="0.2">
      <c r="A33" s="306">
        <v>32</v>
      </c>
      <c r="B33" s="307" t="s">
        <v>252</v>
      </c>
      <c r="C33" s="308"/>
      <c r="D33" s="113">
        <v>2.6434692287717474</v>
      </c>
      <c r="E33" s="115">
        <v>509</v>
      </c>
      <c r="F33" s="114">
        <v>486</v>
      </c>
      <c r="G33" s="114">
        <v>520</v>
      </c>
      <c r="H33" s="114">
        <v>520</v>
      </c>
      <c r="I33" s="140">
        <v>499</v>
      </c>
      <c r="J33" s="115">
        <v>10</v>
      </c>
      <c r="K33" s="116">
        <v>2.0040080160320639</v>
      </c>
    </row>
    <row r="34" spans="1:11" ht="14.1" customHeight="1" x14ac:dyDescent="0.2">
      <c r="A34" s="306">
        <v>33</v>
      </c>
      <c r="B34" s="307" t="s">
        <v>253</v>
      </c>
      <c r="C34" s="308"/>
      <c r="D34" s="113">
        <v>1.3295247987535705</v>
      </c>
      <c r="E34" s="115">
        <v>256</v>
      </c>
      <c r="F34" s="114">
        <v>253</v>
      </c>
      <c r="G34" s="114">
        <v>289</v>
      </c>
      <c r="H34" s="114">
        <v>279</v>
      </c>
      <c r="I34" s="140">
        <v>257</v>
      </c>
      <c r="J34" s="115">
        <v>-1</v>
      </c>
      <c r="K34" s="116">
        <v>-0.38910505836575876</v>
      </c>
    </row>
    <row r="35" spans="1:11" ht="14.1" customHeight="1" x14ac:dyDescent="0.2">
      <c r="A35" s="306">
        <v>34</v>
      </c>
      <c r="B35" s="307" t="s">
        <v>254</v>
      </c>
      <c r="C35" s="308"/>
      <c r="D35" s="113">
        <v>2.8304336535964683</v>
      </c>
      <c r="E35" s="115">
        <v>545</v>
      </c>
      <c r="F35" s="114">
        <v>549</v>
      </c>
      <c r="G35" s="114">
        <v>542</v>
      </c>
      <c r="H35" s="114">
        <v>565</v>
      </c>
      <c r="I35" s="140">
        <v>586</v>
      </c>
      <c r="J35" s="115">
        <v>-41</v>
      </c>
      <c r="K35" s="116">
        <v>-6.9965870307167233</v>
      </c>
    </row>
    <row r="36" spans="1:11" ht="14.1" customHeight="1" x14ac:dyDescent="0.2">
      <c r="A36" s="306">
        <v>41</v>
      </c>
      <c r="B36" s="307" t="s">
        <v>255</v>
      </c>
      <c r="C36" s="308"/>
      <c r="D36" s="113">
        <v>0.46741106206180211</v>
      </c>
      <c r="E36" s="115">
        <v>90</v>
      </c>
      <c r="F36" s="114">
        <v>88</v>
      </c>
      <c r="G36" s="114">
        <v>85</v>
      </c>
      <c r="H36" s="114">
        <v>89</v>
      </c>
      <c r="I36" s="140">
        <v>86</v>
      </c>
      <c r="J36" s="115">
        <v>4</v>
      </c>
      <c r="K36" s="116">
        <v>4.6511627906976747</v>
      </c>
    </row>
    <row r="37" spans="1:11" ht="14.1" customHeight="1" x14ac:dyDescent="0.2">
      <c r="A37" s="306">
        <v>42</v>
      </c>
      <c r="B37" s="307" t="s">
        <v>256</v>
      </c>
      <c r="C37" s="308"/>
      <c r="D37" s="113">
        <v>0.11425603739288497</v>
      </c>
      <c r="E37" s="115">
        <v>22</v>
      </c>
      <c r="F37" s="114">
        <v>22</v>
      </c>
      <c r="G37" s="114">
        <v>21</v>
      </c>
      <c r="H37" s="114">
        <v>21</v>
      </c>
      <c r="I37" s="140">
        <v>24</v>
      </c>
      <c r="J37" s="115">
        <v>-2</v>
      </c>
      <c r="K37" s="116">
        <v>-8.3333333333333339</v>
      </c>
    </row>
    <row r="38" spans="1:11" ht="14.1" customHeight="1" x14ac:dyDescent="0.2">
      <c r="A38" s="306">
        <v>43</v>
      </c>
      <c r="B38" s="307" t="s">
        <v>257</v>
      </c>
      <c r="C38" s="308"/>
      <c r="D38" s="113">
        <v>0.36354193715917943</v>
      </c>
      <c r="E38" s="115">
        <v>70</v>
      </c>
      <c r="F38" s="114">
        <v>75</v>
      </c>
      <c r="G38" s="114">
        <v>79</v>
      </c>
      <c r="H38" s="114">
        <v>76</v>
      </c>
      <c r="I38" s="140">
        <v>78</v>
      </c>
      <c r="J38" s="115">
        <v>-8</v>
      </c>
      <c r="K38" s="116">
        <v>-10.256410256410257</v>
      </c>
    </row>
    <row r="39" spans="1:11" ht="14.1" customHeight="1" x14ac:dyDescent="0.2">
      <c r="A39" s="306">
        <v>51</v>
      </c>
      <c r="B39" s="307" t="s">
        <v>258</v>
      </c>
      <c r="C39" s="308"/>
      <c r="D39" s="113">
        <v>8.0862113736691761</v>
      </c>
      <c r="E39" s="115">
        <v>1557</v>
      </c>
      <c r="F39" s="114">
        <v>1590</v>
      </c>
      <c r="G39" s="114">
        <v>1594</v>
      </c>
      <c r="H39" s="114">
        <v>1509</v>
      </c>
      <c r="I39" s="140">
        <v>1511</v>
      </c>
      <c r="J39" s="115">
        <v>46</v>
      </c>
      <c r="K39" s="116">
        <v>3.0443414956982129</v>
      </c>
    </row>
    <row r="40" spans="1:11" ht="14.1" customHeight="1" x14ac:dyDescent="0.2">
      <c r="A40" s="306" t="s">
        <v>259</v>
      </c>
      <c r="B40" s="307" t="s">
        <v>260</v>
      </c>
      <c r="C40" s="308"/>
      <c r="D40" s="113">
        <v>6.7670734874058684</v>
      </c>
      <c r="E40" s="115">
        <v>1303</v>
      </c>
      <c r="F40" s="114">
        <v>1317</v>
      </c>
      <c r="G40" s="114">
        <v>1313</v>
      </c>
      <c r="H40" s="114">
        <v>1254</v>
      </c>
      <c r="I40" s="140">
        <v>1265</v>
      </c>
      <c r="J40" s="115">
        <v>38</v>
      </c>
      <c r="K40" s="116">
        <v>3.0039525691699605</v>
      </c>
    </row>
    <row r="41" spans="1:11" ht="14.1" customHeight="1" x14ac:dyDescent="0.2">
      <c r="A41" s="306"/>
      <c r="B41" s="307" t="s">
        <v>261</v>
      </c>
      <c r="C41" s="308"/>
      <c r="D41" s="113">
        <v>6.1594391067255261</v>
      </c>
      <c r="E41" s="115">
        <v>1186</v>
      </c>
      <c r="F41" s="114">
        <v>1183</v>
      </c>
      <c r="G41" s="114">
        <v>1183</v>
      </c>
      <c r="H41" s="114">
        <v>1134</v>
      </c>
      <c r="I41" s="140">
        <v>1140</v>
      </c>
      <c r="J41" s="115">
        <v>46</v>
      </c>
      <c r="K41" s="116">
        <v>4.0350877192982457</v>
      </c>
    </row>
    <row r="42" spans="1:11" ht="14.1" customHeight="1" x14ac:dyDescent="0.2">
      <c r="A42" s="306">
        <v>52</v>
      </c>
      <c r="B42" s="307" t="s">
        <v>262</v>
      </c>
      <c r="C42" s="308"/>
      <c r="D42" s="113">
        <v>3.5263567904440407</v>
      </c>
      <c r="E42" s="115">
        <v>679</v>
      </c>
      <c r="F42" s="114">
        <v>677</v>
      </c>
      <c r="G42" s="114">
        <v>694</v>
      </c>
      <c r="H42" s="114">
        <v>690</v>
      </c>
      <c r="I42" s="140">
        <v>669</v>
      </c>
      <c r="J42" s="115">
        <v>10</v>
      </c>
      <c r="K42" s="116">
        <v>1.4947683109118086</v>
      </c>
    </row>
    <row r="43" spans="1:11" ht="14.1" customHeight="1" x14ac:dyDescent="0.2">
      <c r="A43" s="306" t="s">
        <v>263</v>
      </c>
      <c r="B43" s="307" t="s">
        <v>264</v>
      </c>
      <c r="C43" s="308"/>
      <c r="D43" s="113">
        <v>2.5292131913788625</v>
      </c>
      <c r="E43" s="115">
        <v>487</v>
      </c>
      <c r="F43" s="114">
        <v>491</v>
      </c>
      <c r="G43" s="114">
        <v>504</v>
      </c>
      <c r="H43" s="114">
        <v>511</v>
      </c>
      <c r="I43" s="140">
        <v>500</v>
      </c>
      <c r="J43" s="115">
        <v>-13</v>
      </c>
      <c r="K43" s="116">
        <v>-2.6</v>
      </c>
    </row>
    <row r="44" spans="1:11" ht="14.1" customHeight="1" x14ac:dyDescent="0.2">
      <c r="A44" s="306">
        <v>53</v>
      </c>
      <c r="B44" s="307" t="s">
        <v>265</v>
      </c>
      <c r="C44" s="308"/>
      <c r="D44" s="113">
        <v>0.41547649961049077</v>
      </c>
      <c r="E44" s="115">
        <v>80</v>
      </c>
      <c r="F44" s="114">
        <v>79</v>
      </c>
      <c r="G44" s="114">
        <v>83</v>
      </c>
      <c r="H44" s="114">
        <v>92</v>
      </c>
      <c r="I44" s="140">
        <v>92</v>
      </c>
      <c r="J44" s="115">
        <v>-12</v>
      </c>
      <c r="K44" s="116">
        <v>-13.043478260869565</v>
      </c>
    </row>
    <row r="45" spans="1:11" ht="14.1" customHeight="1" x14ac:dyDescent="0.2">
      <c r="A45" s="306" t="s">
        <v>266</v>
      </c>
      <c r="B45" s="307" t="s">
        <v>267</v>
      </c>
      <c r="C45" s="308"/>
      <c r="D45" s="113">
        <v>0.37392884964944173</v>
      </c>
      <c r="E45" s="115">
        <v>72</v>
      </c>
      <c r="F45" s="114">
        <v>71</v>
      </c>
      <c r="G45" s="114">
        <v>75</v>
      </c>
      <c r="H45" s="114">
        <v>83</v>
      </c>
      <c r="I45" s="140">
        <v>83</v>
      </c>
      <c r="J45" s="115">
        <v>-11</v>
      </c>
      <c r="K45" s="116">
        <v>-13.253012048192771</v>
      </c>
    </row>
    <row r="46" spans="1:11" ht="14.1" customHeight="1" x14ac:dyDescent="0.2">
      <c r="A46" s="306">
        <v>54</v>
      </c>
      <c r="B46" s="307" t="s">
        <v>268</v>
      </c>
      <c r="C46" s="308"/>
      <c r="D46" s="113">
        <v>2.3941833290054531</v>
      </c>
      <c r="E46" s="115">
        <v>461</v>
      </c>
      <c r="F46" s="114">
        <v>450</v>
      </c>
      <c r="G46" s="114">
        <v>461</v>
      </c>
      <c r="H46" s="114">
        <v>473</v>
      </c>
      <c r="I46" s="140">
        <v>496</v>
      </c>
      <c r="J46" s="115">
        <v>-35</v>
      </c>
      <c r="K46" s="116">
        <v>-7.056451612903226</v>
      </c>
    </row>
    <row r="47" spans="1:11" ht="14.1" customHeight="1" x14ac:dyDescent="0.2">
      <c r="A47" s="306">
        <v>61</v>
      </c>
      <c r="B47" s="307" t="s">
        <v>269</v>
      </c>
      <c r="C47" s="308"/>
      <c r="D47" s="113">
        <v>1.6099714359906518</v>
      </c>
      <c r="E47" s="115">
        <v>310</v>
      </c>
      <c r="F47" s="114">
        <v>322</v>
      </c>
      <c r="G47" s="114">
        <v>322</v>
      </c>
      <c r="H47" s="114">
        <v>312</v>
      </c>
      <c r="I47" s="140">
        <v>322</v>
      </c>
      <c r="J47" s="115">
        <v>-12</v>
      </c>
      <c r="K47" s="116">
        <v>-3.7267080745341614</v>
      </c>
    </row>
    <row r="48" spans="1:11" ht="14.1" customHeight="1" x14ac:dyDescent="0.2">
      <c r="A48" s="306">
        <v>62</v>
      </c>
      <c r="B48" s="307" t="s">
        <v>270</v>
      </c>
      <c r="C48" s="308"/>
      <c r="D48" s="113">
        <v>6.0919241755388214</v>
      </c>
      <c r="E48" s="115">
        <v>1173</v>
      </c>
      <c r="F48" s="114">
        <v>1187</v>
      </c>
      <c r="G48" s="114">
        <v>1190</v>
      </c>
      <c r="H48" s="114">
        <v>1173</v>
      </c>
      <c r="I48" s="140">
        <v>1183</v>
      </c>
      <c r="J48" s="115">
        <v>-10</v>
      </c>
      <c r="K48" s="116">
        <v>-0.84530853761622993</v>
      </c>
    </row>
    <row r="49" spans="1:11" ht="14.1" customHeight="1" x14ac:dyDescent="0.2">
      <c r="A49" s="306">
        <v>63</v>
      </c>
      <c r="B49" s="307" t="s">
        <v>271</v>
      </c>
      <c r="C49" s="308"/>
      <c r="D49" s="113">
        <v>1.6047779797455206</v>
      </c>
      <c r="E49" s="115">
        <v>309</v>
      </c>
      <c r="F49" s="114">
        <v>307</v>
      </c>
      <c r="G49" s="114">
        <v>304</v>
      </c>
      <c r="H49" s="114">
        <v>294</v>
      </c>
      <c r="I49" s="140">
        <v>285</v>
      </c>
      <c r="J49" s="115">
        <v>24</v>
      </c>
      <c r="K49" s="116">
        <v>8.4210526315789469</v>
      </c>
    </row>
    <row r="50" spans="1:11" ht="14.1" customHeight="1" x14ac:dyDescent="0.2">
      <c r="A50" s="306" t="s">
        <v>272</v>
      </c>
      <c r="B50" s="307" t="s">
        <v>273</v>
      </c>
      <c r="C50" s="308"/>
      <c r="D50" s="113">
        <v>0.37912230589457285</v>
      </c>
      <c r="E50" s="115">
        <v>73</v>
      </c>
      <c r="F50" s="114">
        <v>82</v>
      </c>
      <c r="G50" s="114">
        <v>80</v>
      </c>
      <c r="H50" s="114">
        <v>77</v>
      </c>
      <c r="I50" s="140">
        <v>76</v>
      </c>
      <c r="J50" s="115">
        <v>-3</v>
      </c>
      <c r="K50" s="116">
        <v>-3.9473684210526314</v>
      </c>
    </row>
    <row r="51" spans="1:11" ht="14.1" customHeight="1" x14ac:dyDescent="0.2">
      <c r="A51" s="306" t="s">
        <v>274</v>
      </c>
      <c r="B51" s="307" t="s">
        <v>275</v>
      </c>
      <c r="C51" s="308"/>
      <c r="D51" s="113">
        <v>1.0594650740067515</v>
      </c>
      <c r="E51" s="115">
        <v>204</v>
      </c>
      <c r="F51" s="114">
        <v>193</v>
      </c>
      <c r="G51" s="114">
        <v>190</v>
      </c>
      <c r="H51" s="114">
        <v>182</v>
      </c>
      <c r="I51" s="140">
        <v>176</v>
      </c>
      <c r="J51" s="115">
        <v>28</v>
      </c>
      <c r="K51" s="116">
        <v>15.909090909090908</v>
      </c>
    </row>
    <row r="52" spans="1:11" ht="14.1" customHeight="1" x14ac:dyDescent="0.2">
      <c r="A52" s="306">
        <v>71</v>
      </c>
      <c r="B52" s="307" t="s">
        <v>276</v>
      </c>
      <c r="C52" s="308"/>
      <c r="D52" s="113">
        <v>7.1150350558296545</v>
      </c>
      <c r="E52" s="115">
        <v>1370</v>
      </c>
      <c r="F52" s="114">
        <v>1368</v>
      </c>
      <c r="G52" s="114">
        <v>1386</v>
      </c>
      <c r="H52" s="114">
        <v>1398</v>
      </c>
      <c r="I52" s="140">
        <v>1397</v>
      </c>
      <c r="J52" s="115">
        <v>-27</v>
      </c>
      <c r="K52" s="116">
        <v>-1.9327129563350036</v>
      </c>
    </row>
    <row r="53" spans="1:11" ht="14.1" customHeight="1" x14ac:dyDescent="0.2">
      <c r="A53" s="306" t="s">
        <v>277</v>
      </c>
      <c r="B53" s="307" t="s">
        <v>278</v>
      </c>
      <c r="C53" s="308"/>
      <c r="D53" s="113">
        <v>2.2851207478576994</v>
      </c>
      <c r="E53" s="115">
        <v>440</v>
      </c>
      <c r="F53" s="114">
        <v>437</v>
      </c>
      <c r="G53" s="114">
        <v>444</v>
      </c>
      <c r="H53" s="114">
        <v>446</v>
      </c>
      <c r="I53" s="140">
        <v>458</v>
      </c>
      <c r="J53" s="115">
        <v>-18</v>
      </c>
      <c r="K53" s="116">
        <v>-3.9301310043668121</v>
      </c>
    </row>
    <row r="54" spans="1:11" ht="14.1" customHeight="1" x14ac:dyDescent="0.2">
      <c r="A54" s="306" t="s">
        <v>279</v>
      </c>
      <c r="B54" s="307" t="s">
        <v>280</v>
      </c>
      <c r="C54" s="308"/>
      <c r="D54" s="113">
        <v>3.8847052713580887</v>
      </c>
      <c r="E54" s="115">
        <v>748</v>
      </c>
      <c r="F54" s="114">
        <v>747</v>
      </c>
      <c r="G54" s="114">
        <v>759</v>
      </c>
      <c r="H54" s="114">
        <v>763</v>
      </c>
      <c r="I54" s="140">
        <v>749</v>
      </c>
      <c r="J54" s="115">
        <v>-1</v>
      </c>
      <c r="K54" s="116">
        <v>-0.13351134846461948</v>
      </c>
    </row>
    <row r="55" spans="1:11" ht="14.1" customHeight="1" x14ac:dyDescent="0.2">
      <c r="A55" s="306">
        <v>72</v>
      </c>
      <c r="B55" s="307" t="s">
        <v>281</v>
      </c>
      <c r="C55" s="308"/>
      <c r="D55" s="113">
        <v>2.1500908854842899</v>
      </c>
      <c r="E55" s="115">
        <v>414</v>
      </c>
      <c r="F55" s="114">
        <v>416</v>
      </c>
      <c r="G55" s="114">
        <v>426</v>
      </c>
      <c r="H55" s="114">
        <v>421</v>
      </c>
      <c r="I55" s="140">
        <v>431</v>
      </c>
      <c r="J55" s="115">
        <v>-17</v>
      </c>
      <c r="K55" s="116">
        <v>-3.9443155452436196</v>
      </c>
    </row>
    <row r="56" spans="1:11" ht="14.1" customHeight="1" x14ac:dyDescent="0.2">
      <c r="A56" s="306" t="s">
        <v>282</v>
      </c>
      <c r="B56" s="307" t="s">
        <v>283</v>
      </c>
      <c r="C56" s="308"/>
      <c r="D56" s="113">
        <v>0.84653336795637502</v>
      </c>
      <c r="E56" s="115">
        <v>163</v>
      </c>
      <c r="F56" s="114">
        <v>166</v>
      </c>
      <c r="G56" s="114">
        <v>170</v>
      </c>
      <c r="H56" s="114">
        <v>168</v>
      </c>
      <c r="I56" s="140">
        <v>174</v>
      </c>
      <c r="J56" s="115">
        <v>-11</v>
      </c>
      <c r="K56" s="116">
        <v>-6.3218390804597702</v>
      </c>
    </row>
    <row r="57" spans="1:11" ht="14.1" customHeight="1" x14ac:dyDescent="0.2">
      <c r="A57" s="306" t="s">
        <v>284</v>
      </c>
      <c r="B57" s="307" t="s">
        <v>285</v>
      </c>
      <c r="C57" s="308"/>
      <c r="D57" s="113">
        <v>1.0490781615164892</v>
      </c>
      <c r="E57" s="115">
        <v>202</v>
      </c>
      <c r="F57" s="114">
        <v>200</v>
      </c>
      <c r="G57" s="114">
        <v>206</v>
      </c>
      <c r="H57" s="114">
        <v>203</v>
      </c>
      <c r="I57" s="140">
        <v>205</v>
      </c>
      <c r="J57" s="115">
        <v>-3</v>
      </c>
      <c r="K57" s="116">
        <v>-1.4634146341463414</v>
      </c>
    </row>
    <row r="58" spans="1:11" ht="14.1" customHeight="1" x14ac:dyDescent="0.2">
      <c r="A58" s="306">
        <v>73</v>
      </c>
      <c r="B58" s="307" t="s">
        <v>286</v>
      </c>
      <c r="C58" s="308"/>
      <c r="D58" s="113">
        <v>2.498052453908076</v>
      </c>
      <c r="E58" s="115">
        <v>481</v>
      </c>
      <c r="F58" s="114">
        <v>479</v>
      </c>
      <c r="G58" s="114">
        <v>474</v>
      </c>
      <c r="H58" s="114">
        <v>476</v>
      </c>
      <c r="I58" s="140">
        <v>479</v>
      </c>
      <c r="J58" s="115">
        <v>2</v>
      </c>
      <c r="K58" s="116">
        <v>0.41753653444676408</v>
      </c>
    </row>
    <row r="59" spans="1:11" ht="14.1" customHeight="1" x14ac:dyDescent="0.2">
      <c r="A59" s="306" t="s">
        <v>287</v>
      </c>
      <c r="B59" s="307" t="s">
        <v>288</v>
      </c>
      <c r="C59" s="308"/>
      <c r="D59" s="113">
        <v>2.2695403791223061</v>
      </c>
      <c r="E59" s="115">
        <v>437</v>
      </c>
      <c r="F59" s="114">
        <v>434</v>
      </c>
      <c r="G59" s="114">
        <v>431</v>
      </c>
      <c r="H59" s="114">
        <v>427</v>
      </c>
      <c r="I59" s="140">
        <v>431</v>
      </c>
      <c r="J59" s="115">
        <v>6</v>
      </c>
      <c r="K59" s="116">
        <v>1.3921113689095128</v>
      </c>
    </row>
    <row r="60" spans="1:11" ht="14.1" customHeight="1" x14ac:dyDescent="0.2">
      <c r="A60" s="306">
        <v>81</v>
      </c>
      <c r="B60" s="307" t="s">
        <v>289</v>
      </c>
      <c r="C60" s="308"/>
      <c r="D60" s="113">
        <v>8.9327447416255517</v>
      </c>
      <c r="E60" s="115">
        <v>1720</v>
      </c>
      <c r="F60" s="114">
        <v>1729</v>
      </c>
      <c r="G60" s="114">
        <v>1745</v>
      </c>
      <c r="H60" s="114">
        <v>1721</v>
      </c>
      <c r="I60" s="140">
        <v>1723</v>
      </c>
      <c r="J60" s="115">
        <v>-3</v>
      </c>
      <c r="K60" s="116">
        <v>-0.17411491584445735</v>
      </c>
    </row>
    <row r="61" spans="1:11" ht="14.1" customHeight="1" x14ac:dyDescent="0.2">
      <c r="A61" s="306" t="s">
        <v>290</v>
      </c>
      <c r="B61" s="307" t="s">
        <v>291</v>
      </c>
      <c r="C61" s="308"/>
      <c r="D61" s="113">
        <v>1.6515190859517008</v>
      </c>
      <c r="E61" s="115">
        <v>318</v>
      </c>
      <c r="F61" s="114">
        <v>316</v>
      </c>
      <c r="G61" s="114">
        <v>326</v>
      </c>
      <c r="H61" s="114">
        <v>318</v>
      </c>
      <c r="I61" s="140">
        <v>322</v>
      </c>
      <c r="J61" s="115">
        <v>-4</v>
      </c>
      <c r="K61" s="116">
        <v>-1.2422360248447204</v>
      </c>
    </row>
    <row r="62" spans="1:11" ht="14.1" customHeight="1" x14ac:dyDescent="0.2">
      <c r="A62" s="306" t="s">
        <v>292</v>
      </c>
      <c r="B62" s="307" t="s">
        <v>293</v>
      </c>
      <c r="C62" s="308"/>
      <c r="D62" s="113">
        <v>4.1911191898208253</v>
      </c>
      <c r="E62" s="115">
        <v>807</v>
      </c>
      <c r="F62" s="114">
        <v>818</v>
      </c>
      <c r="G62" s="114">
        <v>825</v>
      </c>
      <c r="H62" s="114">
        <v>808</v>
      </c>
      <c r="I62" s="140">
        <v>811</v>
      </c>
      <c r="J62" s="115">
        <v>-4</v>
      </c>
      <c r="K62" s="116">
        <v>-0.49321824907521578</v>
      </c>
    </row>
    <row r="63" spans="1:11" ht="14.1" customHeight="1" x14ac:dyDescent="0.2">
      <c r="A63" s="306"/>
      <c r="B63" s="307" t="s">
        <v>294</v>
      </c>
      <c r="C63" s="308"/>
      <c r="D63" s="113">
        <v>3.8119968839262528</v>
      </c>
      <c r="E63" s="115">
        <v>734</v>
      </c>
      <c r="F63" s="114">
        <v>748</v>
      </c>
      <c r="G63" s="114">
        <v>751</v>
      </c>
      <c r="H63" s="114">
        <v>734</v>
      </c>
      <c r="I63" s="140">
        <v>736</v>
      </c>
      <c r="J63" s="115">
        <v>-2</v>
      </c>
      <c r="K63" s="116">
        <v>-0.27173913043478259</v>
      </c>
    </row>
    <row r="64" spans="1:11" ht="14.1" customHeight="1" x14ac:dyDescent="0.2">
      <c r="A64" s="306" t="s">
        <v>295</v>
      </c>
      <c r="B64" s="307" t="s">
        <v>296</v>
      </c>
      <c r="C64" s="308"/>
      <c r="D64" s="113">
        <v>0.91404829914307972</v>
      </c>
      <c r="E64" s="115">
        <v>176</v>
      </c>
      <c r="F64" s="114">
        <v>172</v>
      </c>
      <c r="G64" s="114">
        <v>170</v>
      </c>
      <c r="H64" s="114">
        <v>167</v>
      </c>
      <c r="I64" s="140">
        <v>166</v>
      </c>
      <c r="J64" s="115">
        <v>10</v>
      </c>
      <c r="K64" s="116">
        <v>6.024096385542169</v>
      </c>
    </row>
    <row r="65" spans="1:11" ht="14.1" customHeight="1" x14ac:dyDescent="0.2">
      <c r="A65" s="306" t="s">
        <v>297</v>
      </c>
      <c r="B65" s="307" t="s">
        <v>298</v>
      </c>
      <c r="C65" s="308"/>
      <c r="D65" s="113">
        <v>1.1944949363801609</v>
      </c>
      <c r="E65" s="115">
        <v>230</v>
      </c>
      <c r="F65" s="114">
        <v>238</v>
      </c>
      <c r="G65" s="114">
        <v>238</v>
      </c>
      <c r="H65" s="114">
        <v>237</v>
      </c>
      <c r="I65" s="140">
        <v>231</v>
      </c>
      <c r="J65" s="115">
        <v>-1</v>
      </c>
      <c r="K65" s="116">
        <v>-0.4329004329004329</v>
      </c>
    </row>
    <row r="66" spans="1:11" ht="14.1" customHeight="1" x14ac:dyDescent="0.2">
      <c r="A66" s="306">
        <v>82</v>
      </c>
      <c r="B66" s="307" t="s">
        <v>299</v>
      </c>
      <c r="C66" s="308"/>
      <c r="D66" s="113">
        <v>3.0277849909114516</v>
      </c>
      <c r="E66" s="115">
        <v>583</v>
      </c>
      <c r="F66" s="114">
        <v>585</v>
      </c>
      <c r="G66" s="114">
        <v>588</v>
      </c>
      <c r="H66" s="114">
        <v>659</v>
      </c>
      <c r="I66" s="140">
        <v>674</v>
      </c>
      <c r="J66" s="115">
        <v>-91</v>
      </c>
      <c r="K66" s="116">
        <v>-13.501483679525222</v>
      </c>
    </row>
    <row r="67" spans="1:11" ht="14.1" customHeight="1" x14ac:dyDescent="0.2">
      <c r="A67" s="306" t="s">
        <v>300</v>
      </c>
      <c r="B67" s="307" t="s">
        <v>301</v>
      </c>
      <c r="C67" s="308"/>
      <c r="D67" s="113">
        <v>2.0566086730719295</v>
      </c>
      <c r="E67" s="115">
        <v>396</v>
      </c>
      <c r="F67" s="114">
        <v>390</v>
      </c>
      <c r="G67" s="114">
        <v>394</v>
      </c>
      <c r="H67" s="114">
        <v>458</v>
      </c>
      <c r="I67" s="140">
        <v>471</v>
      </c>
      <c r="J67" s="115">
        <v>-75</v>
      </c>
      <c r="K67" s="116">
        <v>-15.923566878980891</v>
      </c>
    </row>
    <row r="68" spans="1:11" ht="14.1" customHeight="1" x14ac:dyDescent="0.2">
      <c r="A68" s="306" t="s">
        <v>302</v>
      </c>
      <c r="B68" s="307" t="s">
        <v>303</v>
      </c>
      <c r="C68" s="308"/>
      <c r="D68" s="113">
        <v>0.57128018696442484</v>
      </c>
      <c r="E68" s="115">
        <v>110</v>
      </c>
      <c r="F68" s="114">
        <v>118</v>
      </c>
      <c r="G68" s="114">
        <v>118</v>
      </c>
      <c r="H68" s="114">
        <v>119</v>
      </c>
      <c r="I68" s="140">
        <v>121</v>
      </c>
      <c r="J68" s="115">
        <v>-11</v>
      </c>
      <c r="K68" s="116">
        <v>-9.0909090909090917</v>
      </c>
    </row>
    <row r="69" spans="1:11" ht="14.1" customHeight="1" x14ac:dyDescent="0.2">
      <c r="A69" s="306">
        <v>83</v>
      </c>
      <c r="B69" s="307" t="s">
        <v>304</v>
      </c>
      <c r="C69" s="308"/>
      <c r="D69" s="113">
        <v>5.8166709945468709</v>
      </c>
      <c r="E69" s="115">
        <v>1120</v>
      </c>
      <c r="F69" s="114">
        <v>983</v>
      </c>
      <c r="G69" s="114">
        <v>967</v>
      </c>
      <c r="H69" s="114">
        <v>982</v>
      </c>
      <c r="I69" s="140">
        <v>984</v>
      </c>
      <c r="J69" s="115">
        <v>136</v>
      </c>
      <c r="K69" s="116">
        <v>13.821138211382113</v>
      </c>
    </row>
    <row r="70" spans="1:11" ht="14.1" customHeight="1" x14ac:dyDescent="0.2">
      <c r="A70" s="306" t="s">
        <v>305</v>
      </c>
      <c r="B70" s="307" t="s">
        <v>306</v>
      </c>
      <c r="C70" s="308"/>
      <c r="D70" s="113">
        <v>5.1726824201506103</v>
      </c>
      <c r="E70" s="115">
        <v>996</v>
      </c>
      <c r="F70" s="114">
        <v>866</v>
      </c>
      <c r="G70" s="114">
        <v>854</v>
      </c>
      <c r="H70" s="114">
        <v>870</v>
      </c>
      <c r="I70" s="140">
        <v>867</v>
      </c>
      <c r="J70" s="115">
        <v>129</v>
      </c>
      <c r="K70" s="116">
        <v>14.878892733564014</v>
      </c>
    </row>
    <row r="71" spans="1:11" ht="14.1" customHeight="1" x14ac:dyDescent="0.2">
      <c r="A71" s="306"/>
      <c r="B71" s="307" t="s">
        <v>307</v>
      </c>
      <c r="C71" s="308"/>
      <c r="D71" s="113">
        <v>2.9083354972734354</v>
      </c>
      <c r="E71" s="115">
        <v>560</v>
      </c>
      <c r="F71" s="114">
        <v>493</v>
      </c>
      <c r="G71" s="114">
        <v>490</v>
      </c>
      <c r="H71" s="114">
        <v>502</v>
      </c>
      <c r="I71" s="140">
        <v>499</v>
      </c>
      <c r="J71" s="115">
        <v>61</v>
      </c>
      <c r="K71" s="116">
        <v>12.224448897795591</v>
      </c>
    </row>
    <row r="72" spans="1:11" ht="14.1" customHeight="1" x14ac:dyDescent="0.2">
      <c r="A72" s="306">
        <v>84</v>
      </c>
      <c r="B72" s="307" t="s">
        <v>308</v>
      </c>
      <c r="C72" s="308"/>
      <c r="D72" s="113">
        <v>1.3658789924694885</v>
      </c>
      <c r="E72" s="115">
        <v>263</v>
      </c>
      <c r="F72" s="114">
        <v>260</v>
      </c>
      <c r="G72" s="114">
        <v>259</v>
      </c>
      <c r="H72" s="114">
        <v>273</v>
      </c>
      <c r="I72" s="140">
        <v>271</v>
      </c>
      <c r="J72" s="115">
        <v>-8</v>
      </c>
      <c r="K72" s="116">
        <v>-2.9520295202952029</v>
      </c>
    </row>
    <row r="73" spans="1:11" ht="14.1" customHeight="1" x14ac:dyDescent="0.2">
      <c r="A73" s="306" t="s">
        <v>309</v>
      </c>
      <c r="B73" s="307" t="s">
        <v>310</v>
      </c>
      <c r="C73" s="308"/>
      <c r="D73" s="113">
        <v>0.85172682420150614</v>
      </c>
      <c r="E73" s="115">
        <v>164</v>
      </c>
      <c r="F73" s="114">
        <v>160</v>
      </c>
      <c r="G73" s="114">
        <v>159</v>
      </c>
      <c r="H73" s="114">
        <v>174</v>
      </c>
      <c r="I73" s="140">
        <v>173</v>
      </c>
      <c r="J73" s="115">
        <v>-9</v>
      </c>
      <c r="K73" s="116">
        <v>-5.202312138728324</v>
      </c>
    </row>
    <row r="74" spans="1:11" ht="14.1" customHeight="1" x14ac:dyDescent="0.2">
      <c r="A74" s="306" t="s">
        <v>311</v>
      </c>
      <c r="B74" s="307" t="s">
        <v>312</v>
      </c>
      <c r="C74" s="308"/>
      <c r="D74" s="113">
        <v>0.32718774344326151</v>
      </c>
      <c r="E74" s="115">
        <v>63</v>
      </c>
      <c r="F74" s="114">
        <v>65</v>
      </c>
      <c r="G74" s="114">
        <v>65</v>
      </c>
      <c r="H74" s="114">
        <v>64</v>
      </c>
      <c r="I74" s="140">
        <v>66</v>
      </c>
      <c r="J74" s="115">
        <v>-3</v>
      </c>
      <c r="K74" s="116">
        <v>-4.5454545454545459</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5.7128018696442483E-2</v>
      </c>
      <c r="E76" s="115">
        <v>11</v>
      </c>
      <c r="F76" s="114">
        <v>10</v>
      </c>
      <c r="G76" s="114">
        <v>12</v>
      </c>
      <c r="H76" s="114">
        <v>11</v>
      </c>
      <c r="I76" s="140">
        <v>10</v>
      </c>
      <c r="J76" s="115">
        <v>1</v>
      </c>
      <c r="K76" s="116">
        <v>10</v>
      </c>
    </row>
    <row r="77" spans="1:11" ht="14.1" customHeight="1" x14ac:dyDescent="0.2">
      <c r="A77" s="306">
        <v>92</v>
      </c>
      <c r="B77" s="307" t="s">
        <v>316</v>
      </c>
      <c r="C77" s="308"/>
      <c r="D77" s="113">
        <v>0.2388989872760322</v>
      </c>
      <c r="E77" s="115">
        <v>46</v>
      </c>
      <c r="F77" s="114">
        <v>50</v>
      </c>
      <c r="G77" s="114">
        <v>45</v>
      </c>
      <c r="H77" s="114">
        <v>38</v>
      </c>
      <c r="I77" s="140">
        <v>38</v>
      </c>
      <c r="J77" s="115">
        <v>8</v>
      </c>
      <c r="K77" s="116">
        <v>21.05263157894737</v>
      </c>
    </row>
    <row r="78" spans="1:11" ht="14.1" customHeight="1" x14ac:dyDescent="0.2">
      <c r="A78" s="306">
        <v>93</v>
      </c>
      <c r="B78" s="307" t="s">
        <v>317</v>
      </c>
      <c r="C78" s="308"/>
      <c r="D78" s="113">
        <v>0.10386912490262269</v>
      </c>
      <c r="E78" s="115">
        <v>20</v>
      </c>
      <c r="F78" s="114">
        <v>20</v>
      </c>
      <c r="G78" s="114">
        <v>20</v>
      </c>
      <c r="H78" s="114">
        <v>19</v>
      </c>
      <c r="I78" s="140">
        <v>19</v>
      </c>
      <c r="J78" s="115">
        <v>1</v>
      </c>
      <c r="K78" s="116">
        <v>5.2631578947368425</v>
      </c>
    </row>
    <row r="79" spans="1:11" ht="14.1" customHeight="1" x14ac:dyDescent="0.2">
      <c r="A79" s="306">
        <v>94</v>
      </c>
      <c r="B79" s="307" t="s">
        <v>318</v>
      </c>
      <c r="C79" s="308"/>
      <c r="D79" s="113">
        <v>0.1350298623734095</v>
      </c>
      <c r="E79" s="115">
        <v>26</v>
      </c>
      <c r="F79" s="114">
        <v>26</v>
      </c>
      <c r="G79" s="114">
        <v>25</v>
      </c>
      <c r="H79" s="114">
        <v>25</v>
      </c>
      <c r="I79" s="140">
        <v>23</v>
      </c>
      <c r="J79" s="115">
        <v>3</v>
      </c>
      <c r="K79" s="116">
        <v>13.043478260869565</v>
      </c>
    </row>
    <row r="80" spans="1:11" ht="14.1" customHeight="1" x14ac:dyDescent="0.2">
      <c r="A80" s="306" t="s">
        <v>319</v>
      </c>
      <c r="B80" s="307" t="s">
        <v>320</v>
      </c>
      <c r="C80" s="308"/>
      <c r="D80" s="113">
        <v>1.5580368735393405E-2</v>
      </c>
      <c r="E80" s="115">
        <v>3</v>
      </c>
      <c r="F80" s="114">
        <v>3</v>
      </c>
      <c r="G80" s="114">
        <v>7</v>
      </c>
      <c r="H80" s="114">
        <v>6</v>
      </c>
      <c r="I80" s="140">
        <v>3</v>
      </c>
      <c r="J80" s="115">
        <v>0</v>
      </c>
      <c r="K80" s="116">
        <v>0</v>
      </c>
    </row>
    <row r="81" spans="1:11" ht="14.1" customHeight="1" x14ac:dyDescent="0.2">
      <c r="A81" s="310" t="s">
        <v>321</v>
      </c>
      <c r="B81" s="311" t="s">
        <v>224</v>
      </c>
      <c r="C81" s="312"/>
      <c r="D81" s="125">
        <v>0.16619059984419632</v>
      </c>
      <c r="E81" s="143">
        <v>32</v>
      </c>
      <c r="F81" s="144">
        <v>48</v>
      </c>
      <c r="G81" s="144">
        <v>61</v>
      </c>
      <c r="H81" s="144">
        <v>49</v>
      </c>
      <c r="I81" s="145">
        <v>51</v>
      </c>
      <c r="J81" s="143">
        <v>-19</v>
      </c>
      <c r="K81" s="146">
        <v>-37.254901960784316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2726</v>
      </c>
      <c r="E12" s="114">
        <v>2788</v>
      </c>
      <c r="F12" s="114">
        <v>2801</v>
      </c>
      <c r="G12" s="114">
        <v>2886</v>
      </c>
      <c r="H12" s="140">
        <v>2775</v>
      </c>
      <c r="I12" s="115">
        <v>-49</v>
      </c>
      <c r="J12" s="116">
        <v>-1.7657657657657657</v>
      </c>
      <c r="K12"/>
      <c r="L12"/>
      <c r="M12"/>
      <c r="N12"/>
      <c r="O12"/>
      <c r="P12"/>
    </row>
    <row r="13" spans="1:16" s="110" customFormat="1" ht="14.45" customHeight="1" x14ac:dyDescent="0.2">
      <c r="A13" s="120" t="s">
        <v>105</v>
      </c>
      <c r="B13" s="119" t="s">
        <v>106</v>
      </c>
      <c r="C13" s="113">
        <v>47.432134996331619</v>
      </c>
      <c r="D13" s="115">
        <v>1293</v>
      </c>
      <c r="E13" s="114">
        <v>1293</v>
      </c>
      <c r="F13" s="114">
        <v>1307</v>
      </c>
      <c r="G13" s="114">
        <v>1334</v>
      </c>
      <c r="H13" s="140">
        <v>1269</v>
      </c>
      <c r="I13" s="115">
        <v>24</v>
      </c>
      <c r="J13" s="116">
        <v>1.8912529550827424</v>
      </c>
      <c r="K13"/>
      <c r="L13"/>
      <c r="M13"/>
      <c r="N13"/>
      <c r="O13"/>
      <c r="P13"/>
    </row>
    <row r="14" spans="1:16" s="110" customFormat="1" ht="14.45" customHeight="1" x14ac:dyDescent="0.2">
      <c r="A14" s="120"/>
      <c r="B14" s="119" t="s">
        <v>107</v>
      </c>
      <c r="C14" s="113">
        <v>52.567865003668381</v>
      </c>
      <c r="D14" s="115">
        <v>1433</v>
      </c>
      <c r="E14" s="114">
        <v>1495</v>
      </c>
      <c r="F14" s="114">
        <v>1494</v>
      </c>
      <c r="G14" s="114">
        <v>1552</v>
      </c>
      <c r="H14" s="140">
        <v>1506</v>
      </c>
      <c r="I14" s="115">
        <v>-73</v>
      </c>
      <c r="J14" s="116">
        <v>-4.8472775564409032</v>
      </c>
      <c r="K14"/>
      <c r="L14"/>
      <c r="M14"/>
      <c r="N14"/>
      <c r="O14"/>
      <c r="P14"/>
    </row>
    <row r="15" spans="1:16" s="110" customFormat="1" ht="14.45" customHeight="1" x14ac:dyDescent="0.2">
      <c r="A15" s="118" t="s">
        <v>105</v>
      </c>
      <c r="B15" s="121" t="s">
        <v>108</v>
      </c>
      <c r="C15" s="113">
        <v>8.1804842259721209</v>
      </c>
      <c r="D15" s="115">
        <v>223</v>
      </c>
      <c r="E15" s="114">
        <v>219</v>
      </c>
      <c r="F15" s="114">
        <v>212</v>
      </c>
      <c r="G15" s="114">
        <v>249</v>
      </c>
      <c r="H15" s="140">
        <v>208</v>
      </c>
      <c r="I15" s="115">
        <v>15</v>
      </c>
      <c r="J15" s="116">
        <v>7.2115384615384617</v>
      </c>
      <c r="K15"/>
      <c r="L15"/>
      <c r="M15"/>
      <c r="N15"/>
      <c r="O15"/>
      <c r="P15"/>
    </row>
    <row r="16" spans="1:16" s="110" customFormat="1" ht="14.45" customHeight="1" x14ac:dyDescent="0.2">
      <c r="A16" s="118"/>
      <c r="B16" s="121" t="s">
        <v>109</v>
      </c>
      <c r="C16" s="113">
        <v>39.251650770359504</v>
      </c>
      <c r="D16" s="115">
        <v>1070</v>
      </c>
      <c r="E16" s="114">
        <v>1110</v>
      </c>
      <c r="F16" s="114">
        <v>1114</v>
      </c>
      <c r="G16" s="114">
        <v>1169</v>
      </c>
      <c r="H16" s="140">
        <v>1125</v>
      </c>
      <c r="I16" s="115">
        <v>-55</v>
      </c>
      <c r="J16" s="116">
        <v>-4.8888888888888893</v>
      </c>
      <c r="K16"/>
      <c r="L16"/>
      <c r="M16"/>
      <c r="N16"/>
      <c r="O16"/>
      <c r="P16"/>
    </row>
    <row r="17" spans="1:16" s="110" customFormat="1" ht="14.45" customHeight="1" x14ac:dyDescent="0.2">
      <c r="A17" s="118"/>
      <c r="B17" s="121" t="s">
        <v>110</v>
      </c>
      <c r="C17" s="113">
        <v>22.450476889214968</v>
      </c>
      <c r="D17" s="115">
        <v>612</v>
      </c>
      <c r="E17" s="114">
        <v>625</v>
      </c>
      <c r="F17" s="114">
        <v>633</v>
      </c>
      <c r="G17" s="114">
        <v>637</v>
      </c>
      <c r="H17" s="140">
        <v>640</v>
      </c>
      <c r="I17" s="115">
        <v>-28</v>
      </c>
      <c r="J17" s="116">
        <v>-4.375</v>
      </c>
      <c r="K17"/>
      <c r="L17"/>
      <c r="M17"/>
      <c r="N17"/>
      <c r="O17"/>
      <c r="P17"/>
    </row>
    <row r="18" spans="1:16" s="110" customFormat="1" ht="14.45" customHeight="1" x14ac:dyDescent="0.2">
      <c r="A18" s="120"/>
      <c r="B18" s="121" t="s">
        <v>111</v>
      </c>
      <c r="C18" s="113">
        <v>30.117388114453412</v>
      </c>
      <c r="D18" s="115">
        <v>821</v>
      </c>
      <c r="E18" s="114">
        <v>834</v>
      </c>
      <c r="F18" s="114">
        <v>842</v>
      </c>
      <c r="G18" s="114">
        <v>831</v>
      </c>
      <c r="H18" s="140">
        <v>802</v>
      </c>
      <c r="I18" s="115">
        <v>19</v>
      </c>
      <c r="J18" s="116">
        <v>2.3690773067331672</v>
      </c>
      <c r="K18"/>
      <c r="L18"/>
      <c r="M18"/>
      <c r="N18"/>
      <c r="O18"/>
      <c r="P18"/>
    </row>
    <row r="19" spans="1:16" s="110" customFormat="1" ht="14.45" customHeight="1" x14ac:dyDescent="0.2">
      <c r="A19" s="120"/>
      <c r="B19" s="121" t="s">
        <v>112</v>
      </c>
      <c r="C19" s="113">
        <v>3.2648569332355097</v>
      </c>
      <c r="D19" s="115">
        <v>89</v>
      </c>
      <c r="E19" s="114">
        <v>99</v>
      </c>
      <c r="F19" s="114">
        <v>102</v>
      </c>
      <c r="G19" s="114">
        <v>97</v>
      </c>
      <c r="H19" s="140">
        <v>93</v>
      </c>
      <c r="I19" s="115">
        <v>-4</v>
      </c>
      <c r="J19" s="116">
        <v>-4.301075268817204</v>
      </c>
      <c r="K19"/>
      <c r="L19"/>
      <c r="M19"/>
      <c r="N19"/>
      <c r="O19"/>
      <c r="P19"/>
    </row>
    <row r="20" spans="1:16" s="110" customFormat="1" ht="14.45" customHeight="1" x14ac:dyDescent="0.2">
      <c r="A20" s="120" t="s">
        <v>113</v>
      </c>
      <c r="B20" s="119" t="s">
        <v>116</v>
      </c>
      <c r="C20" s="113">
        <v>95.304475421863543</v>
      </c>
      <c r="D20" s="115">
        <v>2598</v>
      </c>
      <c r="E20" s="114">
        <v>2641</v>
      </c>
      <c r="F20" s="114">
        <v>2671</v>
      </c>
      <c r="G20" s="114">
        <v>2766</v>
      </c>
      <c r="H20" s="140">
        <v>2682</v>
      </c>
      <c r="I20" s="115">
        <v>-84</v>
      </c>
      <c r="J20" s="116">
        <v>-3.1319910514541389</v>
      </c>
      <c r="K20"/>
      <c r="L20"/>
      <c r="M20"/>
      <c r="N20"/>
      <c r="O20"/>
      <c r="P20"/>
    </row>
    <row r="21" spans="1:16" s="110" customFormat="1" ht="14.45" customHeight="1" x14ac:dyDescent="0.2">
      <c r="A21" s="123"/>
      <c r="B21" s="124" t="s">
        <v>117</v>
      </c>
      <c r="C21" s="125">
        <v>4.5854732208363904</v>
      </c>
      <c r="D21" s="143">
        <v>125</v>
      </c>
      <c r="E21" s="144">
        <v>145</v>
      </c>
      <c r="F21" s="144">
        <v>129</v>
      </c>
      <c r="G21" s="144">
        <v>120</v>
      </c>
      <c r="H21" s="145">
        <v>93</v>
      </c>
      <c r="I21" s="143">
        <v>32</v>
      </c>
      <c r="J21" s="146">
        <v>34.408602150537632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3439</v>
      </c>
      <c r="E56" s="114">
        <v>3531</v>
      </c>
      <c r="F56" s="114">
        <v>3550</v>
      </c>
      <c r="G56" s="114">
        <v>3622</v>
      </c>
      <c r="H56" s="140">
        <v>3519</v>
      </c>
      <c r="I56" s="115">
        <v>-80</v>
      </c>
      <c r="J56" s="116">
        <v>-2.2733731173628873</v>
      </c>
      <c r="K56"/>
      <c r="L56"/>
      <c r="M56"/>
      <c r="N56"/>
      <c r="O56"/>
      <c r="P56"/>
    </row>
    <row r="57" spans="1:16" s="110" customFormat="1" ht="14.45" customHeight="1" x14ac:dyDescent="0.2">
      <c r="A57" s="120" t="s">
        <v>105</v>
      </c>
      <c r="B57" s="119" t="s">
        <v>106</v>
      </c>
      <c r="C57" s="113">
        <v>46.757778423960453</v>
      </c>
      <c r="D57" s="115">
        <v>1608</v>
      </c>
      <c r="E57" s="114">
        <v>1631</v>
      </c>
      <c r="F57" s="114">
        <v>1647</v>
      </c>
      <c r="G57" s="114">
        <v>1662</v>
      </c>
      <c r="H57" s="140">
        <v>1614</v>
      </c>
      <c r="I57" s="115">
        <v>-6</v>
      </c>
      <c r="J57" s="116">
        <v>-0.37174721189591076</v>
      </c>
    </row>
    <row r="58" spans="1:16" s="110" customFormat="1" ht="14.45" customHeight="1" x14ac:dyDescent="0.2">
      <c r="A58" s="120"/>
      <c r="B58" s="119" t="s">
        <v>107</v>
      </c>
      <c r="C58" s="113">
        <v>53.242221576039547</v>
      </c>
      <c r="D58" s="115">
        <v>1831</v>
      </c>
      <c r="E58" s="114">
        <v>1900</v>
      </c>
      <c r="F58" s="114">
        <v>1903</v>
      </c>
      <c r="G58" s="114">
        <v>1960</v>
      </c>
      <c r="H58" s="140">
        <v>1905</v>
      </c>
      <c r="I58" s="115">
        <v>-74</v>
      </c>
      <c r="J58" s="116">
        <v>-3.8845144356955381</v>
      </c>
    </row>
    <row r="59" spans="1:16" s="110" customFormat="1" ht="14.45" customHeight="1" x14ac:dyDescent="0.2">
      <c r="A59" s="118" t="s">
        <v>105</v>
      </c>
      <c r="B59" s="121" t="s">
        <v>108</v>
      </c>
      <c r="C59" s="113">
        <v>8.8688572259377718</v>
      </c>
      <c r="D59" s="115">
        <v>305</v>
      </c>
      <c r="E59" s="114">
        <v>318</v>
      </c>
      <c r="F59" s="114">
        <v>311</v>
      </c>
      <c r="G59" s="114">
        <v>347</v>
      </c>
      <c r="H59" s="140">
        <v>313</v>
      </c>
      <c r="I59" s="115">
        <v>-8</v>
      </c>
      <c r="J59" s="116">
        <v>-2.5559105431309903</v>
      </c>
    </row>
    <row r="60" spans="1:16" s="110" customFormat="1" ht="14.45" customHeight="1" x14ac:dyDescent="0.2">
      <c r="A60" s="118"/>
      <c r="B60" s="121" t="s">
        <v>109</v>
      </c>
      <c r="C60" s="113">
        <v>38.034312300087237</v>
      </c>
      <c r="D60" s="115">
        <v>1308</v>
      </c>
      <c r="E60" s="114">
        <v>1344</v>
      </c>
      <c r="F60" s="114">
        <v>1347</v>
      </c>
      <c r="G60" s="114">
        <v>1409</v>
      </c>
      <c r="H60" s="140">
        <v>1389</v>
      </c>
      <c r="I60" s="115">
        <v>-81</v>
      </c>
      <c r="J60" s="116">
        <v>-5.8315334773218144</v>
      </c>
    </row>
    <row r="61" spans="1:16" s="110" customFormat="1" ht="14.45" customHeight="1" x14ac:dyDescent="0.2">
      <c r="A61" s="118"/>
      <c r="B61" s="121" t="s">
        <v>110</v>
      </c>
      <c r="C61" s="113">
        <v>23.55335853445769</v>
      </c>
      <c r="D61" s="115">
        <v>810</v>
      </c>
      <c r="E61" s="114">
        <v>822</v>
      </c>
      <c r="F61" s="114">
        <v>832</v>
      </c>
      <c r="G61" s="114">
        <v>844</v>
      </c>
      <c r="H61" s="140">
        <v>834</v>
      </c>
      <c r="I61" s="115">
        <v>-24</v>
      </c>
      <c r="J61" s="116">
        <v>-2.8776978417266186</v>
      </c>
    </row>
    <row r="62" spans="1:16" s="110" customFormat="1" ht="14.45" customHeight="1" x14ac:dyDescent="0.2">
      <c r="A62" s="120"/>
      <c r="B62" s="121" t="s">
        <v>111</v>
      </c>
      <c r="C62" s="113">
        <v>29.5434719395173</v>
      </c>
      <c r="D62" s="115">
        <v>1016</v>
      </c>
      <c r="E62" s="114">
        <v>1047</v>
      </c>
      <c r="F62" s="114">
        <v>1060</v>
      </c>
      <c r="G62" s="114">
        <v>1022</v>
      </c>
      <c r="H62" s="140">
        <v>983</v>
      </c>
      <c r="I62" s="115">
        <v>33</v>
      </c>
      <c r="J62" s="116">
        <v>3.3570701932858595</v>
      </c>
    </row>
    <row r="63" spans="1:16" s="110" customFormat="1" ht="14.45" customHeight="1" x14ac:dyDescent="0.2">
      <c r="A63" s="120"/>
      <c r="B63" s="121" t="s">
        <v>112</v>
      </c>
      <c r="C63" s="113">
        <v>3.3149171270718232</v>
      </c>
      <c r="D63" s="115">
        <v>114</v>
      </c>
      <c r="E63" s="114">
        <v>126</v>
      </c>
      <c r="F63" s="114">
        <v>129</v>
      </c>
      <c r="G63" s="114">
        <v>118</v>
      </c>
      <c r="H63" s="140">
        <v>112</v>
      </c>
      <c r="I63" s="115">
        <v>2</v>
      </c>
      <c r="J63" s="116">
        <v>1.7857142857142858</v>
      </c>
    </row>
    <row r="64" spans="1:16" s="110" customFormat="1" ht="14.45" customHeight="1" x14ac:dyDescent="0.2">
      <c r="A64" s="120" t="s">
        <v>113</v>
      </c>
      <c r="B64" s="119" t="s">
        <v>116</v>
      </c>
      <c r="C64" s="113">
        <v>97.760977028205872</v>
      </c>
      <c r="D64" s="115">
        <v>3362</v>
      </c>
      <c r="E64" s="114">
        <v>3455</v>
      </c>
      <c r="F64" s="114">
        <v>3477</v>
      </c>
      <c r="G64" s="114">
        <v>3557</v>
      </c>
      <c r="H64" s="140">
        <v>3457</v>
      </c>
      <c r="I64" s="115">
        <v>-95</v>
      </c>
      <c r="J64" s="116">
        <v>-2.7480474399768586</v>
      </c>
    </row>
    <row r="65" spans="1:10" s="110" customFormat="1" ht="14.45" customHeight="1" x14ac:dyDescent="0.2">
      <c r="A65" s="123"/>
      <c r="B65" s="124" t="s">
        <v>117</v>
      </c>
      <c r="C65" s="125">
        <v>2.1517883105553941</v>
      </c>
      <c r="D65" s="143">
        <v>74</v>
      </c>
      <c r="E65" s="144">
        <v>73</v>
      </c>
      <c r="F65" s="144">
        <v>71</v>
      </c>
      <c r="G65" s="144">
        <v>64</v>
      </c>
      <c r="H65" s="145">
        <v>61</v>
      </c>
      <c r="I65" s="143">
        <v>13</v>
      </c>
      <c r="J65" s="146">
        <v>21.311475409836067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2726</v>
      </c>
      <c r="G11" s="114">
        <v>2788</v>
      </c>
      <c r="H11" s="114">
        <v>2801</v>
      </c>
      <c r="I11" s="114">
        <v>2886</v>
      </c>
      <c r="J11" s="140">
        <v>2775</v>
      </c>
      <c r="K11" s="114">
        <v>-49</v>
      </c>
      <c r="L11" s="116">
        <v>-1.7657657657657657</v>
      </c>
    </row>
    <row r="12" spans="1:17" s="110" customFormat="1" ht="24" customHeight="1" x14ac:dyDescent="0.2">
      <c r="A12" s="604" t="s">
        <v>185</v>
      </c>
      <c r="B12" s="605"/>
      <c r="C12" s="605"/>
      <c r="D12" s="606"/>
      <c r="E12" s="113">
        <v>47.432134996331619</v>
      </c>
      <c r="F12" s="115">
        <v>1293</v>
      </c>
      <c r="G12" s="114">
        <v>1293</v>
      </c>
      <c r="H12" s="114">
        <v>1307</v>
      </c>
      <c r="I12" s="114">
        <v>1334</v>
      </c>
      <c r="J12" s="140">
        <v>1269</v>
      </c>
      <c r="K12" s="114">
        <v>24</v>
      </c>
      <c r="L12" s="116">
        <v>1.8912529550827424</v>
      </c>
    </row>
    <row r="13" spans="1:17" s="110" customFormat="1" ht="15" customHeight="1" x14ac:dyDescent="0.2">
      <c r="A13" s="120"/>
      <c r="B13" s="612" t="s">
        <v>107</v>
      </c>
      <c r="C13" s="612"/>
      <c r="E13" s="113">
        <v>52.567865003668381</v>
      </c>
      <c r="F13" s="115">
        <v>1433</v>
      </c>
      <c r="G13" s="114">
        <v>1495</v>
      </c>
      <c r="H13" s="114">
        <v>1494</v>
      </c>
      <c r="I13" s="114">
        <v>1552</v>
      </c>
      <c r="J13" s="140">
        <v>1506</v>
      </c>
      <c r="K13" s="114">
        <v>-73</v>
      </c>
      <c r="L13" s="116">
        <v>-4.8472775564409032</v>
      </c>
    </row>
    <row r="14" spans="1:17" s="110" customFormat="1" ht="22.5" customHeight="1" x14ac:dyDescent="0.2">
      <c r="A14" s="604" t="s">
        <v>186</v>
      </c>
      <c r="B14" s="605"/>
      <c r="C14" s="605"/>
      <c r="D14" s="606"/>
      <c r="E14" s="113">
        <v>8.1804842259721209</v>
      </c>
      <c r="F14" s="115">
        <v>223</v>
      </c>
      <c r="G14" s="114">
        <v>219</v>
      </c>
      <c r="H14" s="114">
        <v>212</v>
      </c>
      <c r="I14" s="114">
        <v>249</v>
      </c>
      <c r="J14" s="140">
        <v>208</v>
      </c>
      <c r="K14" s="114">
        <v>15</v>
      </c>
      <c r="L14" s="116">
        <v>7.2115384615384617</v>
      </c>
    </row>
    <row r="15" spans="1:17" s="110" customFormat="1" ht="15" customHeight="1" x14ac:dyDescent="0.2">
      <c r="A15" s="120"/>
      <c r="B15" s="119"/>
      <c r="C15" s="258" t="s">
        <v>106</v>
      </c>
      <c r="E15" s="113">
        <v>49.775784753363226</v>
      </c>
      <c r="F15" s="115">
        <v>111</v>
      </c>
      <c r="G15" s="114">
        <v>106</v>
      </c>
      <c r="H15" s="114">
        <v>100</v>
      </c>
      <c r="I15" s="114">
        <v>115</v>
      </c>
      <c r="J15" s="140">
        <v>96</v>
      </c>
      <c r="K15" s="114">
        <v>15</v>
      </c>
      <c r="L15" s="116">
        <v>15.625</v>
      </c>
    </row>
    <row r="16" spans="1:17" s="110" customFormat="1" ht="15" customHeight="1" x14ac:dyDescent="0.2">
      <c r="A16" s="120"/>
      <c r="B16" s="119"/>
      <c r="C16" s="258" t="s">
        <v>107</v>
      </c>
      <c r="E16" s="113">
        <v>50.224215246636774</v>
      </c>
      <c r="F16" s="115">
        <v>112</v>
      </c>
      <c r="G16" s="114">
        <v>113</v>
      </c>
      <c r="H16" s="114">
        <v>112</v>
      </c>
      <c r="I16" s="114">
        <v>134</v>
      </c>
      <c r="J16" s="140">
        <v>112</v>
      </c>
      <c r="K16" s="114">
        <v>0</v>
      </c>
      <c r="L16" s="116">
        <v>0</v>
      </c>
    </row>
    <row r="17" spans="1:12" s="110" customFormat="1" ht="15" customHeight="1" x14ac:dyDescent="0.2">
      <c r="A17" s="120"/>
      <c r="B17" s="121" t="s">
        <v>109</v>
      </c>
      <c r="C17" s="258"/>
      <c r="E17" s="113">
        <v>39.251650770359504</v>
      </c>
      <c r="F17" s="115">
        <v>1070</v>
      </c>
      <c r="G17" s="114">
        <v>1110</v>
      </c>
      <c r="H17" s="114">
        <v>1114</v>
      </c>
      <c r="I17" s="114">
        <v>1169</v>
      </c>
      <c r="J17" s="140">
        <v>1125</v>
      </c>
      <c r="K17" s="114">
        <v>-55</v>
      </c>
      <c r="L17" s="116">
        <v>-4.8888888888888893</v>
      </c>
    </row>
    <row r="18" spans="1:12" s="110" customFormat="1" ht="15" customHeight="1" x14ac:dyDescent="0.2">
      <c r="A18" s="120"/>
      <c r="B18" s="119"/>
      <c r="C18" s="258" t="s">
        <v>106</v>
      </c>
      <c r="E18" s="113">
        <v>42.803738317757009</v>
      </c>
      <c r="F18" s="115">
        <v>458</v>
      </c>
      <c r="G18" s="114">
        <v>462</v>
      </c>
      <c r="H18" s="114">
        <v>461</v>
      </c>
      <c r="I18" s="114">
        <v>476</v>
      </c>
      <c r="J18" s="140">
        <v>451</v>
      </c>
      <c r="K18" s="114">
        <v>7</v>
      </c>
      <c r="L18" s="116">
        <v>1.5521064301552105</v>
      </c>
    </row>
    <row r="19" spans="1:12" s="110" customFormat="1" ht="15" customHeight="1" x14ac:dyDescent="0.2">
      <c r="A19" s="120"/>
      <c r="B19" s="119"/>
      <c r="C19" s="258" t="s">
        <v>107</v>
      </c>
      <c r="E19" s="113">
        <v>57.196261682242991</v>
      </c>
      <c r="F19" s="115">
        <v>612</v>
      </c>
      <c r="G19" s="114">
        <v>648</v>
      </c>
      <c r="H19" s="114">
        <v>653</v>
      </c>
      <c r="I19" s="114">
        <v>693</v>
      </c>
      <c r="J19" s="140">
        <v>674</v>
      </c>
      <c r="K19" s="114">
        <v>-62</v>
      </c>
      <c r="L19" s="116">
        <v>-9.1988130563798212</v>
      </c>
    </row>
    <row r="20" spans="1:12" s="110" customFormat="1" ht="15" customHeight="1" x14ac:dyDescent="0.2">
      <c r="A20" s="120"/>
      <c r="B20" s="121" t="s">
        <v>110</v>
      </c>
      <c r="C20" s="258"/>
      <c r="E20" s="113">
        <v>22.450476889214968</v>
      </c>
      <c r="F20" s="115">
        <v>612</v>
      </c>
      <c r="G20" s="114">
        <v>625</v>
      </c>
      <c r="H20" s="114">
        <v>633</v>
      </c>
      <c r="I20" s="114">
        <v>637</v>
      </c>
      <c r="J20" s="140">
        <v>640</v>
      </c>
      <c r="K20" s="114">
        <v>-28</v>
      </c>
      <c r="L20" s="116">
        <v>-4.375</v>
      </c>
    </row>
    <row r="21" spans="1:12" s="110" customFormat="1" ht="15" customHeight="1" x14ac:dyDescent="0.2">
      <c r="A21" s="120"/>
      <c r="B21" s="119"/>
      <c r="C21" s="258" t="s">
        <v>106</v>
      </c>
      <c r="E21" s="113">
        <v>43.137254901960787</v>
      </c>
      <c r="F21" s="115">
        <v>264</v>
      </c>
      <c r="G21" s="114">
        <v>257</v>
      </c>
      <c r="H21" s="114">
        <v>265</v>
      </c>
      <c r="I21" s="114">
        <v>276</v>
      </c>
      <c r="J21" s="140">
        <v>269</v>
      </c>
      <c r="K21" s="114">
        <v>-5</v>
      </c>
      <c r="L21" s="116">
        <v>-1.8587360594795539</v>
      </c>
    </row>
    <row r="22" spans="1:12" s="110" customFormat="1" ht="15" customHeight="1" x14ac:dyDescent="0.2">
      <c r="A22" s="120"/>
      <c r="B22" s="119"/>
      <c r="C22" s="258" t="s">
        <v>107</v>
      </c>
      <c r="E22" s="113">
        <v>56.862745098039213</v>
      </c>
      <c r="F22" s="115">
        <v>348</v>
      </c>
      <c r="G22" s="114">
        <v>368</v>
      </c>
      <c r="H22" s="114">
        <v>368</v>
      </c>
      <c r="I22" s="114">
        <v>361</v>
      </c>
      <c r="J22" s="140">
        <v>371</v>
      </c>
      <c r="K22" s="114">
        <v>-23</v>
      </c>
      <c r="L22" s="116">
        <v>-6.1994609164420487</v>
      </c>
    </row>
    <row r="23" spans="1:12" s="110" customFormat="1" ht="15" customHeight="1" x14ac:dyDescent="0.2">
      <c r="A23" s="120"/>
      <c r="B23" s="121" t="s">
        <v>111</v>
      </c>
      <c r="C23" s="258"/>
      <c r="E23" s="113">
        <v>30.117388114453412</v>
      </c>
      <c r="F23" s="115">
        <v>821</v>
      </c>
      <c r="G23" s="114">
        <v>834</v>
      </c>
      <c r="H23" s="114">
        <v>842</v>
      </c>
      <c r="I23" s="114">
        <v>831</v>
      </c>
      <c r="J23" s="140">
        <v>802</v>
      </c>
      <c r="K23" s="114">
        <v>19</v>
      </c>
      <c r="L23" s="116">
        <v>2.3690773067331672</v>
      </c>
    </row>
    <row r="24" spans="1:12" s="110" customFormat="1" ht="15" customHeight="1" x14ac:dyDescent="0.2">
      <c r="A24" s="120"/>
      <c r="B24" s="119"/>
      <c r="C24" s="258" t="s">
        <v>106</v>
      </c>
      <c r="E24" s="113">
        <v>56.029232643118149</v>
      </c>
      <c r="F24" s="115">
        <v>460</v>
      </c>
      <c r="G24" s="114">
        <v>468</v>
      </c>
      <c r="H24" s="114">
        <v>481</v>
      </c>
      <c r="I24" s="114">
        <v>467</v>
      </c>
      <c r="J24" s="140">
        <v>453</v>
      </c>
      <c r="K24" s="114">
        <v>7</v>
      </c>
      <c r="L24" s="116">
        <v>1.5452538631346577</v>
      </c>
    </row>
    <row r="25" spans="1:12" s="110" customFormat="1" ht="15" customHeight="1" x14ac:dyDescent="0.2">
      <c r="A25" s="120"/>
      <c r="B25" s="119"/>
      <c r="C25" s="258" t="s">
        <v>107</v>
      </c>
      <c r="E25" s="113">
        <v>43.970767356881851</v>
      </c>
      <c r="F25" s="115">
        <v>361</v>
      </c>
      <c r="G25" s="114">
        <v>366</v>
      </c>
      <c r="H25" s="114">
        <v>361</v>
      </c>
      <c r="I25" s="114">
        <v>364</v>
      </c>
      <c r="J25" s="140">
        <v>349</v>
      </c>
      <c r="K25" s="114">
        <v>12</v>
      </c>
      <c r="L25" s="116">
        <v>3.4383954154727792</v>
      </c>
    </row>
    <row r="26" spans="1:12" s="110" customFormat="1" ht="15" customHeight="1" x14ac:dyDescent="0.2">
      <c r="A26" s="120"/>
      <c r="C26" s="121" t="s">
        <v>187</v>
      </c>
      <c r="D26" s="110" t="s">
        <v>188</v>
      </c>
      <c r="E26" s="113">
        <v>3.2648569332355097</v>
      </c>
      <c r="F26" s="115">
        <v>89</v>
      </c>
      <c r="G26" s="114">
        <v>99</v>
      </c>
      <c r="H26" s="114">
        <v>102</v>
      </c>
      <c r="I26" s="114">
        <v>97</v>
      </c>
      <c r="J26" s="140">
        <v>93</v>
      </c>
      <c r="K26" s="114">
        <v>-4</v>
      </c>
      <c r="L26" s="116">
        <v>-4.301075268817204</v>
      </c>
    </row>
    <row r="27" spans="1:12" s="110" customFormat="1" ht="15" customHeight="1" x14ac:dyDescent="0.2">
      <c r="A27" s="120"/>
      <c r="B27" s="119"/>
      <c r="D27" s="259" t="s">
        <v>106</v>
      </c>
      <c r="E27" s="113">
        <v>59.550561797752806</v>
      </c>
      <c r="F27" s="115">
        <v>53</v>
      </c>
      <c r="G27" s="114">
        <v>56</v>
      </c>
      <c r="H27" s="114">
        <v>53</v>
      </c>
      <c r="I27" s="114">
        <v>44</v>
      </c>
      <c r="J27" s="140">
        <v>55</v>
      </c>
      <c r="K27" s="114">
        <v>-2</v>
      </c>
      <c r="L27" s="116">
        <v>-3.6363636363636362</v>
      </c>
    </row>
    <row r="28" spans="1:12" s="110" customFormat="1" ht="15" customHeight="1" x14ac:dyDescent="0.2">
      <c r="A28" s="120"/>
      <c r="B28" s="119"/>
      <c r="D28" s="259" t="s">
        <v>107</v>
      </c>
      <c r="E28" s="113">
        <v>40.449438202247194</v>
      </c>
      <c r="F28" s="115">
        <v>36</v>
      </c>
      <c r="G28" s="114">
        <v>43</v>
      </c>
      <c r="H28" s="114">
        <v>49</v>
      </c>
      <c r="I28" s="114">
        <v>53</v>
      </c>
      <c r="J28" s="140">
        <v>38</v>
      </c>
      <c r="K28" s="114">
        <v>-2</v>
      </c>
      <c r="L28" s="116">
        <v>-5.2631578947368425</v>
      </c>
    </row>
    <row r="29" spans="1:12" s="110" customFormat="1" ht="24" customHeight="1" x14ac:dyDescent="0.2">
      <c r="A29" s="604" t="s">
        <v>189</v>
      </c>
      <c r="B29" s="605"/>
      <c r="C29" s="605"/>
      <c r="D29" s="606"/>
      <c r="E29" s="113">
        <v>95.304475421863543</v>
      </c>
      <c r="F29" s="115">
        <v>2598</v>
      </c>
      <c r="G29" s="114">
        <v>2641</v>
      </c>
      <c r="H29" s="114">
        <v>2671</v>
      </c>
      <c r="I29" s="114">
        <v>2766</v>
      </c>
      <c r="J29" s="140">
        <v>2682</v>
      </c>
      <c r="K29" s="114">
        <v>-84</v>
      </c>
      <c r="L29" s="116">
        <v>-3.1319910514541389</v>
      </c>
    </row>
    <row r="30" spans="1:12" s="110" customFormat="1" ht="15" customHeight="1" x14ac:dyDescent="0.2">
      <c r="A30" s="120"/>
      <c r="B30" s="119"/>
      <c r="C30" s="258" t="s">
        <v>106</v>
      </c>
      <c r="E30" s="113">
        <v>46.651270207852193</v>
      </c>
      <c r="F30" s="115">
        <v>1212</v>
      </c>
      <c r="G30" s="114">
        <v>1198</v>
      </c>
      <c r="H30" s="114">
        <v>1224</v>
      </c>
      <c r="I30" s="114">
        <v>1255</v>
      </c>
      <c r="J30" s="140">
        <v>1215</v>
      </c>
      <c r="K30" s="114">
        <v>-3</v>
      </c>
      <c r="L30" s="116">
        <v>-0.24691358024691357</v>
      </c>
    </row>
    <row r="31" spans="1:12" s="110" customFormat="1" ht="15" customHeight="1" x14ac:dyDescent="0.2">
      <c r="A31" s="120"/>
      <c r="B31" s="119"/>
      <c r="C31" s="258" t="s">
        <v>107</v>
      </c>
      <c r="E31" s="113">
        <v>53.348729792147807</v>
      </c>
      <c r="F31" s="115">
        <v>1386</v>
      </c>
      <c r="G31" s="114">
        <v>1443</v>
      </c>
      <c r="H31" s="114">
        <v>1447</v>
      </c>
      <c r="I31" s="114">
        <v>1511</v>
      </c>
      <c r="J31" s="140">
        <v>1467</v>
      </c>
      <c r="K31" s="114">
        <v>-81</v>
      </c>
      <c r="L31" s="116">
        <v>-5.5214723926380369</v>
      </c>
    </row>
    <row r="32" spans="1:12" s="110" customFormat="1" ht="15" customHeight="1" x14ac:dyDescent="0.2">
      <c r="A32" s="120"/>
      <c r="B32" s="119" t="s">
        <v>117</v>
      </c>
      <c r="C32" s="258"/>
      <c r="E32" s="113">
        <v>4.5854732208363904</v>
      </c>
      <c r="F32" s="114">
        <v>125</v>
      </c>
      <c r="G32" s="114">
        <v>145</v>
      </c>
      <c r="H32" s="114">
        <v>129</v>
      </c>
      <c r="I32" s="114">
        <v>120</v>
      </c>
      <c r="J32" s="140">
        <v>93</v>
      </c>
      <c r="K32" s="114">
        <v>32</v>
      </c>
      <c r="L32" s="116">
        <v>34.408602150537632</v>
      </c>
    </row>
    <row r="33" spans="1:12" s="110" customFormat="1" ht="15" customHeight="1" x14ac:dyDescent="0.2">
      <c r="A33" s="120"/>
      <c r="B33" s="119"/>
      <c r="C33" s="258" t="s">
        <v>106</v>
      </c>
      <c r="E33" s="113">
        <v>64</v>
      </c>
      <c r="F33" s="114">
        <v>80</v>
      </c>
      <c r="G33" s="114">
        <v>95</v>
      </c>
      <c r="H33" s="114">
        <v>83</v>
      </c>
      <c r="I33" s="114">
        <v>79</v>
      </c>
      <c r="J33" s="140">
        <v>54</v>
      </c>
      <c r="K33" s="114">
        <v>26</v>
      </c>
      <c r="L33" s="116">
        <v>48.148148148148145</v>
      </c>
    </row>
    <row r="34" spans="1:12" s="110" customFormat="1" ht="15" customHeight="1" x14ac:dyDescent="0.2">
      <c r="A34" s="120"/>
      <c r="B34" s="119"/>
      <c r="C34" s="258" t="s">
        <v>107</v>
      </c>
      <c r="E34" s="113">
        <v>36</v>
      </c>
      <c r="F34" s="114">
        <v>45</v>
      </c>
      <c r="G34" s="114">
        <v>50</v>
      </c>
      <c r="H34" s="114">
        <v>46</v>
      </c>
      <c r="I34" s="114">
        <v>41</v>
      </c>
      <c r="J34" s="140">
        <v>39</v>
      </c>
      <c r="K34" s="114">
        <v>6</v>
      </c>
      <c r="L34" s="116">
        <v>15.384615384615385</v>
      </c>
    </row>
    <row r="35" spans="1:12" s="110" customFormat="1" ht="24" customHeight="1" x14ac:dyDescent="0.2">
      <c r="A35" s="604" t="s">
        <v>192</v>
      </c>
      <c r="B35" s="605"/>
      <c r="C35" s="605"/>
      <c r="D35" s="606"/>
      <c r="E35" s="113">
        <v>7.5201760821716803</v>
      </c>
      <c r="F35" s="114">
        <v>205</v>
      </c>
      <c r="G35" s="114">
        <v>197</v>
      </c>
      <c r="H35" s="114">
        <v>205</v>
      </c>
      <c r="I35" s="114">
        <v>234</v>
      </c>
      <c r="J35" s="114">
        <v>194</v>
      </c>
      <c r="K35" s="318">
        <v>11</v>
      </c>
      <c r="L35" s="319">
        <v>5.6701030927835054</v>
      </c>
    </row>
    <row r="36" spans="1:12" s="110" customFormat="1" ht="15" customHeight="1" x14ac:dyDescent="0.2">
      <c r="A36" s="120"/>
      <c r="B36" s="119"/>
      <c r="C36" s="258" t="s">
        <v>106</v>
      </c>
      <c r="E36" s="113">
        <v>41.463414634146339</v>
      </c>
      <c r="F36" s="114">
        <v>85</v>
      </c>
      <c r="G36" s="114">
        <v>82</v>
      </c>
      <c r="H36" s="114">
        <v>82</v>
      </c>
      <c r="I36" s="114">
        <v>99</v>
      </c>
      <c r="J36" s="114">
        <v>81</v>
      </c>
      <c r="K36" s="318">
        <v>4</v>
      </c>
      <c r="L36" s="116">
        <v>4.9382716049382713</v>
      </c>
    </row>
    <row r="37" spans="1:12" s="110" customFormat="1" ht="15" customHeight="1" x14ac:dyDescent="0.2">
      <c r="A37" s="120"/>
      <c r="B37" s="119"/>
      <c r="C37" s="258" t="s">
        <v>107</v>
      </c>
      <c r="E37" s="113">
        <v>58.536585365853661</v>
      </c>
      <c r="F37" s="114">
        <v>120</v>
      </c>
      <c r="G37" s="114">
        <v>115</v>
      </c>
      <c r="H37" s="114">
        <v>123</v>
      </c>
      <c r="I37" s="114">
        <v>135</v>
      </c>
      <c r="J37" s="140">
        <v>113</v>
      </c>
      <c r="K37" s="114">
        <v>7</v>
      </c>
      <c r="L37" s="116">
        <v>6.1946902654867255</v>
      </c>
    </row>
    <row r="38" spans="1:12" s="110" customFormat="1" ht="15" customHeight="1" x14ac:dyDescent="0.2">
      <c r="A38" s="120"/>
      <c r="B38" s="119" t="s">
        <v>328</v>
      </c>
      <c r="C38" s="258"/>
      <c r="E38" s="113">
        <v>76.338958180484227</v>
      </c>
      <c r="F38" s="114">
        <v>2081</v>
      </c>
      <c r="G38" s="114">
        <v>2117</v>
      </c>
      <c r="H38" s="114">
        <v>2129</v>
      </c>
      <c r="I38" s="114">
        <v>2172</v>
      </c>
      <c r="J38" s="140">
        <v>2093</v>
      </c>
      <c r="K38" s="114">
        <v>-12</v>
      </c>
      <c r="L38" s="116">
        <v>-0.5733397037744864</v>
      </c>
    </row>
    <row r="39" spans="1:12" s="110" customFormat="1" ht="15" customHeight="1" x14ac:dyDescent="0.2">
      <c r="A39" s="120"/>
      <c r="B39" s="119"/>
      <c r="C39" s="258" t="s">
        <v>106</v>
      </c>
      <c r="E39" s="113">
        <v>47.669389716482463</v>
      </c>
      <c r="F39" s="115">
        <v>992</v>
      </c>
      <c r="G39" s="114">
        <v>983</v>
      </c>
      <c r="H39" s="114">
        <v>1002</v>
      </c>
      <c r="I39" s="114">
        <v>1010</v>
      </c>
      <c r="J39" s="140">
        <v>955</v>
      </c>
      <c r="K39" s="114">
        <v>37</v>
      </c>
      <c r="L39" s="116">
        <v>3.8743455497382198</v>
      </c>
    </row>
    <row r="40" spans="1:12" s="110" customFormat="1" ht="15" customHeight="1" x14ac:dyDescent="0.2">
      <c r="A40" s="120"/>
      <c r="B40" s="119"/>
      <c r="C40" s="258" t="s">
        <v>107</v>
      </c>
      <c r="E40" s="113">
        <v>52.330610283517537</v>
      </c>
      <c r="F40" s="115">
        <v>1089</v>
      </c>
      <c r="G40" s="114">
        <v>1134</v>
      </c>
      <c r="H40" s="114">
        <v>1127</v>
      </c>
      <c r="I40" s="114">
        <v>1162</v>
      </c>
      <c r="J40" s="140">
        <v>1138</v>
      </c>
      <c r="K40" s="114">
        <v>-49</v>
      </c>
      <c r="L40" s="116">
        <v>-4.3057996485061514</v>
      </c>
    </row>
    <row r="41" spans="1:12" s="110" customFormat="1" ht="15" customHeight="1" x14ac:dyDescent="0.2">
      <c r="A41" s="120"/>
      <c r="B41" s="320" t="s">
        <v>516</v>
      </c>
      <c r="C41" s="258"/>
      <c r="E41" s="113">
        <v>8.0337490829053557</v>
      </c>
      <c r="F41" s="115">
        <v>219</v>
      </c>
      <c r="G41" s="114">
        <v>236</v>
      </c>
      <c r="H41" s="114">
        <v>231</v>
      </c>
      <c r="I41" s="114">
        <v>240</v>
      </c>
      <c r="J41" s="140">
        <v>235</v>
      </c>
      <c r="K41" s="114">
        <v>-16</v>
      </c>
      <c r="L41" s="116">
        <v>-6.8085106382978724</v>
      </c>
    </row>
    <row r="42" spans="1:12" s="110" customFormat="1" ht="15" customHeight="1" x14ac:dyDescent="0.2">
      <c r="A42" s="120"/>
      <c r="B42" s="119"/>
      <c r="C42" s="268" t="s">
        <v>106</v>
      </c>
      <c r="D42" s="182"/>
      <c r="E42" s="113">
        <v>51.141552511415526</v>
      </c>
      <c r="F42" s="115">
        <v>112</v>
      </c>
      <c r="G42" s="114">
        <v>118</v>
      </c>
      <c r="H42" s="114">
        <v>111</v>
      </c>
      <c r="I42" s="114">
        <v>116</v>
      </c>
      <c r="J42" s="140">
        <v>116</v>
      </c>
      <c r="K42" s="114">
        <v>-4</v>
      </c>
      <c r="L42" s="116">
        <v>-3.4482758620689653</v>
      </c>
    </row>
    <row r="43" spans="1:12" s="110" customFormat="1" ht="15" customHeight="1" x14ac:dyDescent="0.2">
      <c r="A43" s="120"/>
      <c r="B43" s="119"/>
      <c r="C43" s="268" t="s">
        <v>107</v>
      </c>
      <c r="D43" s="182"/>
      <c r="E43" s="113">
        <v>48.858447488584474</v>
      </c>
      <c r="F43" s="115">
        <v>107</v>
      </c>
      <c r="G43" s="114">
        <v>118</v>
      </c>
      <c r="H43" s="114">
        <v>120</v>
      </c>
      <c r="I43" s="114">
        <v>124</v>
      </c>
      <c r="J43" s="140">
        <v>119</v>
      </c>
      <c r="K43" s="114">
        <v>-12</v>
      </c>
      <c r="L43" s="116">
        <v>-10.084033613445378</v>
      </c>
    </row>
    <row r="44" spans="1:12" s="110" customFormat="1" ht="15" customHeight="1" x14ac:dyDescent="0.2">
      <c r="A44" s="120"/>
      <c r="B44" s="119" t="s">
        <v>205</v>
      </c>
      <c r="C44" s="268"/>
      <c r="D44" s="182"/>
      <c r="E44" s="113">
        <v>8.1071166544387374</v>
      </c>
      <c r="F44" s="115">
        <v>221</v>
      </c>
      <c r="G44" s="114">
        <v>238</v>
      </c>
      <c r="H44" s="114">
        <v>236</v>
      </c>
      <c r="I44" s="114">
        <v>240</v>
      </c>
      <c r="J44" s="140">
        <v>253</v>
      </c>
      <c r="K44" s="114">
        <v>-32</v>
      </c>
      <c r="L44" s="116">
        <v>-12.648221343873518</v>
      </c>
    </row>
    <row r="45" spans="1:12" s="110" customFormat="1" ht="15" customHeight="1" x14ac:dyDescent="0.2">
      <c r="A45" s="120"/>
      <c r="B45" s="119"/>
      <c r="C45" s="268" t="s">
        <v>106</v>
      </c>
      <c r="D45" s="182"/>
      <c r="E45" s="113">
        <v>47.058823529411768</v>
      </c>
      <c r="F45" s="115">
        <v>104</v>
      </c>
      <c r="G45" s="114">
        <v>110</v>
      </c>
      <c r="H45" s="114">
        <v>112</v>
      </c>
      <c r="I45" s="114">
        <v>109</v>
      </c>
      <c r="J45" s="140">
        <v>117</v>
      </c>
      <c r="K45" s="114">
        <v>-13</v>
      </c>
      <c r="L45" s="116">
        <v>-11.111111111111111</v>
      </c>
    </row>
    <row r="46" spans="1:12" s="110" customFormat="1" ht="15" customHeight="1" x14ac:dyDescent="0.2">
      <c r="A46" s="123"/>
      <c r="B46" s="124"/>
      <c r="C46" s="260" t="s">
        <v>107</v>
      </c>
      <c r="D46" s="261"/>
      <c r="E46" s="125">
        <v>52.941176470588232</v>
      </c>
      <c r="F46" s="143">
        <v>117</v>
      </c>
      <c r="G46" s="144">
        <v>128</v>
      </c>
      <c r="H46" s="144">
        <v>124</v>
      </c>
      <c r="I46" s="144">
        <v>131</v>
      </c>
      <c r="J46" s="145">
        <v>136</v>
      </c>
      <c r="K46" s="144">
        <v>-19</v>
      </c>
      <c r="L46" s="146">
        <v>-13.970588235294118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2726</v>
      </c>
      <c r="E11" s="114">
        <v>2788</v>
      </c>
      <c r="F11" s="114">
        <v>2801</v>
      </c>
      <c r="G11" s="114">
        <v>2886</v>
      </c>
      <c r="H11" s="140">
        <v>2775</v>
      </c>
      <c r="I11" s="115">
        <v>-49</v>
      </c>
      <c r="J11" s="116">
        <v>-1.7657657657657657</v>
      </c>
    </row>
    <row r="12" spans="1:15" s="110" customFormat="1" ht="24.95" customHeight="1" x14ac:dyDescent="0.2">
      <c r="A12" s="193" t="s">
        <v>132</v>
      </c>
      <c r="B12" s="194" t="s">
        <v>133</v>
      </c>
      <c r="C12" s="113">
        <v>3.4849596478356566</v>
      </c>
      <c r="D12" s="115">
        <v>95</v>
      </c>
      <c r="E12" s="114">
        <v>83</v>
      </c>
      <c r="F12" s="114">
        <v>83</v>
      </c>
      <c r="G12" s="114">
        <v>80</v>
      </c>
      <c r="H12" s="140">
        <v>73</v>
      </c>
      <c r="I12" s="115">
        <v>22</v>
      </c>
      <c r="J12" s="116">
        <v>30.136986301369863</v>
      </c>
    </row>
    <row r="13" spans="1:15" s="110" customFormat="1" ht="24.95" customHeight="1" x14ac:dyDescent="0.2">
      <c r="A13" s="193" t="s">
        <v>134</v>
      </c>
      <c r="B13" s="199" t="s">
        <v>214</v>
      </c>
      <c r="C13" s="113">
        <v>0.91709464416727804</v>
      </c>
      <c r="D13" s="115">
        <v>25</v>
      </c>
      <c r="E13" s="114">
        <v>29</v>
      </c>
      <c r="F13" s="114">
        <v>28</v>
      </c>
      <c r="G13" s="114">
        <v>26</v>
      </c>
      <c r="H13" s="140">
        <v>28</v>
      </c>
      <c r="I13" s="115">
        <v>-3</v>
      </c>
      <c r="J13" s="116">
        <v>-10.714285714285714</v>
      </c>
    </row>
    <row r="14" spans="1:15" s="287" customFormat="1" ht="24.95" customHeight="1" x14ac:dyDescent="0.2">
      <c r="A14" s="193" t="s">
        <v>215</v>
      </c>
      <c r="B14" s="199" t="s">
        <v>137</v>
      </c>
      <c r="C14" s="113">
        <v>14.343360234776229</v>
      </c>
      <c r="D14" s="115">
        <v>391</v>
      </c>
      <c r="E14" s="114">
        <v>402</v>
      </c>
      <c r="F14" s="114">
        <v>408</v>
      </c>
      <c r="G14" s="114">
        <v>444</v>
      </c>
      <c r="H14" s="140">
        <v>426</v>
      </c>
      <c r="I14" s="115">
        <v>-35</v>
      </c>
      <c r="J14" s="116">
        <v>-8.215962441314554</v>
      </c>
      <c r="K14" s="110"/>
      <c r="L14" s="110"/>
      <c r="M14" s="110"/>
      <c r="N14" s="110"/>
      <c r="O14" s="110"/>
    </row>
    <row r="15" spans="1:15" s="110" customFormat="1" ht="24.95" customHeight="1" x14ac:dyDescent="0.2">
      <c r="A15" s="193" t="s">
        <v>216</v>
      </c>
      <c r="B15" s="199" t="s">
        <v>217</v>
      </c>
      <c r="C15" s="113">
        <v>4.4387380777696261</v>
      </c>
      <c r="D15" s="115">
        <v>121</v>
      </c>
      <c r="E15" s="114">
        <v>125</v>
      </c>
      <c r="F15" s="114">
        <v>132</v>
      </c>
      <c r="G15" s="114">
        <v>141</v>
      </c>
      <c r="H15" s="140">
        <v>130</v>
      </c>
      <c r="I15" s="115">
        <v>-9</v>
      </c>
      <c r="J15" s="116">
        <v>-6.9230769230769234</v>
      </c>
    </row>
    <row r="16" spans="1:15" s="287" customFormat="1" ht="24.95" customHeight="1" x14ac:dyDescent="0.2">
      <c r="A16" s="193" t="s">
        <v>218</v>
      </c>
      <c r="B16" s="199" t="s">
        <v>141</v>
      </c>
      <c r="C16" s="113">
        <v>7.5201760821716803</v>
      </c>
      <c r="D16" s="115">
        <v>205</v>
      </c>
      <c r="E16" s="114">
        <v>199</v>
      </c>
      <c r="F16" s="114">
        <v>207</v>
      </c>
      <c r="G16" s="114">
        <v>215</v>
      </c>
      <c r="H16" s="140">
        <v>204</v>
      </c>
      <c r="I16" s="115">
        <v>1</v>
      </c>
      <c r="J16" s="116">
        <v>0.49019607843137253</v>
      </c>
      <c r="K16" s="110"/>
      <c r="L16" s="110"/>
      <c r="M16" s="110"/>
      <c r="N16" s="110"/>
      <c r="O16" s="110"/>
    </row>
    <row r="17" spans="1:15" s="110" customFormat="1" ht="24.95" customHeight="1" x14ac:dyDescent="0.2">
      <c r="A17" s="193" t="s">
        <v>142</v>
      </c>
      <c r="B17" s="199" t="s">
        <v>220</v>
      </c>
      <c r="C17" s="113">
        <v>2.3844460748349228</v>
      </c>
      <c r="D17" s="115">
        <v>65</v>
      </c>
      <c r="E17" s="114">
        <v>78</v>
      </c>
      <c r="F17" s="114">
        <v>69</v>
      </c>
      <c r="G17" s="114">
        <v>88</v>
      </c>
      <c r="H17" s="140">
        <v>92</v>
      </c>
      <c r="I17" s="115">
        <v>-27</v>
      </c>
      <c r="J17" s="116">
        <v>-29.347826086956523</v>
      </c>
    </row>
    <row r="18" spans="1:15" s="287" customFormat="1" ht="24.95" customHeight="1" x14ac:dyDescent="0.2">
      <c r="A18" s="201" t="s">
        <v>144</v>
      </c>
      <c r="B18" s="202" t="s">
        <v>145</v>
      </c>
      <c r="C18" s="113">
        <v>6.9332355099046223</v>
      </c>
      <c r="D18" s="115">
        <v>189</v>
      </c>
      <c r="E18" s="114">
        <v>183</v>
      </c>
      <c r="F18" s="114">
        <v>184</v>
      </c>
      <c r="G18" s="114">
        <v>185</v>
      </c>
      <c r="H18" s="140">
        <v>187</v>
      </c>
      <c r="I18" s="115">
        <v>2</v>
      </c>
      <c r="J18" s="116">
        <v>1.0695187165775402</v>
      </c>
      <c r="K18" s="110"/>
      <c r="L18" s="110"/>
      <c r="M18" s="110"/>
      <c r="N18" s="110"/>
      <c r="O18" s="110"/>
    </row>
    <row r="19" spans="1:15" s="110" customFormat="1" ht="24.95" customHeight="1" x14ac:dyDescent="0.2">
      <c r="A19" s="193" t="s">
        <v>146</v>
      </c>
      <c r="B19" s="199" t="s">
        <v>147</v>
      </c>
      <c r="C19" s="113">
        <v>14.746881878209832</v>
      </c>
      <c r="D19" s="115">
        <v>402</v>
      </c>
      <c r="E19" s="114">
        <v>407</v>
      </c>
      <c r="F19" s="114">
        <v>405</v>
      </c>
      <c r="G19" s="114">
        <v>411</v>
      </c>
      <c r="H19" s="140">
        <v>403</v>
      </c>
      <c r="I19" s="115">
        <v>-1</v>
      </c>
      <c r="J19" s="116">
        <v>-0.24813895781637718</v>
      </c>
    </row>
    <row r="20" spans="1:15" s="287" customFormat="1" ht="24.95" customHeight="1" x14ac:dyDescent="0.2">
      <c r="A20" s="193" t="s">
        <v>148</v>
      </c>
      <c r="B20" s="199" t="s">
        <v>149</v>
      </c>
      <c r="C20" s="113">
        <v>5.062362435803375</v>
      </c>
      <c r="D20" s="115">
        <v>138</v>
      </c>
      <c r="E20" s="114">
        <v>132</v>
      </c>
      <c r="F20" s="114">
        <v>135</v>
      </c>
      <c r="G20" s="114">
        <v>129</v>
      </c>
      <c r="H20" s="140">
        <v>134</v>
      </c>
      <c r="I20" s="115">
        <v>4</v>
      </c>
      <c r="J20" s="116">
        <v>2.9850746268656718</v>
      </c>
      <c r="K20" s="110"/>
      <c r="L20" s="110"/>
      <c r="M20" s="110"/>
      <c r="N20" s="110"/>
      <c r="O20" s="110"/>
    </row>
    <row r="21" spans="1:15" s="110" customFormat="1" ht="24.95" customHeight="1" x14ac:dyDescent="0.2">
      <c r="A21" s="201" t="s">
        <v>150</v>
      </c>
      <c r="B21" s="202" t="s">
        <v>151</v>
      </c>
      <c r="C21" s="113">
        <v>10.49156272927366</v>
      </c>
      <c r="D21" s="115">
        <v>286</v>
      </c>
      <c r="E21" s="114">
        <v>328</v>
      </c>
      <c r="F21" s="114">
        <v>323</v>
      </c>
      <c r="G21" s="114">
        <v>340</v>
      </c>
      <c r="H21" s="140">
        <v>323</v>
      </c>
      <c r="I21" s="115">
        <v>-37</v>
      </c>
      <c r="J21" s="116">
        <v>-11.455108359133128</v>
      </c>
    </row>
    <row r="22" spans="1:15" s="110" customFormat="1" ht="24.95" customHeight="1" x14ac:dyDescent="0.2">
      <c r="A22" s="201" t="s">
        <v>152</v>
      </c>
      <c r="B22" s="199" t="s">
        <v>153</v>
      </c>
      <c r="C22" s="113">
        <v>0.66030814380044023</v>
      </c>
      <c r="D22" s="115">
        <v>18</v>
      </c>
      <c r="E22" s="114">
        <v>19</v>
      </c>
      <c r="F22" s="114">
        <v>19</v>
      </c>
      <c r="G22" s="114">
        <v>21</v>
      </c>
      <c r="H22" s="140">
        <v>21</v>
      </c>
      <c r="I22" s="115">
        <v>-3</v>
      </c>
      <c r="J22" s="116">
        <v>-14.285714285714286</v>
      </c>
    </row>
    <row r="23" spans="1:15" s="110" customFormat="1" ht="24.95" customHeight="1" x14ac:dyDescent="0.2">
      <c r="A23" s="193" t="s">
        <v>154</v>
      </c>
      <c r="B23" s="199" t="s">
        <v>155</v>
      </c>
      <c r="C23" s="113">
        <v>1.1371973587674249</v>
      </c>
      <c r="D23" s="115">
        <v>31</v>
      </c>
      <c r="E23" s="114">
        <v>31</v>
      </c>
      <c r="F23" s="114">
        <v>31</v>
      </c>
      <c r="G23" s="114">
        <v>31</v>
      </c>
      <c r="H23" s="140">
        <v>29</v>
      </c>
      <c r="I23" s="115">
        <v>2</v>
      </c>
      <c r="J23" s="116">
        <v>6.8965517241379306</v>
      </c>
    </row>
    <row r="24" spans="1:15" s="110" customFormat="1" ht="24.95" customHeight="1" x14ac:dyDescent="0.2">
      <c r="A24" s="193" t="s">
        <v>156</v>
      </c>
      <c r="B24" s="199" t="s">
        <v>221</v>
      </c>
      <c r="C24" s="113">
        <v>4.9889948642699924</v>
      </c>
      <c r="D24" s="115">
        <v>136</v>
      </c>
      <c r="E24" s="114">
        <v>137</v>
      </c>
      <c r="F24" s="114">
        <v>147</v>
      </c>
      <c r="G24" s="114">
        <v>151</v>
      </c>
      <c r="H24" s="140">
        <v>156</v>
      </c>
      <c r="I24" s="115">
        <v>-20</v>
      </c>
      <c r="J24" s="116">
        <v>-12.820512820512821</v>
      </c>
    </row>
    <row r="25" spans="1:15" s="110" customFormat="1" ht="24.95" customHeight="1" x14ac:dyDescent="0.2">
      <c r="A25" s="193" t="s">
        <v>222</v>
      </c>
      <c r="B25" s="204" t="s">
        <v>159</v>
      </c>
      <c r="C25" s="113">
        <v>11.225238444607484</v>
      </c>
      <c r="D25" s="115">
        <v>306</v>
      </c>
      <c r="E25" s="114">
        <v>312</v>
      </c>
      <c r="F25" s="114">
        <v>311</v>
      </c>
      <c r="G25" s="114">
        <v>325</v>
      </c>
      <c r="H25" s="140">
        <v>312</v>
      </c>
      <c r="I25" s="115">
        <v>-6</v>
      </c>
      <c r="J25" s="116">
        <v>-1.9230769230769231</v>
      </c>
    </row>
    <row r="26" spans="1:15" s="110" customFormat="1" ht="24.95" customHeight="1" x14ac:dyDescent="0.2">
      <c r="A26" s="201">
        <v>782.78300000000002</v>
      </c>
      <c r="B26" s="203" t="s">
        <v>160</v>
      </c>
      <c r="C26" s="113">
        <v>2.9347028613352899</v>
      </c>
      <c r="D26" s="115">
        <v>80</v>
      </c>
      <c r="E26" s="114">
        <v>98</v>
      </c>
      <c r="F26" s="114">
        <v>88</v>
      </c>
      <c r="G26" s="114">
        <v>84</v>
      </c>
      <c r="H26" s="140">
        <v>56</v>
      </c>
      <c r="I26" s="115">
        <v>24</v>
      </c>
      <c r="J26" s="116">
        <v>42.857142857142854</v>
      </c>
    </row>
    <row r="27" spans="1:15" s="110" customFormat="1" ht="24.95" customHeight="1" x14ac:dyDescent="0.2">
      <c r="A27" s="193" t="s">
        <v>161</v>
      </c>
      <c r="B27" s="199" t="s">
        <v>162</v>
      </c>
      <c r="C27" s="113">
        <v>4.8055759354365373</v>
      </c>
      <c r="D27" s="115">
        <v>131</v>
      </c>
      <c r="E27" s="114">
        <v>130</v>
      </c>
      <c r="F27" s="114">
        <v>151</v>
      </c>
      <c r="G27" s="114">
        <v>152</v>
      </c>
      <c r="H27" s="140">
        <v>140</v>
      </c>
      <c r="I27" s="115">
        <v>-9</v>
      </c>
      <c r="J27" s="116">
        <v>-6.4285714285714288</v>
      </c>
    </row>
    <row r="28" spans="1:15" s="110" customFormat="1" ht="24.95" customHeight="1" x14ac:dyDescent="0.2">
      <c r="A28" s="193" t="s">
        <v>163</v>
      </c>
      <c r="B28" s="199" t="s">
        <v>164</v>
      </c>
      <c r="C28" s="113">
        <v>1.0271460014673515</v>
      </c>
      <c r="D28" s="115">
        <v>28</v>
      </c>
      <c r="E28" s="114">
        <v>24</v>
      </c>
      <c r="F28" s="114">
        <v>23</v>
      </c>
      <c r="G28" s="114">
        <v>26</v>
      </c>
      <c r="H28" s="140">
        <v>27</v>
      </c>
      <c r="I28" s="115">
        <v>1</v>
      </c>
      <c r="J28" s="116">
        <v>3.7037037037037037</v>
      </c>
    </row>
    <row r="29" spans="1:15" s="110" customFormat="1" ht="24.95" customHeight="1" x14ac:dyDescent="0.2">
      <c r="A29" s="193">
        <v>86</v>
      </c>
      <c r="B29" s="199" t="s">
        <v>165</v>
      </c>
      <c r="C29" s="113">
        <v>6.0895084372707267</v>
      </c>
      <c r="D29" s="115">
        <v>166</v>
      </c>
      <c r="E29" s="114">
        <v>165</v>
      </c>
      <c r="F29" s="114">
        <v>161</v>
      </c>
      <c r="G29" s="114">
        <v>164</v>
      </c>
      <c r="H29" s="140">
        <v>160</v>
      </c>
      <c r="I29" s="115">
        <v>6</v>
      </c>
      <c r="J29" s="116">
        <v>3.75</v>
      </c>
    </row>
    <row r="30" spans="1:15" s="110" customFormat="1" ht="24.95" customHeight="1" x14ac:dyDescent="0.2">
      <c r="A30" s="193">
        <v>87.88</v>
      </c>
      <c r="B30" s="204" t="s">
        <v>166</v>
      </c>
      <c r="C30" s="113">
        <v>4.475421863536317</v>
      </c>
      <c r="D30" s="115">
        <v>122</v>
      </c>
      <c r="E30" s="114">
        <v>112</v>
      </c>
      <c r="F30" s="114">
        <v>112</v>
      </c>
      <c r="G30" s="114">
        <v>118</v>
      </c>
      <c r="H30" s="140">
        <v>117</v>
      </c>
      <c r="I30" s="115">
        <v>5</v>
      </c>
      <c r="J30" s="116">
        <v>4.2735042735042734</v>
      </c>
    </row>
    <row r="31" spans="1:15" s="110" customFormat="1" ht="24.95" customHeight="1" x14ac:dyDescent="0.2">
      <c r="A31" s="193" t="s">
        <v>167</v>
      </c>
      <c r="B31" s="199" t="s">
        <v>168</v>
      </c>
      <c r="C31" s="113">
        <v>6.6030814380044021</v>
      </c>
      <c r="D31" s="115">
        <v>180</v>
      </c>
      <c r="E31" s="114">
        <v>194</v>
      </c>
      <c r="F31" s="114">
        <v>190</v>
      </c>
      <c r="G31" s="114">
        <v>197</v>
      </c>
      <c r="H31" s="140">
        <v>180</v>
      </c>
      <c r="I31" s="115">
        <v>0</v>
      </c>
      <c r="J31" s="116">
        <v>0</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3.4849596478356566</v>
      </c>
      <c r="D34" s="115">
        <v>95</v>
      </c>
      <c r="E34" s="114">
        <v>83</v>
      </c>
      <c r="F34" s="114">
        <v>83</v>
      </c>
      <c r="G34" s="114">
        <v>80</v>
      </c>
      <c r="H34" s="140">
        <v>73</v>
      </c>
      <c r="I34" s="115">
        <v>22</v>
      </c>
      <c r="J34" s="116">
        <v>30.136986301369863</v>
      </c>
    </row>
    <row r="35" spans="1:10" s="110" customFormat="1" ht="24.95" customHeight="1" x14ac:dyDescent="0.2">
      <c r="A35" s="292" t="s">
        <v>171</v>
      </c>
      <c r="B35" s="293" t="s">
        <v>172</v>
      </c>
      <c r="C35" s="113">
        <v>22.193690388848129</v>
      </c>
      <c r="D35" s="115">
        <v>605</v>
      </c>
      <c r="E35" s="114">
        <v>614</v>
      </c>
      <c r="F35" s="114">
        <v>620</v>
      </c>
      <c r="G35" s="114">
        <v>655</v>
      </c>
      <c r="H35" s="140">
        <v>641</v>
      </c>
      <c r="I35" s="115">
        <v>-36</v>
      </c>
      <c r="J35" s="116">
        <v>-5.6162246489859591</v>
      </c>
    </row>
    <row r="36" spans="1:10" s="110" customFormat="1" ht="24.95" customHeight="1" x14ac:dyDescent="0.2">
      <c r="A36" s="294" t="s">
        <v>173</v>
      </c>
      <c r="B36" s="295" t="s">
        <v>174</v>
      </c>
      <c r="C36" s="125">
        <v>74.247982391782827</v>
      </c>
      <c r="D36" s="143">
        <v>2024</v>
      </c>
      <c r="E36" s="144">
        <v>2089</v>
      </c>
      <c r="F36" s="144">
        <v>2096</v>
      </c>
      <c r="G36" s="144">
        <v>2149</v>
      </c>
      <c r="H36" s="145">
        <v>2058</v>
      </c>
      <c r="I36" s="143">
        <v>-34</v>
      </c>
      <c r="J36" s="146">
        <v>-1.652089407191448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2726</v>
      </c>
      <c r="F11" s="264">
        <v>2788</v>
      </c>
      <c r="G11" s="264">
        <v>2801</v>
      </c>
      <c r="H11" s="264">
        <v>2886</v>
      </c>
      <c r="I11" s="265">
        <v>2775</v>
      </c>
      <c r="J11" s="263">
        <v>-49</v>
      </c>
      <c r="K11" s="266">
        <v>-1.7657657657657657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44.46074834922964</v>
      </c>
      <c r="E13" s="115">
        <v>1212</v>
      </c>
      <c r="F13" s="114">
        <v>1235</v>
      </c>
      <c r="G13" s="114">
        <v>1231</v>
      </c>
      <c r="H13" s="114">
        <v>1274</v>
      </c>
      <c r="I13" s="140">
        <v>1203</v>
      </c>
      <c r="J13" s="115">
        <v>9</v>
      </c>
      <c r="K13" s="116">
        <v>0.74812967581047385</v>
      </c>
    </row>
    <row r="14" spans="1:15" ht="15.95" customHeight="1" x14ac:dyDescent="0.2">
      <c r="A14" s="306" t="s">
        <v>230</v>
      </c>
      <c r="B14" s="307"/>
      <c r="C14" s="308"/>
      <c r="D14" s="113">
        <v>44.46074834922964</v>
      </c>
      <c r="E14" s="115">
        <v>1212</v>
      </c>
      <c r="F14" s="114">
        <v>1239</v>
      </c>
      <c r="G14" s="114">
        <v>1243</v>
      </c>
      <c r="H14" s="114">
        <v>1266</v>
      </c>
      <c r="I14" s="140">
        <v>1231</v>
      </c>
      <c r="J14" s="115">
        <v>-19</v>
      </c>
      <c r="K14" s="116">
        <v>-1.5434606011372867</v>
      </c>
    </row>
    <row r="15" spans="1:15" ht="15.95" customHeight="1" x14ac:dyDescent="0.2">
      <c r="A15" s="306" t="s">
        <v>231</v>
      </c>
      <c r="B15" s="307"/>
      <c r="C15" s="308"/>
      <c r="D15" s="113">
        <v>6.0528246515040349</v>
      </c>
      <c r="E15" s="115">
        <v>165</v>
      </c>
      <c r="F15" s="114">
        <v>167</v>
      </c>
      <c r="G15" s="114">
        <v>180</v>
      </c>
      <c r="H15" s="114">
        <v>188</v>
      </c>
      <c r="I15" s="140">
        <v>183</v>
      </c>
      <c r="J15" s="115">
        <v>-18</v>
      </c>
      <c r="K15" s="116">
        <v>-9.8360655737704921</v>
      </c>
    </row>
    <row r="16" spans="1:15" ht="15.95" customHeight="1" x14ac:dyDescent="0.2">
      <c r="A16" s="306" t="s">
        <v>232</v>
      </c>
      <c r="B16" s="307"/>
      <c r="C16" s="308"/>
      <c r="D16" s="113">
        <v>3.8517975055025677</v>
      </c>
      <c r="E16" s="115">
        <v>105</v>
      </c>
      <c r="F16" s="114">
        <v>108</v>
      </c>
      <c r="G16" s="114">
        <v>108</v>
      </c>
      <c r="H16" s="114">
        <v>117</v>
      </c>
      <c r="I16" s="140">
        <v>122</v>
      </c>
      <c r="J16" s="115">
        <v>-17</v>
      </c>
      <c r="K16" s="116">
        <v>-13.934426229508198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2.7879677182685252</v>
      </c>
      <c r="E18" s="115">
        <v>76</v>
      </c>
      <c r="F18" s="114">
        <v>62</v>
      </c>
      <c r="G18" s="114">
        <v>68</v>
      </c>
      <c r="H18" s="114">
        <v>68</v>
      </c>
      <c r="I18" s="140">
        <v>58</v>
      </c>
      <c r="J18" s="115">
        <v>18</v>
      </c>
      <c r="K18" s="116">
        <v>31.03448275862069</v>
      </c>
    </row>
    <row r="19" spans="1:11" ht="14.1" customHeight="1" x14ac:dyDescent="0.2">
      <c r="A19" s="306" t="s">
        <v>235</v>
      </c>
      <c r="B19" s="307" t="s">
        <v>236</v>
      </c>
      <c r="C19" s="308"/>
      <c r="D19" s="113">
        <v>1.2839325018341894</v>
      </c>
      <c r="E19" s="115">
        <v>35</v>
      </c>
      <c r="F19" s="114">
        <v>31</v>
      </c>
      <c r="G19" s="114">
        <v>29</v>
      </c>
      <c r="H19" s="114">
        <v>29</v>
      </c>
      <c r="I19" s="140">
        <v>26</v>
      </c>
      <c r="J19" s="115">
        <v>9</v>
      </c>
      <c r="K19" s="116">
        <v>34.615384615384613</v>
      </c>
    </row>
    <row r="20" spans="1:11" ht="14.1" customHeight="1" x14ac:dyDescent="0.2">
      <c r="A20" s="306">
        <v>12</v>
      </c>
      <c r="B20" s="307" t="s">
        <v>237</v>
      </c>
      <c r="C20" s="308"/>
      <c r="D20" s="113">
        <v>0.91709464416727804</v>
      </c>
      <c r="E20" s="115">
        <v>25</v>
      </c>
      <c r="F20" s="114">
        <v>25</v>
      </c>
      <c r="G20" s="114">
        <v>34</v>
      </c>
      <c r="H20" s="114">
        <v>35</v>
      </c>
      <c r="I20" s="140">
        <v>24</v>
      </c>
      <c r="J20" s="115">
        <v>1</v>
      </c>
      <c r="K20" s="116">
        <v>4.166666666666667</v>
      </c>
    </row>
    <row r="21" spans="1:11" ht="14.1" customHeight="1" x14ac:dyDescent="0.2">
      <c r="A21" s="306">
        <v>21</v>
      </c>
      <c r="B21" s="307" t="s">
        <v>238</v>
      </c>
      <c r="C21" s="308"/>
      <c r="D21" s="113">
        <v>0.25678650036683787</v>
      </c>
      <c r="E21" s="115">
        <v>7</v>
      </c>
      <c r="F21" s="114">
        <v>8</v>
      </c>
      <c r="G21" s="114">
        <v>8</v>
      </c>
      <c r="H21" s="114">
        <v>12</v>
      </c>
      <c r="I21" s="140">
        <v>11</v>
      </c>
      <c r="J21" s="115">
        <v>-4</v>
      </c>
      <c r="K21" s="116">
        <v>-36.363636363636367</v>
      </c>
    </row>
    <row r="22" spans="1:11" ht="14.1" customHeight="1" x14ac:dyDescent="0.2">
      <c r="A22" s="306">
        <v>22</v>
      </c>
      <c r="B22" s="307" t="s">
        <v>239</v>
      </c>
      <c r="C22" s="308"/>
      <c r="D22" s="113">
        <v>1.3573000733675715</v>
      </c>
      <c r="E22" s="115">
        <v>37</v>
      </c>
      <c r="F22" s="114">
        <v>45</v>
      </c>
      <c r="G22" s="114">
        <v>41</v>
      </c>
      <c r="H22" s="114">
        <v>39</v>
      </c>
      <c r="I22" s="140">
        <v>37</v>
      </c>
      <c r="J22" s="115">
        <v>0</v>
      </c>
      <c r="K22" s="116">
        <v>0</v>
      </c>
    </row>
    <row r="23" spans="1:11" ht="14.1" customHeight="1" x14ac:dyDescent="0.2">
      <c r="A23" s="306">
        <v>23</v>
      </c>
      <c r="B23" s="307" t="s">
        <v>240</v>
      </c>
      <c r="C23" s="308"/>
      <c r="D23" s="113">
        <v>0.36683785766691124</v>
      </c>
      <c r="E23" s="115">
        <v>10</v>
      </c>
      <c r="F23" s="114">
        <v>13</v>
      </c>
      <c r="G23" s="114">
        <v>12</v>
      </c>
      <c r="H23" s="114">
        <v>12</v>
      </c>
      <c r="I23" s="140">
        <v>11</v>
      </c>
      <c r="J23" s="115">
        <v>-1</v>
      </c>
      <c r="K23" s="116">
        <v>-9.0909090909090917</v>
      </c>
    </row>
    <row r="24" spans="1:11" ht="14.1" customHeight="1" x14ac:dyDescent="0.2">
      <c r="A24" s="306">
        <v>24</v>
      </c>
      <c r="B24" s="307" t="s">
        <v>241</v>
      </c>
      <c r="C24" s="308"/>
      <c r="D24" s="113">
        <v>2.2743947175348498</v>
      </c>
      <c r="E24" s="115">
        <v>62</v>
      </c>
      <c r="F24" s="114">
        <v>58</v>
      </c>
      <c r="G24" s="114">
        <v>68</v>
      </c>
      <c r="H24" s="114">
        <v>67</v>
      </c>
      <c r="I24" s="140">
        <v>71</v>
      </c>
      <c r="J24" s="115">
        <v>-9</v>
      </c>
      <c r="K24" s="116">
        <v>-12.67605633802817</v>
      </c>
    </row>
    <row r="25" spans="1:11" ht="14.1" customHeight="1" x14ac:dyDescent="0.2">
      <c r="A25" s="306">
        <v>25</v>
      </c>
      <c r="B25" s="307" t="s">
        <v>242</v>
      </c>
      <c r="C25" s="308"/>
      <c r="D25" s="113">
        <v>2.4578136463683053</v>
      </c>
      <c r="E25" s="115">
        <v>67</v>
      </c>
      <c r="F25" s="114">
        <v>70</v>
      </c>
      <c r="G25" s="114">
        <v>68</v>
      </c>
      <c r="H25" s="114">
        <v>69</v>
      </c>
      <c r="I25" s="140">
        <v>71</v>
      </c>
      <c r="J25" s="115">
        <v>-4</v>
      </c>
      <c r="K25" s="116">
        <v>-5.6338028169014081</v>
      </c>
    </row>
    <row r="26" spans="1:11" ht="14.1" customHeight="1" x14ac:dyDescent="0.2">
      <c r="A26" s="306">
        <v>26</v>
      </c>
      <c r="B26" s="307" t="s">
        <v>243</v>
      </c>
      <c r="C26" s="308"/>
      <c r="D26" s="113">
        <v>1.5407190022010271</v>
      </c>
      <c r="E26" s="115">
        <v>42</v>
      </c>
      <c r="F26" s="114">
        <v>37</v>
      </c>
      <c r="G26" s="114">
        <v>38</v>
      </c>
      <c r="H26" s="114">
        <v>40</v>
      </c>
      <c r="I26" s="140">
        <v>36</v>
      </c>
      <c r="J26" s="115">
        <v>6</v>
      </c>
      <c r="K26" s="116">
        <v>16.666666666666668</v>
      </c>
    </row>
    <row r="27" spans="1:11" ht="14.1" customHeight="1" x14ac:dyDescent="0.2">
      <c r="A27" s="306">
        <v>27</v>
      </c>
      <c r="B27" s="307" t="s">
        <v>244</v>
      </c>
      <c r="C27" s="308"/>
      <c r="D27" s="113">
        <v>0.95377842993396922</v>
      </c>
      <c r="E27" s="115">
        <v>26</v>
      </c>
      <c r="F27" s="114">
        <v>28</v>
      </c>
      <c r="G27" s="114">
        <v>26</v>
      </c>
      <c r="H27" s="114">
        <v>33</v>
      </c>
      <c r="I27" s="140">
        <v>32</v>
      </c>
      <c r="J27" s="115">
        <v>-6</v>
      </c>
      <c r="K27" s="116">
        <v>-18.75</v>
      </c>
    </row>
    <row r="28" spans="1:11" ht="14.1" customHeight="1" x14ac:dyDescent="0.2">
      <c r="A28" s="306">
        <v>28</v>
      </c>
      <c r="B28" s="307" t="s">
        <v>245</v>
      </c>
      <c r="C28" s="308"/>
      <c r="D28" s="113">
        <v>1.3939838591342626</v>
      </c>
      <c r="E28" s="115">
        <v>38</v>
      </c>
      <c r="F28" s="114">
        <v>39</v>
      </c>
      <c r="G28" s="114">
        <v>39</v>
      </c>
      <c r="H28" s="114">
        <v>38</v>
      </c>
      <c r="I28" s="140">
        <v>38</v>
      </c>
      <c r="J28" s="115">
        <v>0</v>
      </c>
      <c r="K28" s="116">
        <v>0</v>
      </c>
    </row>
    <row r="29" spans="1:11" ht="14.1" customHeight="1" x14ac:dyDescent="0.2">
      <c r="A29" s="306">
        <v>29</v>
      </c>
      <c r="B29" s="307" t="s">
        <v>246</v>
      </c>
      <c r="C29" s="308"/>
      <c r="D29" s="113">
        <v>6.2362435803374909</v>
      </c>
      <c r="E29" s="115">
        <v>170</v>
      </c>
      <c r="F29" s="114">
        <v>200</v>
      </c>
      <c r="G29" s="114">
        <v>189</v>
      </c>
      <c r="H29" s="114">
        <v>177</v>
      </c>
      <c r="I29" s="140">
        <v>151</v>
      </c>
      <c r="J29" s="115">
        <v>19</v>
      </c>
      <c r="K29" s="116">
        <v>12.582781456953642</v>
      </c>
    </row>
    <row r="30" spans="1:11" ht="14.1" customHeight="1" x14ac:dyDescent="0.2">
      <c r="A30" s="306" t="s">
        <v>247</v>
      </c>
      <c r="B30" s="307" t="s">
        <v>248</v>
      </c>
      <c r="C30" s="308"/>
      <c r="D30" s="113">
        <v>3.4482758620689653</v>
      </c>
      <c r="E30" s="115">
        <v>94</v>
      </c>
      <c r="F30" s="114">
        <v>109</v>
      </c>
      <c r="G30" s="114">
        <v>96</v>
      </c>
      <c r="H30" s="114">
        <v>92</v>
      </c>
      <c r="I30" s="140">
        <v>64</v>
      </c>
      <c r="J30" s="115">
        <v>30</v>
      </c>
      <c r="K30" s="116">
        <v>46.875</v>
      </c>
    </row>
    <row r="31" spans="1:11" ht="14.1" customHeight="1" x14ac:dyDescent="0.2">
      <c r="A31" s="306" t="s">
        <v>249</v>
      </c>
      <c r="B31" s="307" t="s">
        <v>250</v>
      </c>
      <c r="C31" s="308"/>
      <c r="D31" s="113">
        <v>2.7879677182685252</v>
      </c>
      <c r="E31" s="115">
        <v>76</v>
      </c>
      <c r="F31" s="114">
        <v>91</v>
      </c>
      <c r="G31" s="114">
        <v>93</v>
      </c>
      <c r="H31" s="114">
        <v>85</v>
      </c>
      <c r="I31" s="140">
        <v>87</v>
      </c>
      <c r="J31" s="115">
        <v>-11</v>
      </c>
      <c r="K31" s="116">
        <v>-12.64367816091954</v>
      </c>
    </row>
    <row r="32" spans="1:11" ht="14.1" customHeight="1" x14ac:dyDescent="0.2">
      <c r="A32" s="306">
        <v>31</v>
      </c>
      <c r="B32" s="307" t="s">
        <v>251</v>
      </c>
      <c r="C32" s="308"/>
      <c r="D32" s="113">
        <v>0.51357300073367573</v>
      </c>
      <c r="E32" s="115">
        <v>14</v>
      </c>
      <c r="F32" s="114">
        <v>11</v>
      </c>
      <c r="G32" s="114">
        <v>13</v>
      </c>
      <c r="H32" s="114">
        <v>14</v>
      </c>
      <c r="I32" s="140">
        <v>12</v>
      </c>
      <c r="J32" s="115">
        <v>2</v>
      </c>
      <c r="K32" s="116">
        <v>16.666666666666668</v>
      </c>
    </row>
    <row r="33" spans="1:11" ht="14.1" customHeight="1" x14ac:dyDescent="0.2">
      <c r="A33" s="306">
        <v>32</v>
      </c>
      <c r="B33" s="307" t="s">
        <v>252</v>
      </c>
      <c r="C33" s="308"/>
      <c r="D33" s="113">
        <v>1.4306676449009539</v>
      </c>
      <c r="E33" s="115">
        <v>39</v>
      </c>
      <c r="F33" s="114">
        <v>42</v>
      </c>
      <c r="G33" s="114">
        <v>39</v>
      </c>
      <c r="H33" s="114">
        <v>38</v>
      </c>
      <c r="I33" s="140">
        <v>31</v>
      </c>
      <c r="J33" s="115">
        <v>8</v>
      </c>
      <c r="K33" s="116">
        <v>25.806451612903224</v>
      </c>
    </row>
    <row r="34" spans="1:11" ht="14.1" customHeight="1" x14ac:dyDescent="0.2">
      <c r="A34" s="306">
        <v>33</v>
      </c>
      <c r="B34" s="307" t="s">
        <v>253</v>
      </c>
      <c r="C34" s="308"/>
      <c r="D34" s="113">
        <v>0.77035950110051354</v>
      </c>
      <c r="E34" s="115">
        <v>21</v>
      </c>
      <c r="F34" s="114">
        <v>14</v>
      </c>
      <c r="G34" s="114">
        <v>15</v>
      </c>
      <c r="H34" s="114">
        <v>13</v>
      </c>
      <c r="I34" s="140">
        <v>14</v>
      </c>
      <c r="J34" s="115">
        <v>7</v>
      </c>
      <c r="K34" s="116">
        <v>50</v>
      </c>
    </row>
    <row r="35" spans="1:11" ht="14.1" customHeight="1" x14ac:dyDescent="0.2">
      <c r="A35" s="306">
        <v>34</v>
      </c>
      <c r="B35" s="307" t="s">
        <v>254</v>
      </c>
      <c r="C35" s="308"/>
      <c r="D35" s="113">
        <v>5.8694057226705798</v>
      </c>
      <c r="E35" s="115">
        <v>160</v>
      </c>
      <c r="F35" s="114">
        <v>156</v>
      </c>
      <c r="G35" s="114">
        <v>164</v>
      </c>
      <c r="H35" s="114">
        <v>172</v>
      </c>
      <c r="I35" s="140">
        <v>174</v>
      </c>
      <c r="J35" s="115">
        <v>-14</v>
      </c>
      <c r="K35" s="116">
        <v>-8.0459770114942533</v>
      </c>
    </row>
    <row r="36" spans="1:11" ht="14.1" customHeight="1" x14ac:dyDescent="0.2">
      <c r="A36" s="306">
        <v>41</v>
      </c>
      <c r="B36" s="307" t="s">
        <v>255</v>
      </c>
      <c r="C36" s="308"/>
      <c r="D36" s="113">
        <v>0.22010271460014674</v>
      </c>
      <c r="E36" s="115">
        <v>6</v>
      </c>
      <c r="F36" s="114">
        <v>7</v>
      </c>
      <c r="G36" s="114">
        <v>6</v>
      </c>
      <c r="H36" s="114">
        <v>7</v>
      </c>
      <c r="I36" s="140">
        <v>8</v>
      </c>
      <c r="J36" s="115">
        <v>-2</v>
      </c>
      <c r="K36" s="116">
        <v>-25</v>
      </c>
    </row>
    <row r="37" spans="1:11" ht="14.1" customHeight="1" x14ac:dyDescent="0.2">
      <c r="A37" s="306">
        <v>42</v>
      </c>
      <c r="B37" s="307" t="s">
        <v>256</v>
      </c>
      <c r="C37" s="308"/>
      <c r="D37" s="113" t="s">
        <v>513</v>
      </c>
      <c r="E37" s="115" t="s">
        <v>513</v>
      </c>
      <c r="F37" s="114" t="s">
        <v>513</v>
      </c>
      <c r="G37" s="114">
        <v>3</v>
      </c>
      <c r="H37" s="114">
        <v>3</v>
      </c>
      <c r="I37" s="140">
        <v>4</v>
      </c>
      <c r="J37" s="115" t="s">
        <v>513</v>
      </c>
      <c r="K37" s="116" t="s">
        <v>513</v>
      </c>
    </row>
    <row r="38" spans="1:11" ht="14.1" customHeight="1" x14ac:dyDescent="0.2">
      <c r="A38" s="306">
        <v>43</v>
      </c>
      <c r="B38" s="307" t="s">
        <v>257</v>
      </c>
      <c r="C38" s="308"/>
      <c r="D38" s="113">
        <v>0.18341892883345562</v>
      </c>
      <c r="E38" s="115">
        <v>5</v>
      </c>
      <c r="F38" s="114">
        <v>4</v>
      </c>
      <c r="G38" s="114">
        <v>5</v>
      </c>
      <c r="H38" s="114">
        <v>4</v>
      </c>
      <c r="I38" s="140">
        <v>4</v>
      </c>
      <c r="J38" s="115">
        <v>1</v>
      </c>
      <c r="K38" s="116">
        <v>25</v>
      </c>
    </row>
    <row r="39" spans="1:11" ht="14.1" customHeight="1" x14ac:dyDescent="0.2">
      <c r="A39" s="306">
        <v>51</v>
      </c>
      <c r="B39" s="307" t="s">
        <v>258</v>
      </c>
      <c r="C39" s="308"/>
      <c r="D39" s="113">
        <v>2.6779163609684518</v>
      </c>
      <c r="E39" s="115">
        <v>73</v>
      </c>
      <c r="F39" s="114">
        <v>80</v>
      </c>
      <c r="G39" s="114">
        <v>88</v>
      </c>
      <c r="H39" s="114">
        <v>97</v>
      </c>
      <c r="I39" s="140">
        <v>88</v>
      </c>
      <c r="J39" s="115">
        <v>-15</v>
      </c>
      <c r="K39" s="116">
        <v>-17.045454545454547</v>
      </c>
    </row>
    <row r="40" spans="1:11" ht="14.1" customHeight="1" x14ac:dyDescent="0.2">
      <c r="A40" s="306" t="s">
        <v>259</v>
      </c>
      <c r="B40" s="307" t="s">
        <v>260</v>
      </c>
      <c r="C40" s="308"/>
      <c r="D40" s="113">
        <v>2.1643433602347764</v>
      </c>
      <c r="E40" s="115">
        <v>59</v>
      </c>
      <c r="F40" s="114">
        <v>64</v>
      </c>
      <c r="G40" s="114">
        <v>70</v>
      </c>
      <c r="H40" s="114">
        <v>80</v>
      </c>
      <c r="I40" s="140">
        <v>73</v>
      </c>
      <c r="J40" s="115">
        <v>-14</v>
      </c>
      <c r="K40" s="116">
        <v>-19.17808219178082</v>
      </c>
    </row>
    <row r="41" spans="1:11" ht="14.1" customHeight="1" x14ac:dyDescent="0.2">
      <c r="A41" s="306"/>
      <c r="B41" s="307" t="s">
        <v>261</v>
      </c>
      <c r="C41" s="308"/>
      <c r="D41" s="113">
        <v>1.7241379310344827</v>
      </c>
      <c r="E41" s="115">
        <v>47</v>
      </c>
      <c r="F41" s="114">
        <v>52</v>
      </c>
      <c r="G41" s="114">
        <v>59</v>
      </c>
      <c r="H41" s="114">
        <v>65</v>
      </c>
      <c r="I41" s="140">
        <v>60</v>
      </c>
      <c r="J41" s="115">
        <v>-13</v>
      </c>
      <c r="K41" s="116">
        <v>-21.666666666666668</v>
      </c>
    </row>
    <row r="42" spans="1:11" ht="14.1" customHeight="1" x14ac:dyDescent="0.2">
      <c r="A42" s="306">
        <v>52</v>
      </c>
      <c r="B42" s="307" t="s">
        <v>262</v>
      </c>
      <c r="C42" s="308"/>
      <c r="D42" s="113">
        <v>6.7865003668378581</v>
      </c>
      <c r="E42" s="115">
        <v>185</v>
      </c>
      <c r="F42" s="114">
        <v>185</v>
      </c>
      <c r="G42" s="114">
        <v>185</v>
      </c>
      <c r="H42" s="114">
        <v>176</v>
      </c>
      <c r="I42" s="140">
        <v>186</v>
      </c>
      <c r="J42" s="115">
        <v>-1</v>
      </c>
      <c r="K42" s="116">
        <v>-0.5376344086021505</v>
      </c>
    </row>
    <row r="43" spans="1:11" ht="14.1" customHeight="1" x14ac:dyDescent="0.2">
      <c r="A43" s="306" t="s">
        <v>263</v>
      </c>
      <c r="B43" s="307" t="s">
        <v>264</v>
      </c>
      <c r="C43" s="308"/>
      <c r="D43" s="113">
        <v>6.4563462949376378</v>
      </c>
      <c r="E43" s="115">
        <v>176</v>
      </c>
      <c r="F43" s="114">
        <v>177</v>
      </c>
      <c r="G43" s="114">
        <v>176</v>
      </c>
      <c r="H43" s="114">
        <v>167</v>
      </c>
      <c r="I43" s="140">
        <v>173</v>
      </c>
      <c r="J43" s="115">
        <v>3</v>
      </c>
      <c r="K43" s="116">
        <v>1.7341040462427746</v>
      </c>
    </row>
    <row r="44" spans="1:11" ht="14.1" customHeight="1" x14ac:dyDescent="0.2">
      <c r="A44" s="306">
        <v>53</v>
      </c>
      <c r="B44" s="307" t="s">
        <v>265</v>
      </c>
      <c r="C44" s="308"/>
      <c r="D44" s="113">
        <v>2.4944974321349962</v>
      </c>
      <c r="E44" s="115">
        <v>68</v>
      </c>
      <c r="F44" s="114">
        <v>73</v>
      </c>
      <c r="G44" s="114">
        <v>69</v>
      </c>
      <c r="H44" s="114">
        <v>68</v>
      </c>
      <c r="I44" s="140">
        <v>58</v>
      </c>
      <c r="J44" s="115">
        <v>10</v>
      </c>
      <c r="K44" s="116">
        <v>17.241379310344829</v>
      </c>
    </row>
    <row r="45" spans="1:11" ht="14.1" customHeight="1" x14ac:dyDescent="0.2">
      <c r="A45" s="306" t="s">
        <v>266</v>
      </c>
      <c r="B45" s="307" t="s">
        <v>267</v>
      </c>
      <c r="C45" s="308"/>
      <c r="D45" s="113">
        <v>2.3110785033015406</v>
      </c>
      <c r="E45" s="115">
        <v>63</v>
      </c>
      <c r="F45" s="114">
        <v>67</v>
      </c>
      <c r="G45" s="114">
        <v>63</v>
      </c>
      <c r="H45" s="114">
        <v>62</v>
      </c>
      <c r="I45" s="140">
        <v>52</v>
      </c>
      <c r="J45" s="115">
        <v>11</v>
      </c>
      <c r="K45" s="116">
        <v>21.153846153846153</v>
      </c>
    </row>
    <row r="46" spans="1:11" ht="14.1" customHeight="1" x14ac:dyDescent="0.2">
      <c r="A46" s="306">
        <v>54</v>
      </c>
      <c r="B46" s="307" t="s">
        <v>268</v>
      </c>
      <c r="C46" s="308"/>
      <c r="D46" s="113">
        <v>13.426265590608951</v>
      </c>
      <c r="E46" s="115">
        <v>366</v>
      </c>
      <c r="F46" s="114">
        <v>382</v>
      </c>
      <c r="G46" s="114">
        <v>388</v>
      </c>
      <c r="H46" s="114">
        <v>408</v>
      </c>
      <c r="I46" s="140">
        <v>408</v>
      </c>
      <c r="J46" s="115">
        <v>-42</v>
      </c>
      <c r="K46" s="116">
        <v>-10.294117647058824</v>
      </c>
    </row>
    <row r="47" spans="1:11" ht="14.1" customHeight="1" x14ac:dyDescent="0.2">
      <c r="A47" s="306">
        <v>61</v>
      </c>
      <c r="B47" s="307" t="s">
        <v>269</v>
      </c>
      <c r="C47" s="308"/>
      <c r="D47" s="113">
        <v>0.58694057226705798</v>
      </c>
      <c r="E47" s="115">
        <v>16</v>
      </c>
      <c r="F47" s="114">
        <v>17</v>
      </c>
      <c r="G47" s="114">
        <v>15</v>
      </c>
      <c r="H47" s="114">
        <v>20</v>
      </c>
      <c r="I47" s="140">
        <v>17</v>
      </c>
      <c r="J47" s="115">
        <v>-1</v>
      </c>
      <c r="K47" s="116">
        <v>-5.882352941176471</v>
      </c>
    </row>
    <row r="48" spans="1:11" ht="14.1" customHeight="1" x14ac:dyDescent="0.2">
      <c r="A48" s="306">
        <v>62</v>
      </c>
      <c r="B48" s="307" t="s">
        <v>270</v>
      </c>
      <c r="C48" s="308"/>
      <c r="D48" s="113">
        <v>9.5377842993396911</v>
      </c>
      <c r="E48" s="115">
        <v>260</v>
      </c>
      <c r="F48" s="114">
        <v>253</v>
      </c>
      <c r="G48" s="114">
        <v>255</v>
      </c>
      <c r="H48" s="114">
        <v>265</v>
      </c>
      <c r="I48" s="140">
        <v>244</v>
      </c>
      <c r="J48" s="115">
        <v>16</v>
      </c>
      <c r="K48" s="116">
        <v>6.557377049180328</v>
      </c>
    </row>
    <row r="49" spans="1:11" ht="14.1" customHeight="1" x14ac:dyDescent="0.2">
      <c r="A49" s="306">
        <v>63</v>
      </c>
      <c r="B49" s="307" t="s">
        <v>271</v>
      </c>
      <c r="C49" s="308"/>
      <c r="D49" s="113">
        <v>7.0432868672046958</v>
      </c>
      <c r="E49" s="115">
        <v>192</v>
      </c>
      <c r="F49" s="114">
        <v>217</v>
      </c>
      <c r="G49" s="114">
        <v>212</v>
      </c>
      <c r="H49" s="114">
        <v>234</v>
      </c>
      <c r="I49" s="140">
        <v>218</v>
      </c>
      <c r="J49" s="115">
        <v>-26</v>
      </c>
      <c r="K49" s="116">
        <v>-11.926605504587156</v>
      </c>
    </row>
    <row r="50" spans="1:11" ht="14.1" customHeight="1" x14ac:dyDescent="0.2">
      <c r="A50" s="306" t="s">
        <v>272</v>
      </c>
      <c r="B50" s="307" t="s">
        <v>273</v>
      </c>
      <c r="C50" s="308"/>
      <c r="D50" s="113">
        <v>0.62362435803374905</v>
      </c>
      <c r="E50" s="115">
        <v>17</v>
      </c>
      <c r="F50" s="114">
        <v>20</v>
      </c>
      <c r="G50" s="114">
        <v>20</v>
      </c>
      <c r="H50" s="114">
        <v>23</v>
      </c>
      <c r="I50" s="140">
        <v>24</v>
      </c>
      <c r="J50" s="115">
        <v>-7</v>
      </c>
      <c r="K50" s="116">
        <v>-29.166666666666668</v>
      </c>
    </row>
    <row r="51" spans="1:11" ht="14.1" customHeight="1" x14ac:dyDescent="0.2">
      <c r="A51" s="306" t="s">
        <v>274</v>
      </c>
      <c r="B51" s="307" t="s">
        <v>275</v>
      </c>
      <c r="C51" s="308"/>
      <c r="D51" s="113">
        <v>5.8327219369038881</v>
      </c>
      <c r="E51" s="115">
        <v>159</v>
      </c>
      <c r="F51" s="114">
        <v>174</v>
      </c>
      <c r="G51" s="114">
        <v>170</v>
      </c>
      <c r="H51" s="114">
        <v>187</v>
      </c>
      <c r="I51" s="140">
        <v>168</v>
      </c>
      <c r="J51" s="115">
        <v>-9</v>
      </c>
      <c r="K51" s="116">
        <v>-5.3571428571428568</v>
      </c>
    </row>
    <row r="52" spans="1:11" ht="14.1" customHeight="1" x14ac:dyDescent="0.2">
      <c r="A52" s="306">
        <v>71</v>
      </c>
      <c r="B52" s="307" t="s">
        <v>276</v>
      </c>
      <c r="C52" s="308"/>
      <c r="D52" s="113">
        <v>15.333822450476889</v>
      </c>
      <c r="E52" s="115">
        <v>418</v>
      </c>
      <c r="F52" s="114">
        <v>431</v>
      </c>
      <c r="G52" s="114">
        <v>424</v>
      </c>
      <c r="H52" s="114">
        <v>432</v>
      </c>
      <c r="I52" s="140">
        <v>436</v>
      </c>
      <c r="J52" s="115">
        <v>-18</v>
      </c>
      <c r="K52" s="116">
        <v>-4.1284403669724767</v>
      </c>
    </row>
    <row r="53" spans="1:11" ht="14.1" customHeight="1" x14ac:dyDescent="0.2">
      <c r="A53" s="306" t="s">
        <v>277</v>
      </c>
      <c r="B53" s="307" t="s">
        <v>278</v>
      </c>
      <c r="C53" s="308"/>
      <c r="D53" s="113">
        <v>1.1371973587674249</v>
      </c>
      <c r="E53" s="115">
        <v>31</v>
      </c>
      <c r="F53" s="114">
        <v>30</v>
      </c>
      <c r="G53" s="114">
        <v>29</v>
      </c>
      <c r="H53" s="114">
        <v>31</v>
      </c>
      <c r="I53" s="140">
        <v>31</v>
      </c>
      <c r="J53" s="115">
        <v>0</v>
      </c>
      <c r="K53" s="116">
        <v>0</v>
      </c>
    </row>
    <row r="54" spans="1:11" ht="14.1" customHeight="1" x14ac:dyDescent="0.2">
      <c r="A54" s="306" t="s">
        <v>279</v>
      </c>
      <c r="B54" s="307" t="s">
        <v>280</v>
      </c>
      <c r="C54" s="308"/>
      <c r="D54" s="113">
        <v>12.509170946441673</v>
      </c>
      <c r="E54" s="115">
        <v>341</v>
      </c>
      <c r="F54" s="114">
        <v>354</v>
      </c>
      <c r="G54" s="114">
        <v>349</v>
      </c>
      <c r="H54" s="114">
        <v>360</v>
      </c>
      <c r="I54" s="140">
        <v>358</v>
      </c>
      <c r="J54" s="115">
        <v>-17</v>
      </c>
      <c r="K54" s="116">
        <v>-4.7486033519553077</v>
      </c>
    </row>
    <row r="55" spans="1:11" ht="14.1" customHeight="1" x14ac:dyDescent="0.2">
      <c r="A55" s="306">
        <v>72</v>
      </c>
      <c r="B55" s="307" t="s">
        <v>281</v>
      </c>
      <c r="C55" s="308"/>
      <c r="D55" s="113">
        <v>1.797505502567865</v>
      </c>
      <c r="E55" s="115">
        <v>49</v>
      </c>
      <c r="F55" s="114">
        <v>50</v>
      </c>
      <c r="G55" s="114">
        <v>49</v>
      </c>
      <c r="H55" s="114">
        <v>45</v>
      </c>
      <c r="I55" s="140">
        <v>47</v>
      </c>
      <c r="J55" s="115">
        <v>2</v>
      </c>
      <c r="K55" s="116">
        <v>4.2553191489361701</v>
      </c>
    </row>
    <row r="56" spans="1:11" ht="14.1" customHeight="1" x14ac:dyDescent="0.2">
      <c r="A56" s="306" t="s">
        <v>282</v>
      </c>
      <c r="B56" s="307" t="s">
        <v>283</v>
      </c>
      <c r="C56" s="308"/>
      <c r="D56" s="113">
        <v>0.25678650036683787</v>
      </c>
      <c r="E56" s="115">
        <v>7</v>
      </c>
      <c r="F56" s="114">
        <v>7</v>
      </c>
      <c r="G56" s="114">
        <v>7</v>
      </c>
      <c r="H56" s="114">
        <v>8</v>
      </c>
      <c r="I56" s="140">
        <v>6</v>
      </c>
      <c r="J56" s="115">
        <v>1</v>
      </c>
      <c r="K56" s="116">
        <v>16.666666666666668</v>
      </c>
    </row>
    <row r="57" spans="1:11" ht="14.1" customHeight="1" x14ac:dyDescent="0.2">
      <c r="A57" s="306" t="s">
        <v>284</v>
      </c>
      <c r="B57" s="307" t="s">
        <v>285</v>
      </c>
      <c r="C57" s="308"/>
      <c r="D57" s="113">
        <v>1.3939838591342626</v>
      </c>
      <c r="E57" s="115">
        <v>38</v>
      </c>
      <c r="F57" s="114">
        <v>39</v>
      </c>
      <c r="G57" s="114">
        <v>38</v>
      </c>
      <c r="H57" s="114">
        <v>33</v>
      </c>
      <c r="I57" s="140">
        <v>37</v>
      </c>
      <c r="J57" s="115">
        <v>1</v>
      </c>
      <c r="K57" s="116">
        <v>2.7027027027027026</v>
      </c>
    </row>
    <row r="58" spans="1:11" ht="14.1" customHeight="1" x14ac:dyDescent="0.2">
      <c r="A58" s="306">
        <v>73</v>
      </c>
      <c r="B58" s="307" t="s">
        <v>286</v>
      </c>
      <c r="C58" s="308"/>
      <c r="D58" s="113">
        <v>1.2472487160674981</v>
      </c>
      <c r="E58" s="115">
        <v>34</v>
      </c>
      <c r="F58" s="114">
        <v>34</v>
      </c>
      <c r="G58" s="114">
        <v>35</v>
      </c>
      <c r="H58" s="114">
        <v>38</v>
      </c>
      <c r="I58" s="140">
        <v>36</v>
      </c>
      <c r="J58" s="115">
        <v>-2</v>
      </c>
      <c r="K58" s="116">
        <v>-5.5555555555555554</v>
      </c>
    </row>
    <row r="59" spans="1:11" ht="14.1" customHeight="1" x14ac:dyDescent="0.2">
      <c r="A59" s="306" t="s">
        <v>287</v>
      </c>
      <c r="B59" s="307" t="s">
        <v>288</v>
      </c>
      <c r="C59" s="308"/>
      <c r="D59" s="113">
        <v>0.99046221570066029</v>
      </c>
      <c r="E59" s="115">
        <v>27</v>
      </c>
      <c r="F59" s="114">
        <v>28</v>
      </c>
      <c r="G59" s="114">
        <v>28</v>
      </c>
      <c r="H59" s="114">
        <v>28</v>
      </c>
      <c r="I59" s="140">
        <v>26</v>
      </c>
      <c r="J59" s="115">
        <v>1</v>
      </c>
      <c r="K59" s="116">
        <v>3.8461538461538463</v>
      </c>
    </row>
    <row r="60" spans="1:11" ht="14.1" customHeight="1" x14ac:dyDescent="0.2">
      <c r="A60" s="306">
        <v>81</v>
      </c>
      <c r="B60" s="307" t="s">
        <v>289</v>
      </c>
      <c r="C60" s="308"/>
      <c r="D60" s="113">
        <v>2.8613352898019078</v>
      </c>
      <c r="E60" s="115">
        <v>78</v>
      </c>
      <c r="F60" s="114">
        <v>73</v>
      </c>
      <c r="G60" s="114">
        <v>68</v>
      </c>
      <c r="H60" s="114">
        <v>70</v>
      </c>
      <c r="I60" s="140">
        <v>70</v>
      </c>
      <c r="J60" s="115">
        <v>8</v>
      </c>
      <c r="K60" s="116">
        <v>11.428571428571429</v>
      </c>
    </row>
    <row r="61" spans="1:11" ht="14.1" customHeight="1" x14ac:dyDescent="0.2">
      <c r="A61" s="306" t="s">
        <v>290</v>
      </c>
      <c r="B61" s="307" t="s">
        <v>291</v>
      </c>
      <c r="C61" s="308"/>
      <c r="D61" s="113">
        <v>0.80704328686720472</v>
      </c>
      <c r="E61" s="115">
        <v>22</v>
      </c>
      <c r="F61" s="114">
        <v>21</v>
      </c>
      <c r="G61" s="114">
        <v>20</v>
      </c>
      <c r="H61" s="114">
        <v>23</v>
      </c>
      <c r="I61" s="140">
        <v>23</v>
      </c>
      <c r="J61" s="115">
        <v>-1</v>
      </c>
      <c r="K61" s="116">
        <v>-4.3478260869565215</v>
      </c>
    </row>
    <row r="62" spans="1:11" ht="14.1" customHeight="1" x14ac:dyDescent="0.2">
      <c r="A62" s="306" t="s">
        <v>292</v>
      </c>
      <c r="B62" s="307" t="s">
        <v>293</v>
      </c>
      <c r="C62" s="308"/>
      <c r="D62" s="113">
        <v>1.1005135730007336</v>
      </c>
      <c r="E62" s="115">
        <v>30</v>
      </c>
      <c r="F62" s="114">
        <v>27</v>
      </c>
      <c r="G62" s="114">
        <v>25</v>
      </c>
      <c r="H62" s="114">
        <v>24</v>
      </c>
      <c r="I62" s="140">
        <v>24</v>
      </c>
      <c r="J62" s="115">
        <v>6</v>
      </c>
      <c r="K62" s="116">
        <v>25</v>
      </c>
    </row>
    <row r="63" spans="1:11" ht="14.1" customHeight="1" x14ac:dyDescent="0.2">
      <c r="A63" s="306"/>
      <c r="B63" s="307" t="s">
        <v>294</v>
      </c>
      <c r="C63" s="308"/>
      <c r="D63" s="113">
        <v>0.99046221570066029</v>
      </c>
      <c r="E63" s="115">
        <v>27</v>
      </c>
      <c r="F63" s="114">
        <v>23</v>
      </c>
      <c r="G63" s="114">
        <v>21</v>
      </c>
      <c r="H63" s="114">
        <v>20</v>
      </c>
      <c r="I63" s="140">
        <v>20</v>
      </c>
      <c r="J63" s="115">
        <v>7</v>
      </c>
      <c r="K63" s="116">
        <v>35</v>
      </c>
    </row>
    <row r="64" spans="1:11" ht="14.1" customHeight="1" x14ac:dyDescent="0.2">
      <c r="A64" s="306" t="s">
        <v>295</v>
      </c>
      <c r="B64" s="307" t="s">
        <v>296</v>
      </c>
      <c r="C64" s="308"/>
      <c r="D64" s="113">
        <v>0.11005135730007337</v>
      </c>
      <c r="E64" s="115">
        <v>3</v>
      </c>
      <c r="F64" s="114">
        <v>4</v>
      </c>
      <c r="G64" s="114">
        <v>4</v>
      </c>
      <c r="H64" s="114">
        <v>4</v>
      </c>
      <c r="I64" s="140">
        <v>4</v>
      </c>
      <c r="J64" s="115">
        <v>-1</v>
      </c>
      <c r="K64" s="116">
        <v>-25</v>
      </c>
    </row>
    <row r="65" spans="1:11" ht="14.1" customHeight="1" x14ac:dyDescent="0.2">
      <c r="A65" s="306" t="s">
        <v>297</v>
      </c>
      <c r="B65" s="307" t="s">
        <v>298</v>
      </c>
      <c r="C65" s="308"/>
      <c r="D65" s="113">
        <v>0.62362435803374905</v>
      </c>
      <c r="E65" s="115">
        <v>17</v>
      </c>
      <c r="F65" s="114">
        <v>13</v>
      </c>
      <c r="G65" s="114">
        <v>12</v>
      </c>
      <c r="H65" s="114">
        <v>12</v>
      </c>
      <c r="I65" s="140">
        <v>13</v>
      </c>
      <c r="J65" s="115">
        <v>4</v>
      </c>
      <c r="K65" s="116">
        <v>30.76923076923077</v>
      </c>
    </row>
    <row r="66" spans="1:11" ht="14.1" customHeight="1" x14ac:dyDescent="0.2">
      <c r="A66" s="306">
        <v>82</v>
      </c>
      <c r="B66" s="307" t="s">
        <v>299</v>
      </c>
      <c r="C66" s="308"/>
      <c r="D66" s="113">
        <v>1.5407190022010271</v>
      </c>
      <c r="E66" s="115">
        <v>42</v>
      </c>
      <c r="F66" s="114">
        <v>40</v>
      </c>
      <c r="G66" s="114">
        <v>38</v>
      </c>
      <c r="H66" s="114">
        <v>43</v>
      </c>
      <c r="I66" s="140">
        <v>42</v>
      </c>
      <c r="J66" s="115">
        <v>0</v>
      </c>
      <c r="K66" s="116">
        <v>0</v>
      </c>
    </row>
    <row r="67" spans="1:11" ht="14.1" customHeight="1" x14ac:dyDescent="0.2">
      <c r="A67" s="306" t="s">
        <v>300</v>
      </c>
      <c r="B67" s="307" t="s">
        <v>301</v>
      </c>
      <c r="C67" s="308"/>
      <c r="D67" s="113">
        <v>0.51357300073367573</v>
      </c>
      <c r="E67" s="115">
        <v>14</v>
      </c>
      <c r="F67" s="114">
        <v>14</v>
      </c>
      <c r="G67" s="114">
        <v>15</v>
      </c>
      <c r="H67" s="114">
        <v>18</v>
      </c>
      <c r="I67" s="140">
        <v>17</v>
      </c>
      <c r="J67" s="115">
        <v>-3</v>
      </c>
      <c r="K67" s="116">
        <v>-17.647058823529413</v>
      </c>
    </row>
    <row r="68" spans="1:11" ht="14.1" customHeight="1" x14ac:dyDescent="0.2">
      <c r="A68" s="306" t="s">
        <v>302</v>
      </c>
      <c r="B68" s="307" t="s">
        <v>303</v>
      </c>
      <c r="C68" s="308"/>
      <c r="D68" s="113">
        <v>0.36683785766691124</v>
      </c>
      <c r="E68" s="115">
        <v>10</v>
      </c>
      <c r="F68" s="114">
        <v>10</v>
      </c>
      <c r="G68" s="114">
        <v>8</v>
      </c>
      <c r="H68" s="114">
        <v>8</v>
      </c>
      <c r="I68" s="140">
        <v>7</v>
      </c>
      <c r="J68" s="115">
        <v>3</v>
      </c>
      <c r="K68" s="116">
        <v>42.857142857142854</v>
      </c>
    </row>
    <row r="69" spans="1:11" ht="14.1" customHeight="1" x14ac:dyDescent="0.2">
      <c r="A69" s="306">
        <v>83</v>
      </c>
      <c r="B69" s="307" t="s">
        <v>304</v>
      </c>
      <c r="C69" s="308"/>
      <c r="D69" s="113">
        <v>2.4944974321349962</v>
      </c>
      <c r="E69" s="115">
        <v>68</v>
      </c>
      <c r="F69" s="114">
        <v>57</v>
      </c>
      <c r="G69" s="114">
        <v>61</v>
      </c>
      <c r="H69" s="114">
        <v>59</v>
      </c>
      <c r="I69" s="140">
        <v>63</v>
      </c>
      <c r="J69" s="115">
        <v>5</v>
      </c>
      <c r="K69" s="116">
        <v>7.9365079365079367</v>
      </c>
    </row>
    <row r="70" spans="1:11" ht="14.1" customHeight="1" x14ac:dyDescent="0.2">
      <c r="A70" s="306" t="s">
        <v>305</v>
      </c>
      <c r="B70" s="307" t="s">
        <v>306</v>
      </c>
      <c r="C70" s="308"/>
      <c r="D70" s="113">
        <v>1.173881144534116</v>
      </c>
      <c r="E70" s="115">
        <v>32</v>
      </c>
      <c r="F70" s="114">
        <v>23</v>
      </c>
      <c r="G70" s="114">
        <v>24</v>
      </c>
      <c r="H70" s="114">
        <v>20</v>
      </c>
      <c r="I70" s="140">
        <v>25</v>
      </c>
      <c r="J70" s="115">
        <v>7</v>
      </c>
      <c r="K70" s="116">
        <v>28</v>
      </c>
    </row>
    <row r="71" spans="1:11" ht="14.1" customHeight="1" x14ac:dyDescent="0.2">
      <c r="A71" s="306"/>
      <c r="B71" s="307" t="s">
        <v>307</v>
      </c>
      <c r="C71" s="308"/>
      <c r="D71" s="113">
        <v>0.77035950110051354</v>
      </c>
      <c r="E71" s="115">
        <v>21</v>
      </c>
      <c r="F71" s="114">
        <v>13</v>
      </c>
      <c r="G71" s="114">
        <v>14</v>
      </c>
      <c r="H71" s="114">
        <v>10</v>
      </c>
      <c r="I71" s="140">
        <v>14</v>
      </c>
      <c r="J71" s="115">
        <v>7</v>
      </c>
      <c r="K71" s="116">
        <v>50</v>
      </c>
    </row>
    <row r="72" spans="1:11" ht="14.1" customHeight="1" x14ac:dyDescent="0.2">
      <c r="A72" s="306">
        <v>84</v>
      </c>
      <c r="B72" s="307" t="s">
        <v>308</v>
      </c>
      <c r="C72" s="308"/>
      <c r="D72" s="113">
        <v>0.77035950110051354</v>
      </c>
      <c r="E72" s="115">
        <v>21</v>
      </c>
      <c r="F72" s="114">
        <v>20</v>
      </c>
      <c r="G72" s="114">
        <v>22</v>
      </c>
      <c r="H72" s="114">
        <v>26</v>
      </c>
      <c r="I72" s="140">
        <v>27</v>
      </c>
      <c r="J72" s="115">
        <v>-6</v>
      </c>
      <c r="K72" s="116">
        <v>-22.222222222222221</v>
      </c>
    </row>
    <row r="73" spans="1:11" ht="14.1" customHeight="1" x14ac:dyDescent="0.2">
      <c r="A73" s="306" t="s">
        <v>309</v>
      </c>
      <c r="B73" s="307" t="s">
        <v>310</v>
      </c>
      <c r="C73" s="308"/>
      <c r="D73" s="113">
        <v>0.11005135730007337</v>
      </c>
      <c r="E73" s="115">
        <v>3</v>
      </c>
      <c r="F73" s="114" t="s">
        <v>513</v>
      </c>
      <c r="G73" s="114" t="s">
        <v>513</v>
      </c>
      <c r="H73" s="114">
        <v>5</v>
      </c>
      <c r="I73" s="140">
        <v>5</v>
      </c>
      <c r="J73" s="115">
        <v>-2</v>
      </c>
      <c r="K73" s="116">
        <v>-40</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0.22010271460014674</v>
      </c>
      <c r="E77" s="115">
        <v>6</v>
      </c>
      <c r="F77" s="114">
        <v>5</v>
      </c>
      <c r="G77" s="114">
        <v>5</v>
      </c>
      <c r="H77" s="114">
        <v>5</v>
      </c>
      <c r="I77" s="140">
        <v>5</v>
      </c>
      <c r="J77" s="115">
        <v>1</v>
      </c>
      <c r="K77" s="116">
        <v>20</v>
      </c>
    </row>
    <row r="78" spans="1:11" ht="14.1" customHeight="1" x14ac:dyDescent="0.2">
      <c r="A78" s="306">
        <v>93</v>
      </c>
      <c r="B78" s="307" t="s">
        <v>317</v>
      </c>
      <c r="C78" s="308"/>
      <c r="D78" s="113">
        <v>0.11005135730007337</v>
      </c>
      <c r="E78" s="115">
        <v>3</v>
      </c>
      <c r="F78" s="114">
        <v>5</v>
      </c>
      <c r="G78" s="114">
        <v>3</v>
      </c>
      <c r="H78" s="114">
        <v>4</v>
      </c>
      <c r="I78" s="140">
        <v>3</v>
      </c>
      <c r="J78" s="115">
        <v>0</v>
      </c>
      <c r="K78" s="116">
        <v>0</v>
      </c>
    </row>
    <row r="79" spans="1:11" ht="14.1" customHeight="1" x14ac:dyDescent="0.2">
      <c r="A79" s="306">
        <v>94</v>
      </c>
      <c r="B79" s="307" t="s">
        <v>318</v>
      </c>
      <c r="C79" s="308"/>
      <c r="D79" s="113">
        <v>0.18341892883345562</v>
      </c>
      <c r="E79" s="115">
        <v>5</v>
      </c>
      <c r="F79" s="114">
        <v>4</v>
      </c>
      <c r="G79" s="114">
        <v>5</v>
      </c>
      <c r="H79" s="114">
        <v>6</v>
      </c>
      <c r="I79" s="140" t="s">
        <v>513</v>
      </c>
      <c r="J79" s="115" t="s">
        <v>513</v>
      </c>
      <c r="K79" s="116" t="s">
        <v>513</v>
      </c>
    </row>
    <row r="80" spans="1:11" ht="14.1" customHeight="1" x14ac:dyDescent="0.2">
      <c r="A80" s="306" t="s">
        <v>319</v>
      </c>
      <c r="B80" s="307" t="s">
        <v>320</v>
      </c>
      <c r="C80" s="308"/>
      <c r="D80" s="113" t="s">
        <v>513</v>
      </c>
      <c r="E80" s="115" t="s">
        <v>513</v>
      </c>
      <c r="F80" s="114" t="s">
        <v>513</v>
      </c>
      <c r="G80" s="114">
        <v>4</v>
      </c>
      <c r="H80" s="114">
        <v>8</v>
      </c>
      <c r="I80" s="140" t="s">
        <v>513</v>
      </c>
      <c r="J80" s="115" t="s">
        <v>513</v>
      </c>
      <c r="K80" s="116" t="s">
        <v>513</v>
      </c>
    </row>
    <row r="81" spans="1:11" ht="14.1" customHeight="1" x14ac:dyDescent="0.2">
      <c r="A81" s="310" t="s">
        <v>321</v>
      </c>
      <c r="B81" s="311" t="s">
        <v>333</v>
      </c>
      <c r="C81" s="312"/>
      <c r="D81" s="125">
        <v>1.173881144534116</v>
      </c>
      <c r="E81" s="143">
        <v>32</v>
      </c>
      <c r="F81" s="144">
        <v>39</v>
      </c>
      <c r="G81" s="144">
        <v>39</v>
      </c>
      <c r="H81" s="144">
        <v>41</v>
      </c>
      <c r="I81" s="145">
        <v>36</v>
      </c>
      <c r="J81" s="143">
        <v>-4</v>
      </c>
      <c r="K81" s="146">
        <v>-11.111111111111111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1382</v>
      </c>
      <c r="G12" s="536">
        <v>1034</v>
      </c>
      <c r="H12" s="536">
        <v>1568</v>
      </c>
      <c r="I12" s="536">
        <v>1329</v>
      </c>
      <c r="J12" s="537">
        <v>1741</v>
      </c>
      <c r="K12" s="538">
        <v>-359</v>
      </c>
      <c r="L12" s="349">
        <v>-20.620333141872486</v>
      </c>
    </row>
    <row r="13" spans="1:17" s="110" customFormat="1" ht="15" customHeight="1" x14ac:dyDescent="0.2">
      <c r="A13" s="350" t="s">
        <v>344</v>
      </c>
      <c r="B13" s="351" t="s">
        <v>345</v>
      </c>
      <c r="C13" s="347"/>
      <c r="D13" s="347"/>
      <c r="E13" s="348"/>
      <c r="F13" s="536">
        <v>785</v>
      </c>
      <c r="G13" s="536">
        <v>534</v>
      </c>
      <c r="H13" s="536">
        <v>921</v>
      </c>
      <c r="I13" s="536">
        <v>807</v>
      </c>
      <c r="J13" s="537">
        <v>981</v>
      </c>
      <c r="K13" s="538">
        <v>-196</v>
      </c>
      <c r="L13" s="349">
        <v>-19.979612640163097</v>
      </c>
    </row>
    <row r="14" spans="1:17" s="110" customFormat="1" ht="22.5" customHeight="1" x14ac:dyDescent="0.2">
      <c r="A14" s="350"/>
      <c r="B14" s="351" t="s">
        <v>346</v>
      </c>
      <c r="C14" s="347"/>
      <c r="D14" s="347"/>
      <c r="E14" s="348"/>
      <c r="F14" s="536">
        <v>597</v>
      </c>
      <c r="G14" s="536">
        <v>500</v>
      </c>
      <c r="H14" s="536">
        <v>647</v>
      </c>
      <c r="I14" s="536">
        <v>522</v>
      </c>
      <c r="J14" s="537">
        <v>760</v>
      </c>
      <c r="K14" s="538">
        <v>-163</v>
      </c>
      <c r="L14" s="349">
        <v>-21.44736842105263</v>
      </c>
    </row>
    <row r="15" spans="1:17" s="110" customFormat="1" ht="15" customHeight="1" x14ac:dyDescent="0.2">
      <c r="A15" s="350" t="s">
        <v>347</v>
      </c>
      <c r="B15" s="351" t="s">
        <v>108</v>
      </c>
      <c r="C15" s="347"/>
      <c r="D15" s="347"/>
      <c r="E15" s="348"/>
      <c r="F15" s="536">
        <v>277</v>
      </c>
      <c r="G15" s="536">
        <v>175</v>
      </c>
      <c r="H15" s="536">
        <v>620</v>
      </c>
      <c r="I15" s="536">
        <v>212</v>
      </c>
      <c r="J15" s="537">
        <v>304</v>
      </c>
      <c r="K15" s="538">
        <v>-27</v>
      </c>
      <c r="L15" s="349">
        <v>-8.8815789473684212</v>
      </c>
    </row>
    <row r="16" spans="1:17" s="110" customFormat="1" ht="15" customHeight="1" x14ac:dyDescent="0.2">
      <c r="A16" s="350"/>
      <c r="B16" s="351" t="s">
        <v>109</v>
      </c>
      <c r="C16" s="347"/>
      <c r="D16" s="347"/>
      <c r="E16" s="348"/>
      <c r="F16" s="536">
        <v>912</v>
      </c>
      <c r="G16" s="536">
        <v>704</v>
      </c>
      <c r="H16" s="536">
        <v>812</v>
      </c>
      <c r="I16" s="536">
        <v>940</v>
      </c>
      <c r="J16" s="537">
        <v>1156</v>
      </c>
      <c r="K16" s="538">
        <v>-244</v>
      </c>
      <c r="L16" s="349">
        <v>-21.107266435986158</v>
      </c>
    </row>
    <row r="17" spans="1:12" s="110" customFormat="1" ht="15" customHeight="1" x14ac:dyDescent="0.2">
      <c r="A17" s="350"/>
      <c r="B17" s="351" t="s">
        <v>110</v>
      </c>
      <c r="C17" s="347"/>
      <c r="D17" s="347"/>
      <c r="E17" s="348"/>
      <c r="F17" s="536">
        <v>175</v>
      </c>
      <c r="G17" s="536">
        <v>132</v>
      </c>
      <c r="H17" s="536">
        <v>129</v>
      </c>
      <c r="I17" s="536">
        <v>167</v>
      </c>
      <c r="J17" s="537">
        <v>266</v>
      </c>
      <c r="K17" s="538">
        <v>-91</v>
      </c>
      <c r="L17" s="349">
        <v>-34.210526315789473</v>
      </c>
    </row>
    <row r="18" spans="1:12" s="110" customFormat="1" ht="15" customHeight="1" x14ac:dyDescent="0.2">
      <c r="A18" s="350"/>
      <c r="B18" s="351" t="s">
        <v>111</v>
      </c>
      <c r="C18" s="347"/>
      <c r="D18" s="347"/>
      <c r="E18" s="348"/>
      <c r="F18" s="536">
        <v>18</v>
      </c>
      <c r="G18" s="536">
        <v>23</v>
      </c>
      <c r="H18" s="536">
        <v>7</v>
      </c>
      <c r="I18" s="536">
        <v>10</v>
      </c>
      <c r="J18" s="537">
        <v>15</v>
      </c>
      <c r="K18" s="538">
        <v>3</v>
      </c>
      <c r="L18" s="349">
        <v>20</v>
      </c>
    </row>
    <row r="19" spans="1:12" s="110" customFormat="1" ht="15" customHeight="1" x14ac:dyDescent="0.2">
      <c r="A19" s="118" t="s">
        <v>113</v>
      </c>
      <c r="B19" s="119" t="s">
        <v>181</v>
      </c>
      <c r="C19" s="347"/>
      <c r="D19" s="347"/>
      <c r="E19" s="348"/>
      <c r="F19" s="536">
        <v>1002</v>
      </c>
      <c r="G19" s="536">
        <v>694</v>
      </c>
      <c r="H19" s="536">
        <v>1216</v>
      </c>
      <c r="I19" s="536">
        <v>952</v>
      </c>
      <c r="J19" s="537">
        <v>1279</v>
      </c>
      <c r="K19" s="538">
        <v>-277</v>
      </c>
      <c r="L19" s="349">
        <v>-21.657544956997654</v>
      </c>
    </row>
    <row r="20" spans="1:12" s="110" customFormat="1" ht="15" customHeight="1" x14ac:dyDescent="0.2">
      <c r="A20" s="118"/>
      <c r="B20" s="119" t="s">
        <v>182</v>
      </c>
      <c r="C20" s="347"/>
      <c r="D20" s="347"/>
      <c r="E20" s="348"/>
      <c r="F20" s="536">
        <v>380</v>
      </c>
      <c r="G20" s="536">
        <v>340</v>
      </c>
      <c r="H20" s="536">
        <v>352</v>
      </c>
      <c r="I20" s="536">
        <v>377</v>
      </c>
      <c r="J20" s="537">
        <v>462</v>
      </c>
      <c r="K20" s="538">
        <v>-82</v>
      </c>
      <c r="L20" s="349">
        <v>-17.748917748917748</v>
      </c>
    </row>
    <row r="21" spans="1:12" s="110" customFormat="1" ht="15" customHeight="1" x14ac:dyDescent="0.2">
      <c r="A21" s="118" t="s">
        <v>113</v>
      </c>
      <c r="B21" s="119" t="s">
        <v>116</v>
      </c>
      <c r="C21" s="347"/>
      <c r="D21" s="347"/>
      <c r="E21" s="348"/>
      <c r="F21" s="536">
        <v>1104</v>
      </c>
      <c r="G21" s="536">
        <v>833</v>
      </c>
      <c r="H21" s="536">
        <v>1292</v>
      </c>
      <c r="I21" s="536">
        <v>1068</v>
      </c>
      <c r="J21" s="537">
        <v>1393</v>
      </c>
      <c r="K21" s="538">
        <v>-289</v>
      </c>
      <c r="L21" s="349">
        <v>-20.746590093323761</v>
      </c>
    </row>
    <row r="22" spans="1:12" s="110" customFormat="1" ht="15" customHeight="1" x14ac:dyDescent="0.2">
      <c r="A22" s="118"/>
      <c r="B22" s="119" t="s">
        <v>117</v>
      </c>
      <c r="C22" s="347"/>
      <c r="D22" s="347"/>
      <c r="E22" s="348"/>
      <c r="F22" s="536">
        <v>278</v>
      </c>
      <c r="G22" s="536">
        <v>201</v>
      </c>
      <c r="H22" s="536">
        <v>274</v>
      </c>
      <c r="I22" s="536">
        <v>260</v>
      </c>
      <c r="J22" s="537">
        <v>348</v>
      </c>
      <c r="K22" s="538">
        <v>-70</v>
      </c>
      <c r="L22" s="349">
        <v>-20.114942528735632</v>
      </c>
    </row>
    <row r="23" spans="1:12" s="110" customFormat="1" ht="15" customHeight="1" x14ac:dyDescent="0.2">
      <c r="A23" s="352" t="s">
        <v>347</v>
      </c>
      <c r="B23" s="353" t="s">
        <v>193</v>
      </c>
      <c r="C23" s="354"/>
      <c r="D23" s="354"/>
      <c r="E23" s="355"/>
      <c r="F23" s="539">
        <v>17</v>
      </c>
      <c r="G23" s="539">
        <v>20</v>
      </c>
      <c r="H23" s="539">
        <v>261</v>
      </c>
      <c r="I23" s="539">
        <v>12</v>
      </c>
      <c r="J23" s="540">
        <v>23</v>
      </c>
      <c r="K23" s="541">
        <v>-6</v>
      </c>
      <c r="L23" s="356">
        <v>-26.086956521739129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30.3</v>
      </c>
      <c r="G25" s="542">
        <v>35</v>
      </c>
      <c r="H25" s="542">
        <v>39.799999999999997</v>
      </c>
      <c r="I25" s="542">
        <v>33.9</v>
      </c>
      <c r="J25" s="542">
        <v>31.8</v>
      </c>
      <c r="K25" s="543" t="s">
        <v>349</v>
      </c>
      <c r="L25" s="364">
        <v>-1.5</v>
      </c>
    </row>
    <row r="26" spans="1:12" s="110" customFormat="1" ht="15" customHeight="1" x14ac:dyDescent="0.2">
      <c r="A26" s="365" t="s">
        <v>105</v>
      </c>
      <c r="B26" s="366" t="s">
        <v>345</v>
      </c>
      <c r="C26" s="362"/>
      <c r="D26" s="362"/>
      <c r="E26" s="363"/>
      <c r="F26" s="542">
        <v>27.3</v>
      </c>
      <c r="G26" s="542">
        <v>36.9</v>
      </c>
      <c r="H26" s="542">
        <v>38.299999999999997</v>
      </c>
      <c r="I26" s="542">
        <v>30.3</v>
      </c>
      <c r="J26" s="544">
        <v>29.9</v>
      </c>
      <c r="K26" s="543" t="s">
        <v>349</v>
      </c>
      <c r="L26" s="364">
        <v>-2.5999999999999979</v>
      </c>
    </row>
    <row r="27" spans="1:12" s="110" customFormat="1" ht="15" customHeight="1" x14ac:dyDescent="0.2">
      <c r="A27" s="365"/>
      <c r="B27" s="366" t="s">
        <v>346</v>
      </c>
      <c r="C27" s="362"/>
      <c r="D27" s="362"/>
      <c r="E27" s="363"/>
      <c r="F27" s="542">
        <v>34.4</v>
      </c>
      <c r="G27" s="542">
        <v>32.9</v>
      </c>
      <c r="H27" s="542">
        <v>41.9</v>
      </c>
      <c r="I27" s="542">
        <v>39.6</v>
      </c>
      <c r="J27" s="542">
        <v>34.299999999999997</v>
      </c>
      <c r="K27" s="543" t="s">
        <v>349</v>
      </c>
      <c r="L27" s="364">
        <v>0.10000000000000142</v>
      </c>
    </row>
    <row r="28" spans="1:12" s="110" customFormat="1" ht="15" customHeight="1" x14ac:dyDescent="0.2">
      <c r="A28" s="365" t="s">
        <v>113</v>
      </c>
      <c r="B28" s="366" t="s">
        <v>108</v>
      </c>
      <c r="C28" s="362"/>
      <c r="D28" s="362"/>
      <c r="E28" s="363"/>
      <c r="F28" s="542">
        <v>44.2</v>
      </c>
      <c r="G28" s="542">
        <v>51.6</v>
      </c>
      <c r="H28" s="542">
        <v>56.6</v>
      </c>
      <c r="I28" s="542">
        <v>48.7</v>
      </c>
      <c r="J28" s="542">
        <v>48.5</v>
      </c>
      <c r="K28" s="543" t="s">
        <v>349</v>
      </c>
      <c r="L28" s="364">
        <v>-4.2999999999999972</v>
      </c>
    </row>
    <row r="29" spans="1:12" s="110" customFormat="1" ht="11.25" x14ac:dyDescent="0.2">
      <c r="A29" s="365"/>
      <c r="B29" s="366" t="s">
        <v>109</v>
      </c>
      <c r="C29" s="362"/>
      <c r="D29" s="362"/>
      <c r="E29" s="363"/>
      <c r="F29" s="542">
        <v>28.8</v>
      </c>
      <c r="G29" s="542">
        <v>34.299999999999997</v>
      </c>
      <c r="H29" s="542">
        <v>34.4</v>
      </c>
      <c r="I29" s="542">
        <v>31.6</v>
      </c>
      <c r="J29" s="544">
        <v>30</v>
      </c>
      <c r="K29" s="543" t="s">
        <v>349</v>
      </c>
      <c r="L29" s="364">
        <v>-1.1999999999999993</v>
      </c>
    </row>
    <row r="30" spans="1:12" s="110" customFormat="1" ht="15" customHeight="1" x14ac:dyDescent="0.2">
      <c r="A30" s="365"/>
      <c r="B30" s="366" t="s">
        <v>110</v>
      </c>
      <c r="C30" s="362"/>
      <c r="D30" s="362"/>
      <c r="E30" s="363"/>
      <c r="F30" s="542">
        <v>18.899999999999999</v>
      </c>
      <c r="G30" s="542">
        <v>22</v>
      </c>
      <c r="H30" s="542">
        <v>33.9</v>
      </c>
      <c r="I30" s="542">
        <v>29.3</v>
      </c>
      <c r="J30" s="542">
        <v>22.9</v>
      </c>
      <c r="K30" s="543" t="s">
        <v>349</v>
      </c>
      <c r="L30" s="364">
        <v>-4</v>
      </c>
    </row>
    <row r="31" spans="1:12" s="110" customFormat="1" ht="15" customHeight="1" x14ac:dyDescent="0.2">
      <c r="A31" s="365"/>
      <c r="B31" s="366" t="s">
        <v>111</v>
      </c>
      <c r="C31" s="362"/>
      <c r="D31" s="362"/>
      <c r="E31" s="363"/>
      <c r="F31" s="542">
        <v>27.8</v>
      </c>
      <c r="G31" s="542">
        <v>17.399999999999999</v>
      </c>
      <c r="H31" s="542">
        <v>28.6</v>
      </c>
      <c r="I31" s="542">
        <v>40</v>
      </c>
      <c r="J31" s="542">
        <v>20</v>
      </c>
      <c r="K31" s="543" t="s">
        <v>349</v>
      </c>
      <c r="L31" s="364">
        <v>7.8000000000000007</v>
      </c>
    </row>
    <row r="32" spans="1:12" s="110" customFormat="1" ht="15" customHeight="1" x14ac:dyDescent="0.2">
      <c r="A32" s="367" t="s">
        <v>113</v>
      </c>
      <c r="B32" s="368" t="s">
        <v>181</v>
      </c>
      <c r="C32" s="362"/>
      <c r="D32" s="362"/>
      <c r="E32" s="363"/>
      <c r="F32" s="542">
        <v>27.7</v>
      </c>
      <c r="G32" s="542">
        <v>36.200000000000003</v>
      </c>
      <c r="H32" s="542">
        <v>38.5</v>
      </c>
      <c r="I32" s="542">
        <v>33.4</v>
      </c>
      <c r="J32" s="544">
        <v>31.2</v>
      </c>
      <c r="K32" s="543" t="s">
        <v>349</v>
      </c>
      <c r="L32" s="364">
        <v>-3.5</v>
      </c>
    </row>
    <row r="33" spans="1:12" s="110" customFormat="1" ht="15" customHeight="1" x14ac:dyDescent="0.2">
      <c r="A33" s="367"/>
      <c r="B33" s="368" t="s">
        <v>182</v>
      </c>
      <c r="C33" s="362"/>
      <c r="D33" s="362"/>
      <c r="E33" s="363"/>
      <c r="F33" s="542">
        <v>37.1</v>
      </c>
      <c r="G33" s="542">
        <v>32.5</v>
      </c>
      <c r="H33" s="542">
        <v>43.1</v>
      </c>
      <c r="I33" s="542">
        <v>35.299999999999997</v>
      </c>
      <c r="J33" s="542">
        <v>33.4</v>
      </c>
      <c r="K33" s="543" t="s">
        <v>349</v>
      </c>
      <c r="L33" s="364">
        <v>3.7000000000000028</v>
      </c>
    </row>
    <row r="34" spans="1:12" s="369" customFormat="1" ht="15" customHeight="1" x14ac:dyDescent="0.2">
      <c r="A34" s="367" t="s">
        <v>113</v>
      </c>
      <c r="B34" s="368" t="s">
        <v>116</v>
      </c>
      <c r="C34" s="362"/>
      <c r="D34" s="362"/>
      <c r="E34" s="363"/>
      <c r="F34" s="542">
        <v>26.6</v>
      </c>
      <c r="G34" s="542">
        <v>27.8</v>
      </c>
      <c r="H34" s="542">
        <v>35</v>
      </c>
      <c r="I34" s="542">
        <v>27.9</v>
      </c>
      <c r="J34" s="542">
        <v>26.1</v>
      </c>
      <c r="K34" s="543" t="s">
        <v>349</v>
      </c>
      <c r="L34" s="364">
        <v>0.5</v>
      </c>
    </row>
    <row r="35" spans="1:12" s="369" customFormat="1" ht="11.25" x14ac:dyDescent="0.2">
      <c r="A35" s="370"/>
      <c r="B35" s="371" t="s">
        <v>117</v>
      </c>
      <c r="C35" s="372"/>
      <c r="D35" s="372"/>
      <c r="E35" s="373"/>
      <c r="F35" s="545">
        <v>45.1</v>
      </c>
      <c r="G35" s="545">
        <v>64.900000000000006</v>
      </c>
      <c r="H35" s="545">
        <v>57.7</v>
      </c>
      <c r="I35" s="545">
        <v>59</v>
      </c>
      <c r="J35" s="546">
        <v>54.2</v>
      </c>
      <c r="K35" s="547" t="s">
        <v>349</v>
      </c>
      <c r="L35" s="374">
        <v>-9.1000000000000014</v>
      </c>
    </row>
    <row r="36" spans="1:12" s="369" customFormat="1" ht="15.95" customHeight="1" x14ac:dyDescent="0.2">
      <c r="A36" s="375" t="s">
        <v>350</v>
      </c>
      <c r="B36" s="376"/>
      <c r="C36" s="377"/>
      <c r="D36" s="376"/>
      <c r="E36" s="378"/>
      <c r="F36" s="548">
        <v>1348</v>
      </c>
      <c r="G36" s="548">
        <v>1007</v>
      </c>
      <c r="H36" s="548">
        <v>1226</v>
      </c>
      <c r="I36" s="548">
        <v>1308</v>
      </c>
      <c r="J36" s="548">
        <v>1700</v>
      </c>
      <c r="K36" s="549">
        <v>-352</v>
      </c>
      <c r="L36" s="380">
        <v>-20.705882352941178</v>
      </c>
    </row>
    <row r="37" spans="1:12" s="369" customFormat="1" ht="15.95" customHeight="1" x14ac:dyDescent="0.2">
      <c r="A37" s="381"/>
      <c r="B37" s="382" t="s">
        <v>113</v>
      </c>
      <c r="C37" s="382" t="s">
        <v>351</v>
      </c>
      <c r="D37" s="382"/>
      <c r="E37" s="383"/>
      <c r="F37" s="548">
        <v>409</v>
      </c>
      <c r="G37" s="548">
        <v>352</v>
      </c>
      <c r="H37" s="548">
        <v>488</v>
      </c>
      <c r="I37" s="548">
        <v>444</v>
      </c>
      <c r="J37" s="548">
        <v>540</v>
      </c>
      <c r="K37" s="549">
        <v>-131</v>
      </c>
      <c r="L37" s="380">
        <v>-24.25925925925926</v>
      </c>
    </row>
    <row r="38" spans="1:12" s="369" customFormat="1" ht="15.95" customHeight="1" x14ac:dyDescent="0.2">
      <c r="A38" s="381"/>
      <c r="B38" s="384" t="s">
        <v>105</v>
      </c>
      <c r="C38" s="384" t="s">
        <v>106</v>
      </c>
      <c r="D38" s="385"/>
      <c r="E38" s="383"/>
      <c r="F38" s="548">
        <v>769</v>
      </c>
      <c r="G38" s="548">
        <v>520</v>
      </c>
      <c r="H38" s="548">
        <v>715</v>
      </c>
      <c r="I38" s="548">
        <v>795</v>
      </c>
      <c r="J38" s="550">
        <v>968</v>
      </c>
      <c r="K38" s="549">
        <v>-199</v>
      </c>
      <c r="L38" s="380">
        <v>-20.557851239669422</v>
      </c>
    </row>
    <row r="39" spans="1:12" s="369" customFormat="1" ht="15.95" customHeight="1" x14ac:dyDescent="0.2">
      <c r="A39" s="381"/>
      <c r="B39" s="385"/>
      <c r="C39" s="382" t="s">
        <v>352</v>
      </c>
      <c r="D39" s="385"/>
      <c r="E39" s="383"/>
      <c r="F39" s="548">
        <v>210</v>
      </c>
      <c r="G39" s="548">
        <v>192</v>
      </c>
      <c r="H39" s="548">
        <v>274</v>
      </c>
      <c r="I39" s="548">
        <v>241</v>
      </c>
      <c r="J39" s="548">
        <v>289</v>
      </c>
      <c r="K39" s="549">
        <v>-79</v>
      </c>
      <c r="L39" s="380">
        <v>-27.335640138408305</v>
      </c>
    </row>
    <row r="40" spans="1:12" s="369" customFormat="1" ht="15.95" customHeight="1" x14ac:dyDescent="0.2">
      <c r="A40" s="381"/>
      <c r="B40" s="384"/>
      <c r="C40" s="384" t="s">
        <v>107</v>
      </c>
      <c r="D40" s="385"/>
      <c r="E40" s="383"/>
      <c r="F40" s="548">
        <v>579</v>
      </c>
      <c r="G40" s="548">
        <v>487</v>
      </c>
      <c r="H40" s="548">
        <v>511</v>
      </c>
      <c r="I40" s="548">
        <v>513</v>
      </c>
      <c r="J40" s="548">
        <v>732</v>
      </c>
      <c r="K40" s="549">
        <v>-153</v>
      </c>
      <c r="L40" s="380">
        <v>-20.901639344262296</v>
      </c>
    </row>
    <row r="41" spans="1:12" s="369" customFormat="1" ht="24" customHeight="1" x14ac:dyDescent="0.2">
      <c r="A41" s="381"/>
      <c r="B41" s="385"/>
      <c r="C41" s="382" t="s">
        <v>352</v>
      </c>
      <c r="D41" s="385"/>
      <c r="E41" s="383"/>
      <c r="F41" s="548">
        <v>199</v>
      </c>
      <c r="G41" s="548">
        <v>160</v>
      </c>
      <c r="H41" s="548">
        <v>214</v>
      </c>
      <c r="I41" s="548">
        <v>203</v>
      </c>
      <c r="J41" s="550">
        <v>251</v>
      </c>
      <c r="K41" s="549">
        <v>-52</v>
      </c>
      <c r="L41" s="380">
        <v>-20.717131474103585</v>
      </c>
    </row>
    <row r="42" spans="1:12" s="110" customFormat="1" ht="15" customHeight="1" x14ac:dyDescent="0.2">
      <c r="A42" s="381"/>
      <c r="B42" s="384" t="s">
        <v>113</v>
      </c>
      <c r="C42" s="384" t="s">
        <v>353</v>
      </c>
      <c r="D42" s="385"/>
      <c r="E42" s="383"/>
      <c r="F42" s="548">
        <v>251</v>
      </c>
      <c r="G42" s="548">
        <v>155</v>
      </c>
      <c r="H42" s="548">
        <v>304</v>
      </c>
      <c r="I42" s="548">
        <v>197</v>
      </c>
      <c r="J42" s="548">
        <v>274</v>
      </c>
      <c r="K42" s="549">
        <v>-23</v>
      </c>
      <c r="L42" s="380">
        <v>-8.3941605839416056</v>
      </c>
    </row>
    <row r="43" spans="1:12" s="110" customFormat="1" ht="15" customHeight="1" x14ac:dyDescent="0.2">
      <c r="A43" s="381"/>
      <c r="B43" s="385"/>
      <c r="C43" s="382" t="s">
        <v>352</v>
      </c>
      <c r="D43" s="385"/>
      <c r="E43" s="383"/>
      <c r="F43" s="548">
        <v>111</v>
      </c>
      <c r="G43" s="548">
        <v>80</v>
      </c>
      <c r="H43" s="548">
        <v>172</v>
      </c>
      <c r="I43" s="548">
        <v>96</v>
      </c>
      <c r="J43" s="548">
        <v>133</v>
      </c>
      <c r="K43" s="549">
        <v>-22</v>
      </c>
      <c r="L43" s="380">
        <v>-16.541353383458645</v>
      </c>
    </row>
    <row r="44" spans="1:12" s="110" customFormat="1" ht="15" customHeight="1" x14ac:dyDescent="0.2">
      <c r="A44" s="381"/>
      <c r="B44" s="384"/>
      <c r="C44" s="366" t="s">
        <v>109</v>
      </c>
      <c r="D44" s="385"/>
      <c r="E44" s="383"/>
      <c r="F44" s="548">
        <v>904</v>
      </c>
      <c r="G44" s="548">
        <v>697</v>
      </c>
      <c r="H44" s="548">
        <v>788</v>
      </c>
      <c r="I44" s="548">
        <v>934</v>
      </c>
      <c r="J44" s="550">
        <v>1145</v>
      </c>
      <c r="K44" s="549">
        <v>-241</v>
      </c>
      <c r="L44" s="380">
        <v>-21.048034934497817</v>
      </c>
    </row>
    <row r="45" spans="1:12" s="110" customFormat="1" ht="15" customHeight="1" x14ac:dyDescent="0.2">
      <c r="A45" s="381"/>
      <c r="B45" s="385"/>
      <c r="C45" s="382" t="s">
        <v>352</v>
      </c>
      <c r="D45" s="385"/>
      <c r="E45" s="383"/>
      <c r="F45" s="548">
        <v>260</v>
      </c>
      <c r="G45" s="548">
        <v>239</v>
      </c>
      <c r="H45" s="548">
        <v>271</v>
      </c>
      <c r="I45" s="548">
        <v>295</v>
      </c>
      <c r="J45" s="548">
        <v>343</v>
      </c>
      <c r="K45" s="549">
        <v>-83</v>
      </c>
      <c r="L45" s="380">
        <v>-24.198250728862973</v>
      </c>
    </row>
    <row r="46" spans="1:12" s="110" customFormat="1" ht="15" customHeight="1" x14ac:dyDescent="0.2">
      <c r="A46" s="381"/>
      <c r="B46" s="384"/>
      <c r="C46" s="366" t="s">
        <v>110</v>
      </c>
      <c r="D46" s="385"/>
      <c r="E46" s="383"/>
      <c r="F46" s="548">
        <v>175</v>
      </c>
      <c r="G46" s="548">
        <v>132</v>
      </c>
      <c r="H46" s="548">
        <v>127</v>
      </c>
      <c r="I46" s="548">
        <v>167</v>
      </c>
      <c r="J46" s="548">
        <v>266</v>
      </c>
      <c r="K46" s="549">
        <v>-91</v>
      </c>
      <c r="L46" s="380">
        <v>-34.210526315789473</v>
      </c>
    </row>
    <row r="47" spans="1:12" s="110" customFormat="1" ht="15" customHeight="1" x14ac:dyDescent="0.2">
      <c r="A47" s="381"/>
      <c r="B47" s="385"/>
      <c r="C47" s="382" t="s">
        <v>352</v>
      </c>
      <c r="D47" s="385"/>
      <c r="E47" s="383"/>
      <c r="F47" s="548">
        <v>33</v>
      </c>
      <c r="G47" s="548">
        <v>29</v>
      </c>
      <c r="H47" s="548" t="s">
        <v>513</v>
      </c>
      <c r="I47" s="548">
        <v>49</v>
      </c>
      <c r="J47" s="550">
        <v>61</v>
      </c>
      <c r="K47" s="549">
        <v>-28</v>
      </c>
      <c r="L47" s="380">
        <v>-45.901639344262293</v>
      </c>
    </row>
    <row r="48" spans="1:12" s="110" customFormat="1" ht="15" customHeight="1" x14ac:dyDescent="0.2">
      <c r="A48" s="381"/>
      <c r="B48" s="385"/>
      <c r="C48" s="366" t="s">
        <v>111</v>
      </c>
      <c r="D48" s="386"/>
      <c r="E48" s="387"/>
      <c r="F48" s="548">
        <v>18</v>
      </c>
      <c r="G48" s="548">
        <v>23</v>
      </c>
      <c r="H48" s="548">
        <v>7</v>
      </c>
      <c r="I48" s="548">
        <v>10</v>
      </c>
      <c r="J48" s="548">
        <v>15</v>
      </c>
      <c r="K48" s="549">
        <v>3</v>
      </c>
      <c r="L48" s="380">
        <v>20</v>
      </c>
    </row>
    <row r="49" spans="1:12" s="110" customFormat="1" ht="15" customHeight="1" x14ac:dyDescent="0.2">
      <c r="A49" s="381"/>
      <c r="B49" s="385"/>
      <c r="C49" s="382" t="s">
        <v>352</v>
      </c>
      <c r="D49" s="385"/>
      <c r="E49" s="383"/>
      <c r="F49" s="548">
        <v>5</v>
      </c>
      <c r="G49" s="548">
        <v>4</v>
      </c>
      <c r="H49" s="548" t="s">
        <v>513</v>
      </c>
      <c r="I49" s="548">
        <v>4</v>
      </c>
      <c r="J49" s="548">
        <v>3</v>
      </c>
      <c r="K49" s="549">
        <v>2</v>
      </c>
      <c r="L49" s="380">
        <v>66.666666666666671</v>
      </c>
    </row>
    <row r="50" spans="1:12" s="110" customFormat="1" ht="15" customHeight="1" x14ac:dyDescent="0.2">
      <c r="A50" s="381"/>
      <c r="B50" s="384" t="s">
        <v>113</v>
      </c>
      <c r="C50" s="382" t="s">
        <v>181</v>
      </c>
      <c r="D50" s="385"/>
      <c r="E50" s="383"/>
      <c r="F50" s="548">
        <v>971</v>
      </c>
      <c r="G50" s="548">
        <v>669</v>
      </c>
      <c r="H50" s="548" t="s">
        <v>513</v>
      </c>
      <c r="I50" s="548">
        <v>934</v>
      </c>
      <c r="J50" s="550">
        <v>1242</v>
      </c>
      <c r="K50" s="549">
        <v>-271</v>
      </c>
      <c r="L50" s="380">
        <v>-21.81964573268921</v>
      </c>
    </row>
    <row r="51" spans="1:12" s="110" customFormat="1" ht="15" customHeight="1" x14ac:dyDescent="0.2">
      <c r="A51" s="381"/>
      <c r="B51" s="385"/>
      <c r="C51" s="382" t="s">
        <v>352</v>
      </c>
      <c r="D51" s="385"/>
      <c r="E51" s="383"/>
      <c r="F51" s="548">
        <v>269</v>
      </c>
      <c r="G51" s="548">
        <v>242</v>
      </c>
      <c r="H51" s="548">
        <v>341</v>
      </c>
      <c r="I51" s="548">
        <v>312</v>
      </c>
      <c r="J51" s="548">
        <v>387</v>
      </c>
      <c r="K51" s="549">
        <v>-118</v>
      </c>
      <c r="L51" s="380">
        <v>-30.49095607235142</v>
      </c>
    </row>
    <row r="52" spans="1:12" s="110" customFormat="1" ht="15" customHeight="1" x14ac:dyDescent="0.2">
      <c r="A52" s="381"/>
      <c r="B52" s="384"/>
      <c r="C52" s="382" t="s">
        <v>182</v>
      </c>
      <c r="D52" s="385"/>
      <c r="E52" s="383"/>
      <c r="F52" s="548">
        <v>377</v>
      </c>
      <c r="G52" s="548">
        <v>338</v>
      </c>
      <c r="H52" s="548">
        <v>341</v>
      </c>
      <c r="I52" s="548">
        <v>374</v>
      </c>
      <c r="J52" s="548">
        <v>458</v>
      </c>
      <c r="K52" s="549">
        <v>-81</v>
      </c>
      <c r="L52" s="380">
        <v>-17.685589519650655</v>
      </c>
    </row>
    <row r="53" spans="1:12" s="269" customFormat="1" ht="11.25" customHeight="1" x14ac:dyDescent="0.2">
      <c r="A53" s="381"/>
      <c r="B53" s="385"/>
      <c r="C53" s="382" t="s">
        <v>352</v>
      </c>
      <c r="D53" s="385"/>
      <c r="E53" s="383"/>
      <c r="F53" s="548">
        <v>140</v>
      </c>
      <c r="G53" s="548">
        <v>110</v>
      </c>
      <c r="H53" s="548">
        <v>147</v>
      </c>
      <c r="I53" s="548">
        <v>132</v>
      </c>
      <c r="J53" s="550">
        <v>153</v>
      </c>
      <c r="K53" s="549">
        <v>-13</v>
      </c>
      <c r="L53" s="380">
        <v>-8.4967320261437909</v>
      </c>
    </row>
    <row r="54" spans="1:12" s="151" customFormat="1" ht="12.75" customHeight="1" x14ac:dyDescent="0.2">
      <c r="A54" s="381"/>
      <c r="B54" s="384" t="s">
        <v>113</v>
      </c>
      <c r="C54" s="384" t="s">
        <v>116</v>
      </c>
      <c r="D54" s="385"/>
      <c r="E54" s="383"/>
      <c r="F54" s="548">
        <v>1075</v>
      </c>
      <c r="G54" s="548">
        <v>813</v>
      </c>
      <c r="H54" s="548">
        <v>964</v>
      </c>
      <c r="I54" s="548">
        <v>1051</v>
      </c>
      <c r="J54" s="548">
        <v>1357</v>
      </c>
      <c r="K54" s="549">
        <v>-282</v>
      </c>
      <c r="L54" s="380">
        <v>-20.781134856300664</v>
      </c>
    </row>
    <row r="55" spans="1:12" ht="11.25" x14ac:dyDescent="0.2">
      <c r="A55" s="381"/>
      <c r="B55" s="385"/>
      <c r="C55" s="382" t="s">
        <v>352</v>
      </c>
      <c r="D55" s="385"/>
      <c r="E55" s="383"/>
      <c r="F55" s="548">
        <v>286</v>
      </c>
      <c r="G55" s="548">
        <v>226</v>
      </c>
      <c r="H55" s="548">
        <v>337</v>
      </c>
      <c r="I55" s="548">
        <v>293</v>
      </c>
      <c r="J55" s="548">
        <v>354</v>
      </c>
      <c r="K55" s="549">
        <v>-68</v>
      </c>
      <c r="L55" s="380">
        <v>-19.209039548022599</v>
      </c>
    </row>
    <row r="56" spans="1:12" ht="14.25" customHeight="1" x14ac:dyDescent="0.2">
      <c r="A56" s="381"/>
      <c r="B56" s="385"/>
      <c r="C56" s="384" t="s">
        <v>117</v>
      </c>
      <c r="D56" s="385"/>
      <c r="E56" s="383"/>
      <c r="F56" s="548">
        <v>273</v>
      </c>
      <c r="G56" s="548">
        <v>194</v>
      </c>
      <c r="H56" s="548">
        <v>260</v>
      </c>
      <c r="I56" s="548">
        <v>256</v>
      </c>
      <c r="J56" s="548">
        <v>343</v>
      </c>
      <c r="K56" s="549">
        <v>-70</v>
      </c>
      <c r="L56" s="380">
        <v>-20.408163265306122</v>
      </c>
    </row>
    <row r="57" spans="1:12" ht="18.75" customHeight="1" x14ac:dyDescent="0.2">
      <c r="A57" s="388"/>
      <c r="B57" s="389"/>
      <c r="C57" s="390" t="s">
        <v>352</v>
      </c>
      <c r="D57" s="389"/>
      <c r="E57" s="391"/>
      <c r="F57" s="551">
        <v>123</v>
      </c>
      <c r="G57" s="552">
        <v>126</v>
      </c>
      <c r="H57" s="552">
        <v>150</v>
      </c>
      <c r="I57" s="552">
        <v>151</v>
      </c>
      <c r="J57" s="552">
        <v>186</v>
      </c>
      <c r="K57" s="553">
        <f t="shared" ref="K57" si="0">IF(OR(F57=".",J57=".")=TRUE,".",IF(OR(F57="*",J57="*")=TRUE,"*",IF(AND(F57="-",J57="-")=TRUE,"-",IF(AND(ISNUMBER(J57),ISNUMBER(F57))=TRUE,IF(F57-J57=0,0,F57-J57),IF(ISNUMBER(F57)=TRUE,F57,-J57)))))</f>
        <v>-63</v>
      </c>
      <c r="L57" s="392">
        <f t="shared" ref="L57" si="1">IF(K57 =".",".",IF(K57 ="*","*",IF(K57="-","-",IF(K57=0,0,IF(OR(J57="-",J57=".",F57="-",F57=".")=TRUE,"X",IF(J57=0,"0,0",IF(ABS(K57*100/J57)&gt;250,".X",(K57*100/J57))))))))</f>
        <v>-33.87096774193548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1382</v>
      </c>
      <c r="E11" s="114">
        <v>1034</v>
      </c>
      <c r="F11" s="114">
        <v>1568</v>
      </c>
      <c r="G11" s="114">
        <v>1329</v>
      </c>
      <c r="H11" s="140">
        <v>1741</v>
      </c>
      <c r="I11" s="115">
        <v>-359</v>
      </c>
      <c r="J11" s="116">
        <v>-20.620333141872486</v>
      </c>
    </row>
    <row r="12" spans="1:15" s="110" customFormat="1" ht="24.95" customHeight="1" x14ac:dyDescent="0.2">
      <c r="A12" s="193" t="s">
        <v>132</v>
      </c>
      <c r="B12" s="194" t="s">
        <v>133</v>
      </c>
      <c r="C12" s="113">
        <v>2.2431259044862517</v>
      </c>
      <c r="D12" s="115">
        <v>31</v>
      </c>
      <c r="E12" s="114">
        <v>20</v>
      </c>
      <c r="F12" s="114">
        <v>49</v>
      </c>
      <c r="G12" s="114">
        <v>37</v>
      </c>
      <c r="H12" s="140">
        <v>32</v>
      </c>
      <c r="I12" s="115">
        <v>-1</v>
      </c>
      <c r="J12" s="116">
        <v>-3.125</v>
      </c>
    </row>
    <row r="13" spans="1:15" s="110" customFormat="1" ht="24.95" customHeight="1" x14ac:dyDescent="0.2">
      <c r="A13" s="193" t="s">
        <v>134</v>
      </c>
      <c r="B13" s="199" t="s">
        <v>214</v>
      </c>
      <c r="C13" s="113">
        <v>0.86830680173661356</v>
      </c>
      <c r="D13" s="115">
        <v>12</v>
      </c>
      <c r="E13" s="114">
        <v>5</v>
      </c>
      <c r="F13" s="114">
        <v>8</v>
      </c>
      <c r="G13" s="114">
        <v>18</v>
      </c>
      <c r="H13" s="140">
        <v>21</v>
      </c>
      <c r="I13" s="115">
        <v>-9</v>
      </c>
      <c r="J13" s="116">
        <v>-42.857142857142854</v>
      </c>
    </row>
    <row r="14" spans="1:15" s="287" customFormat="1" ht="24.95" customHeight="1" x14ac:dyDescent="0.2">
      <c r="A14" s="193" t="s">
        <v>215</v>
      </c>
      <c r="B14" s="199" t="s">
        <v>137</v>
      </c>
      <c r="C14" s="113">
        <v>22.141823444283649</v>
      </c>
      <c r="D14" s="115">
        <v>306</v>
      </c>
      <c r="E14" s="114">
        <v>245</v>
      </c>
      <c r="F14" s="114">
        <v>400</v>
      </c>
      <c r="G14" s="114">
        <v>308</v>
      </c>
      <c r="H14" s="140">
        <v>377</v>
      </c>
      <c r="I14" s="115">
        <v>-71</v>
      </c>
      <c r="J14" s="116">
        <v>-18.832891246684351</v>
      </c>
      <c r="K14" s="110"/>
      <c r="L14" s="110"/>
      <c r="M14" s="110"/>
      <c r="N14" s="110"/>
      <c r="O14" s="110"/>
    </row>
    <row r="15" spans="1:15" s="110" customFormat="1" ht="24.95" customHeight="1" x14ac:dyDescent="0.2">
      <c r="A15" s="193" t="s">
        <v>216</v>
      </c>
      <c r="B15" s="199" t="s">
        <v>217</v>
      </c>
      <c r="C15" s="113">
        <v>4.4138929088277861</v>
      </c>
      <c r="D15" s="115">
        <v>61</v>
      </c>
      <c r="E15" s="114">
        <v>44</v>
      </c>
      <c r="F15" s="114">
        <v>78</v>
      </c>
      <c r="G15" s="114">
        <v>51</v>
      </c>
      <c r="H15" s="140">
        <v>65</v>
      </c>
      <c r="I15" s="115">
        <v>-4</v>
      </c>
      <c r="J15" s="116">
        <v>-6.1538461538461542</v>
      </c>
    </row>
    <row r="16" spans="1:15" s="287" customFormat="1" ht="24.95" customHeight="1" x14ac:dyDescent="0.2">
      <c r="A16" s="193" t="s">
        <v>218</v>
      </c>
      <c r="B16" s="199" t="s">
        <v>141</v>
      </c>
      <c r="C16" s="113">
        <v>9.0448625180897242</v>
      </c>
      <c r="D16" s="115">
        <v>125</v>
      </c>
      <c r="E16" s="114">
        <v>131</v>
      </c>
      <c r="F16" s="114">
        <v>162</v>
      </c>
      <c r="G16" s="114">
        <v>161</v>
      </c>
      <c r="H16" s="140">
        <v>195</v>
      </c>
      <c r="I16" s="115">
        <v>-70</v>
      </c>
      <c r="J16" s="116">
        <v>-35.897435897435898</v>
      </c>
      <c r="K16" s="110"/>
      <c r="L16" s="110"/>
      <c r="M16" s="110"/>
      <c r="N16" s="110"/>
      <c r="O16" s="110"/>
    </row>
    <row r="17" spans="1:15" s="110" customFormat="1" ht="24.95" customHeight="1" x14ac:dyDescent="0.2">
      <c r="A17" s="193" t="s">
        <v>142</v>
      </c>
      <c r="B17" s="199" t="s">
        <v>220</v>
      </c>
      <c r="C17" s="113">
        <v>8.6830680173661356</v>
      </c>
      <c r="D17" s="115">
        <v>120</v>
      </c>
      <c r="E17" s="114">
        <v>70</v>
      </c>
      <c r="F17" s="114">
        <v>160</v>
      </c>
      <c r="G17" s="114">
        <v>96</v>
      </c>
      <c r="H17" s="140">
        <v>117</v>
      </c>
      <c r="I17" s="115">
        <v>3</v>
      </c>
      <c r="J17" s="116">
        <v>2.5641025641025643</v>
      </c>
    </row>
    <row r="18" spans="1:15" s="287" customFormat="1" ht="24.95" customHeight="1" x14ac:dyDescent="0.2">
      <c r="A18" s="201" t="s">
        <v>144</v>
      </c>
      <c r="B18" s="202" t="s">
        <v>145</v>
      </c>
      <c r="C18" s="113">
        <v>10.347322720694645</v>
      </c>
      <c r="D18" s="115">
        <v>143</v>
      </c>
      <c r="E18" s="114">
        <v>41</v>
      </c>
      <c r="F18" s="114">
        <v>130</v>
      </c>
      <c r="G18" s="114">
        <v>168</v>
      </c>
      <c r="H18" s="140">
        <v>155</v>
      </c>
      <c r="I18" s="115">
        <v>-12</v>
      </c>
      <c r="J18" s="116">
        <v>-7.741935483870968</v>
      </c>
      <c r="K18" s="110"/>
      <c r="L18" s="110"/>
      <c r="M18" s="110"/>
      <c r="N18" s="110"/>
      <c r="O18" s="110"/>
    </row>
    <row r="19" spans="1:15" s="110" customFormat="1" ht="24.95" customHeight="1" x14ac:dyDescent="0.2">
      <c r="A19" s="193" t="s">
        <v>146</v>
      </c>
      <c r="B19" s="199" t="s">
        <v>147</v>
      </c>
      <c r="C19" s="113">
        <v>7.8147612156295221</v>
      </c>
      <c r="D19" s="115">
        <v>108</v>
      </c>
      <c r="E19" s="114">
        <v>103</v>
      </c>
      <c r="F19" s="114">
        <v>163</v>
      </c>
      <c r="G19" s="114">
        <v>130</v>
      </c>
      <c r="H19" s="140">
        <v>100</v>
      </c>
      <c r="I19" s="115">
        <v>8</v>
      </c>
      <c r="J19" s="116">
        <v>8</v>
      </c>
    </row>
    <row r="20" spans="1:15" s="287" customFormat="1" ht="24.95" customHeight="1" x14ac:dyDescent="0.2">
      <c r="A20" s="193" t="s">
        <v>148</v>
      </c>
      <c r="B20" s="199" t="s">
        <v>149</v>
      </c>
      <c r="C20" s="113">
        <v>2.5325615050651229</v>
      </c>
      <c r="D20" s="115">
        <v>35</v>
      </c>
      <c r="E20" s="114">
        <v>39</v>
      </c>
      <c r="F20" s="114">
        <v>60</v>
      </c>
      <c r="G20" s="114">
        <v>52</v>
      </c>
      <c r="H20" s="140">
        <v>46</v>
      </c>
      <c r="I20" s="115">
        <v>-11</v>
      </c>
      <c r="J20" s="116">
        <v>-23.913043478260871</v>
      </c>
      <c r="K20" s="110"/>
      <c r="L20" s="110"/>
      <c r="M20" s="110"/>
      <c r="N20" s="110"/>
      <c r="O20" s="110"/>
    </row>
    <row r="21" spans="1:15" s="110" customFormat="1" ht="24.95" customHeight="1" x14ac:dyDescent="0.2">
      <c r="A21" s="201" t="s">
        <v>150</v>
      </c>
      <c r="B21" s="202" t="s">
        <v>151</v>
      </c>
      <c r="C21" s="113">
        <v>4.0520984081041966</v>
      </c>
      <c r="D21" s="115">
        <v>56</v>
      </c>
      <c r="E21" s="114">
        <v>56</v>
      </c>
      <c r="F21" s="114">
        <v>55</v>
      </c>
      <c r="G21" s="114">
        <v>78</v>
      </c>
      <c r="H21" s="140">
        <v>64</v>
      </c>
      <c r="I21" s="115">
        <v>-8</v>
      </c>
      <c r="J21" s="116">
        <v>-12.5</v>
      </c>
    </row>
    <row r="22" spans="1:15" s="110" customFormat="1" ht="24.95" customHeight="1" x14ac:dyDescent="0.2">
      <c r="A22" s="201" t="s">
        <v>152</v>
      </c>
      <c r="B22" s="199" t="s">
        <v>153</v>
      </c>
      <c r="C22" s="113">
        <v>0.65123010130246017</v>
      </c>
      <c r="D22" s="115">
        <v>9</v>
      </c>
      <c r="E22" s="114">
        <v>5</v>
      </c>
      <c r="F22" s="114">
        <v>20</v>
      </c>
      <c r="G22" s="114">
        <v>20</v>
      </c>
      <c r="H22" s="140">
        <v>8</v>
      </c>
      <c r="I22" s="115">
        <v>1</v>
      </c>
      <c r="J22" s="116">
        <v>12.5</v>
      </c>
    </row>
    <row r="23" spans="1:15" s="110" customFormat="1" ht="24.95" customHeight="1" x14ac:dyDescent="0.2">
      <c r="A23" s="193" t="s">
        <v>154</v>
      </c>
      <c r="B23" s="199" t="s">
        <v>155</v>
      </c>
      <c r="C23" s="113">
        <v>0.36179450072358899</v>
      </c>
      <c r="D23" s="115">
        <v>5</v>
      </c>
      <c r="E23" s="114">
        <v>3</v>
      </c>
      <c r="F23" s="114">
        <v>9</v>
      </c>
      <c r="G23" s="114">
        <v>6</v>
      </c>
      <c r="H23" s="140">
        <v>6</v>
      </c>
      <c r="I23" s="115">
        <v>-1</v>
      </c>
      <c r="J23" s="116">
        <v>-16.666666666666668</v>
      </c>
    </row>
    <row r="24" spans="1:15" s="110" customFormat="1" ht="24.95" customHeight="1" x14ac:dyDescent="0.2">
      <c r="A24" s="193" t="s">
        <v>156</v>
      </c>
      <c r="B24" s="199" t="s">
        <v>221</v>
      </c>
      <c r="C24" s="113">
        <v>2.4602026049204051</v>
      </c>
      <c r="D24" s="115">
        <v>34</v>
      </c>
      <c r="E24" s="114">
        <v>36</v>
      </c>
      <c r="F24" s="114">
        <v>25</v>
      </c>
      <c r="G24" s="114">
        <v>23</v>
      </c>
      <c r="H24" s="140">
        <v>25</v>
      </c>
      <c r="I24" s="115">
        <v>9</v>
      </c>
      <c r="J24" s="116">
        <v>36</v>
      </c>
    </row>
    <row r="25" spans="1:15" s="110" customFormat="1" ht="24.95" customHeight="1" x14ac:dyDescent="0.2">
      <c r="A25" s="193" t="s">
        <v>222</v>
      </c>
      <c r="B25" s="204" t="s">
        <v>159</v>
      </c>
      <c r="C25" s="113">
        <v>4.9927641099855284</v>
      </c>
      <c r="D25" s="115">
        <v>69</v>
      </c>
      <c r="E25" s="114">
        <v>43</v>
      </c>
      <c r="F25" s="114">
        <v>46</v>
      </c>
      <c r="G25" s="114">
        <v>56</v>
      </c>
      <c r="H25" s="140">
        <v>76</v>
      </c>
      <c r="I25" s="115">
        <v>-7</v>
      </c>
      <c r="J25" s="116">
        <v>-9.2105263157894743</v>
      </c>
    </row>
    <row r="26" spans="1:15" s="110" customFormat="1" ht="24.95" customHeight="1" x14ac:dyDescent="0.2">
      <c r="A26" s="201">
        <v>782.78300000000002</v>
      </c>
      <c r="B26" s="203" t="s">
        <v>160</v>
      </c>
      <c r="C26" s="113">
        <v>13.314037626628075</v>
      </c>
      <c r="D26" s="115">
        <v>184</v>
      </c>
      <c r="E26" s="114">
        <v>162</v>
      </c>
      <c r="F26" s="114">
        <v>230</v>
      </c>
      <c r="G26" s="114">
        <v>174</v>
      </c>
      <c r="H26" s="140">
        <v>333</v>
      </c>
      <c r="I26" s="115">
        <v>-149</v>
      </c>
      <c r="J26" s="116">
        <v>-44.744744744744743</v>
      </c>
    </row>
    <row r="27" spans="1:15" s="110" customFormat="1" ht="24.95" customHeight="1" x14ac:dyDescent="0.2">
      <c r="A27" s="193" t="s">
        <v>161</v>
      </c>
      <c r="B27" s="199" t="s">
        <v>162</v>
      </c>
      <c r="C27" s="113">
        <v>3.1837916063675831</v>
      </c>
      <c r="D27" s="115">
        <v>44</v>
      </c>
      <c r="E27" s="114">
        <v>30</v>
      </c>
      <c r="F27" s="114">
        <v>40</v>
      </c>
      <c r="G27" s="114">
        <v>34</v>
      </c>
      <c r="H27" s="140">
        <v>133</v>
      </c>
      <c r="I27" s="115">
        <v>-89</v>
      </c>
      <c r="J27" s="116">
        <v>-66.917293233082702</v>
      </c>
    </row>
    <row r="28" spans="1:15" s="110" customFormat="1" ht="24.95" customHeight="1" x14ac:dyDescent="0.2">
      <c r="A28" s="193" t="s">
        <v>163</v>
      </c>
      <c r="B28" s="199" t="s">
        <v>164</v>
      </c>
      <c r="C28" s="113">
        <v>2.8219971056439941</v>
      </c>
      <c r="D28" s="115">
        <v>39</v>
      </c>
      <c r="E28" s="114">
        <v>9</v>
      </c>
      <c r="F28" s="114">
        <v>40</v>
      </c>
      <c r="G28" s="114">
        <v>58</v>
      </c>
      <c r="H28" s="140">
        <v>13</v>
      </c>
      <c r="I28" s="115">
        <v>26</v>
      </c>
      <c r="J28" s="116">
        <v>200</v>
      </c>
    </row>
    <row r="29" spans="1:15" s="110" customFormat="1" ht="24.95" customHeight="1" x14ac:dyDescent="0.2">
      <c r="A29" s="193">
        <v>86</v>
      </c>
      <c r="B29" s="199" t="s">
        <v>165</v>
      </c>
      <c r="C29" s="113">
        <v>14.616497829232996</v>
      </c>
      <c r="D29" s="115">
        <v>202</v>
      </c>
      <c r="E29" s="114">
        <v>164</v>
      </c>
      <c r="F29" s="114">
        <v>124</v>
      </c>
      <c r="G29" s="114">
        <v>73</v>
      </c>
      <c r="H29" s="140">
        <v>232</v>
      </c>
      <c r="I29" s="115">
        <v>-30</v>
      </c>
      <c r="J29" s="116">
        <v>-12.931034482758621</v>
      </c>
    </row>
    <row r="30" spans="1:15" s="110" customFormat="1" ht="24.95" customHeight="1" x14ac:dyDescent="0.2">
      <c r="A30" s="193">
        <v>87.88</v>
      </c>
      <c r="B30" s="204" t="s">
        <v>166</v>
      </c>
      <c r="C30" s="113">
        <v>5.5716353111432708</v>
      </c>
      <c r="D30" s="115">
        <v>77</v>
      </c>
      <c r="E30" s="114">
        <v>53</v>
      </c>
      <c r="F30" s="114">
        <v>155</v>
      </c>
      <c r="G30" s="114">
        <v>68</v>
      </c>
      <c r="H30" s="140">
        <v>87</v>
      </c>
      <c r="I30" s="115">
        <v>-10</v>
      </c>
      <c r="J30" s="116">
        <v>-11.494252873563218</v>
      </c>
    </row>
    <row r="31" spans="1:15" s="110" customFormat="1" ht="24.95" customHeight="1" x14ac:dyDescent="0.2">
      <c r="A31" s="193" t="s">
        <v>167</v>
      </c>
      <c r="B31" s="199" t="s">
        <v>168</v>
      </c>
      <c r="C31" s="113">
        <v>2.0260492040520983</v>
      </c>
      <c r="D31" s="115">
        <v>28</v>
      </c>
      <c r="E31" s="114">
        <v>20</v>
      </c>
      <c r="F31" s="114">
        <v>14</v>
      </c>
      <c r="G31" s="114">
        <v>25</v>
      </c>
      <c r="H31" s="140">
        <v>33</v>
      </c>
      <c r="I31" s="115">
        <v>-5</v>
      </c>
      <c r="J31" s="116">
        <v>-15.151515151515152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2.2431259044862517</v>
      </c>
      <c r="D34" s="115">
        <v>31</v>
      </c>
      <c r="E34" s="114">
        <v>20</v>
      </c>
      <c r="F34" s="114">
        <v>49</v>
      </c>
      <c r="G34" s="114">
        <v>37</v>
      </c>
      <c r="H34" s="140">
        <v>32</v>
      </c>
      <c r="I34" s="115">
        <v>-1</v>
      </c>
      <c r="J34" s="116">
        <v>-3.125</v>
      </c>
    </row>
    <row r="35" spans="1:10" s="110" customFormat="1" ht="24.95" customHeight="1" x14ac:dyDescent="0.2">
      <c r="A35" s="292" t="s">
        <v>171</v>
      </c>
      <c r="B35" s="293" t="s">
        <v>172</v>
      </c>
      <c r="C35" s="113">
        <v>33.357452966714909</v>
      </c>
      <c r="D35" s="115">
        <v>461</v>
      </c>
      <c r="E35" s="114">
        <v>291</v>
      </c>
      <c r="F35" s="114">
        <v>538</v>
      </c>
      <c r="G35" s="114">
        <v>494</v>
      </c>
      <c r="H35" s="140">
        <v>553</v>
      </c>
      <c r="I35" s="115">
        <v>-92</v>
      </c>
      <c r="J35" s="116">
        <v>-16.636528028933093</v>
      </c>
    </row>
    <row r="36" spans="1:10" s="110" customFormat="1" ht="24.95" customHeight="1" x14ac:dyDescent="0.2">
      <c r="A36" s="294" t="s">
        <v>173</v>
      </c>
      <c r="B36" s="295" t="s">
        <v>174</v>
      </c>
      <c r="C36" s="125">
        <v>64.399421128798849</v>
      </c>
      <c r="D36" s="143">
        <v>890</v>
      </c>
      <c r="E36" s="144">
        <v>723</v>
      </c>
      <c r="F36" s="144">
        <v>981</v>
      </c>
      <c r="G36" s="144">
        <v>797</v>
      </c>
      <c r="H36" s="145">
        <v>1156</v>
      </c>
      <c r="I36" s="143">
        <v>-266</v>
      </c>
      <c r="J36" s="146">
        <v>-23.010380622837371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1382</v>
      </c>
      <c r="F11" s="264">
        <v>1034</v>
      </c>
      <c r="G11" s="264">
        <v>1568</v>
      </c>
      <c r="H11" s="264">
        <v>1329</v>
      </c>
      <c r="I11" s="265">
        <v>1741</v>
      </c>
      <c r="J11" s="263">
        <v>-359</v>
      </c>
      <c r="K11" s="266">
        <v>-20.620333141872486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33.068017366136033</v>
      </c>
      <c r="E13" s="115">
        <v>457</v>
      </c>
      <c r="F13" s="114">
        <v>350</v>
      </c>
      <c r="G13" s="114">
        <v>488</v>
      </c>
      <c r="H13" s="114">
        <v>428</v>
      </c>
      <c r="I13" s="140">
        <v>609</v>
      </c>
      <c r="J13" s="115">
        <v>-152</v>
      </c>
      <c r="K13" s="116">
        <v>-24.958949096880133</v>
      </c>
    </row>
    <row r="14" spans="1:15" ht="15.95" customHeight="1" x14ac:dyDescent="0.2">
      <c r="A14" s="306" t="s">
        <v>230</v>
      </c>
      <c r="B14" s="307"/>
      <c r="C14" s="308"/>
      <c r="D14" s="113">
        <v>52.243125904486249</v>
      </c>
      <c r="E14" s="115">
        <v>722</v>
      </c>
      <c r="F14" s="114">
        <v>494</v>
      </c>
      <c r="G14" s="114">
        <v>874</v>
      </c>
      <c r="H14" s="114">
        <v>697</v>
      </c>
      <c r="I14" s="140">
        <v>905</v>
      </c>
      <c r="J14" s="115">
        <v>-183</v>
      </c>
      <c r="K14" s="116">
        <v>-20.22099447513812</v>
      </c>
    </row>
    <row r="15" spans="1:15" ht="15.95" customHeight="1" x14ac:dyDescent="0.2">
      <c r="A15" s="306" t="s">
        <v>231</v>
      </c>
      <c r="B15" s="307"/>
      <c r="C15" s="308"/>
      <c r="D15" s="113">
        <v>6.0057887120115776</v>
      </c>
      <c r="E15" s="115">
        <v>83</v>
      </c>
      <c r="F15" s="114">
        <v>93</v>
      </c>
      <c r="G15" s="114">
        <v>83</v>
      </c>
      <c r="H15" s="114">
        <v>93</v>
      </c>
      <c r="I15" s="140">
        <v>117</v>
      </c>
      <c r="J15" s="115">
        <v>-34</v>
      </c>
      <c r="K15" s="116">
        <v>-29.05982905982906</v>
      </c>
    </row>
    <row r="16" spans="1:15" ht="15.95" customHeight="1" x14ac:dyDescent="0.2">
      <c r="A16" s="306" t="s">
        <v>232</v>
      </c>
      <c r="B16" s="307"/>
      <c r="C16" s="308"/>
      <c r="D16" s="113">
        <v>7.8147612156295221</v>
      </c>
      <c r="E16" s="115">
        <v>108</v>
      </c>
      <c r="F16" s="114">
        <v>97</v>
      </c>
      <c r="G16" s="114">
        <v>75</v>
      </c>
      <c r="H16" s="114">
        <v>108</v>
      </c>
      <c r="I16" s="140">
        <v>104</v>
      </c>
      <c r="J16" s="115">
        <v>4</v>
      </c>
      <c r="K16" s="116">
        <v>3.8461538461538463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1.6642547033285093</v>
      </c>
      <c r="E18" s="115">
        <v>23</v>
      </c>
      <c r="F18" s="114">
        <v>16</v>
      </c>
      <c r="G18" s="114">
        <v>40</v>
      </c>
      <c r="H18" s="114">
        <v>31</v>
      </c>
      <c r="I18" s="140">
        <v>31</v>
      </c>
      <c r="J18" s="115">
        <v>-8</v>
      </c>
      <c r="K18" s="116">
        <v>-25.806451612903224</v>
      </c>
    </row>
    <row r="19" spans="1:11" ht="14.1" customHeight="1" x14ac:dyDescent="0.2">
      <c r="A19" s="306" t="s">
        <v>235</v>
      </c>
      <c r="B19" s="307" t="s">
        <v>236</v>
      </c>
      <c r="C19" s="308"/>
      <c r="D19" s="113">
        <v>1.085383502170767</v>
      </c>
      <c r="E19" s="115">
        <v>15</v>
      </c>
      <c r="F19" s="114">
        <v>6</v>
      </c>
      <c r="G19" s="114">
        <v>25</v>
      </c>
      <c r="H19" s="114">
        <v>13</v>
      </c>
      <c r="I19" s="140">
        <v>17</v>
      </c>
      <c r="J19" s="115">
        <v>-2</v>
      </c>
      <c r="K19" s="116">
        <v>-11.764705882352942</v>
      </c>
    </row>
    <row r="20" spans="1:11" ht="14.1" customHeight="1" x14ac:dyDescent="0.2">
      <c r="A20" s="306">
        <v>12</v>
      </c>
      <c r="B20" s="307" t="s">
        <v>237</v>
      </c>
      <c r="C20" s="308"/>
      <c r="D20" s="113">
        <v>0.21707670043415339</v>
      </c>
      <c r="E20" s="115">
        <v>3</v>
      </c>
      <c r="F20" s="114" t="s">
        <v>513</v>
      </c>
      <c r="G20" s="114">
        <v>9</v>
      </c>
      <c r="H20" s="114">
        <v>13</v>
      </c>
      <c r="I20" s="140">
        <v>6</v>
      </c>
      <c r="J20" s="115">
        <v>-3</v>
      </c>
      <c r="K20" s="116">
        <v>-50</v>
      </c>
    </row>
    <row r="21" spans="1:11" ht="14.1" customHeight="1" x14ac:dyDescent="0.2">
      <c r="A21" s="306">
        <v>21</v>
      </c>
      <c r="B21" s="307" t="s">
        <v>238</v>
      </c>
      <c r="C21" s="308"/>
      <c r="D21" s="113">
        <v>2.3878437047756873</v>
      </c>
      <c r="E21" s="115">
        <v>33</v>
      </c>
      <c r="F21" s="114">
        <v>17</v>
      </c>
      <c r="G21" s="114">
        <v>25</v>
      </c>
      <c r="H21" s="114">
        <v>22</v>
      </c>
      <c r="I21" s="140">
        <v>23</v>
      </c>
      <c r="J21" s="115">
        <v>10</v>
      </c>
      <c r="K21" s="116">
        <v>43.478260869565219</v>
      </c>
    </row>
    <row r="22" spans="1:11" ht="14.1" customHeight="1" x14ac:dyDescent="0.2">
      <c r="A22" s="306">
        <v>22</v>
      </c>
      <c r="B22" s="307" t="s">
        <v>239</v>
      </c>
      <c r="C22" s="308"/>
      <c r="D22" s="113">
        <v>4.3415340086830678</v>
      </c>
      <c r="E22" s="115">
        <v>60</v>
      </c>
      <c r="F22" s="114">
        <v>34</v>
      </c>
      <c r="G22" s="114">
        <v>106</v>
      </c>
      <c r="H22" s="114">
        <v>78</v>
      </c>
      <c r="I22" s="140">
        <v>106</v>
      </c>
      <c r="J22" s="115">
        <v>-46</v>
      </c>
      <c r="K22" s="116">
        <v>-43.39622641509434</v>
      </c>
    </row>
    <row r="23" spans="1:11" ht="14.1" customHeight="1" x14ac:dyDescent="0.2">
      <c r="A23" s="306">
        <v>23</v>
      </c>
      <c r="B23" s="307" t="s">
        <v>240</v>
      </c>
      <c r="C23" s="308"/>
      <c r="D23" s="113">
        <v>0.43415340086830678</v>
      </c>
      <c r="E23" s="115">
        <v>6</v>
      </c>
      <c r="F23" s="114">
        <v>4</v>
      </c>
      <c r="G23" s="114">
        <v>6</v>
      </c>
      <c r="H23" s="114">
        <v>8</v>
      </c>
      <c r="I23" s="140">
        <v>5</v>
      </c>
      <c r="J23" s="115">
        <v>1</v>
      </c>
      <c r="K23" s="116">
        <v>20</v>
      </c>
    </row>
    <row r="24" spans="1:11" ht="14.1" customHeight="1" x14ac:dyDescent="0.2">
      <c r="A24" s="306">
        <v>24</v>
      </c>
      <c r="B24" s="307" t="s">
        <v>241</v>
      </c>
      <c r="C24" s="308"/>
      <c r="D24" s="113">
        <v>8.3212735166425471</v>
      </c>
      <c r="E24" s="115">
        <v>115</v>
      </c>
      <c r="F24" s="114">
        <v>105</v>
      </c>
      <c r="G24" s="114">
        <v>142</v>
      </c>
      <c r="H24" s="114">
        <v>100</v>
      </c>
      <c r="I24" s="140">
        <v>225</v>
      </c>
      <c r="J24" s="115">
        <v>-110</v>
      </c>
      <c r="K24" s="116">
        <v>-48.888888888888886</v>
      </c>
    </row>
    <row r="25" spans="1:11" ht="14.1" customHeight="1" x14ac:dyDescent="0.2">
      <c r="A25" s="306">
        <v>25</v>
      </c>
      <c r="B25" s="307" t="s">
        <v>242</v>
      </c>
      <c r="C25" s="308"/>
      <c r="D25" s="113">
        <v>4.9927641099855284</v>
      </c>
      <c r="E25" s="115">
        <v>69</v>
      </c>
      <c r="F25" s="114">
        <v>47</v>
      </c>
      <c r="G25" s="114">
        <v>104</v>
      </c>
      <c r="H25" s="114">
        <v>61</v>
      </c>
      <c r="I25" s="140">
        <v>122</v>
      </c>
      <c r="J25" s="115">
        <v>-53</v>
      </c>
      <c r="K25" s="116">
        <v>-43.442622950819676</v>
      </c>
    </row>
    <row r="26" spans="1:11" ht="14.1" customHeight="1" x14ac:dyDescent="0.2">
      <c r="A26" s="306">
        <v>26</v>
      </c>
      <c r="B26" s="307" t="s">
        <v>243</v>
      </c>
      <c r="C26" s="308"/>
      <c r="D26" s="113">
        <v>3.6179450072358899</v>
      </c>
      <c r="E26" s="115">
        <v>50</v>
      </c>
      <c r="F26" s="114">
        <v>21</v>
      </c>
      <c r="G26" s="114">
        <v>56</v>
      </c>
      <c r="H26" s="114">
        <v>49</v>
      </c>
      <c r="I26" s="140">
        <v>44</v>
      </c>
      <c r="J26" s="115">
        <v>6</v>
      </c>
      <c r="K26" s="116">
        <v>13.636363636363637</v>
      </c>
    </row>
    <row r="27" spans="1:11" ht="14.1" customHeight="1" x14ac:dyDescent="0.2">
      <c r="A27" s="306">
        <v>27</v>
      </c>
      <c r="B27" s="307" t="s">
        <v>244</v>
      </c>
      <c r="C27" s="308"/>
      <c r="D27" s="113">
        <v>1.8089725036179449</v>
      </c>
      <c r="E27" s="115">
        <v>25</v>
      </c>
      <c r="F27" s="114">
        <v>31</v>
      </c>
      <c r="G27" s="114">
        <v>34</v>
      </c>
      <c r="H27" s="114">
        <v>38</v>
      </c>
      <c r="I27" s="140">
        <v>43</v>
      </c>
      <c r="J27" s="115">
        <v>-18</v>
      </c>
      <c r="K27" s="116">
        <v>-41.860465116279073</v>
      </c>
    </row>
    <row r="28" spans="1:11" ht="14.1" customHeight="1" x14ac:dyDescent="0.2">
      <c r="A28" s="306">
        <v>28</v>
      </c>
      <c r="B28" s="307" t="s">
        <v>245</v>
      </c>
      <c r="C28" s="308"/>
      <c r="D28" s="113" t="s">
        <v>513</v>
      </c>
      <c r="E28" s="115" t="s">
        <v>513</v>
      </c>
      <c r="F28" s="114" t="s">
        <v>513</v>
      </c>
      <c r="G28" s="114">
        <v>5</v>
      </c>
      <c r="H28" s="114">
        <v>4</v>
      </c>
      <c r="I28" s="140">
        <v>3</v>
      </c>
      <c r="J28" s="115" t="s">
        <v>513</v>
      </c>
      <c r="K28" s="116" t="s">
        <v>513</v>
      </c>
    </row>
    <row r="29" spans="1:11" ht="14.1" customHeight="1" x14ac:dyDescent="0.2">
      <c r="A29" s="306">
        <v>29</v>
      </c>
      <c r="B29" s="307" t="s">
        <v>246</v>
      </c>
      <c r="C29" s="308"/>
      <c r="D29" s="113">
        <v>5.354558610709117</v>
      </c>
      <c r="E29" s="115">
        <v>74</v>
      </c>
      <c r="F29" s="114">
        <v>89</v>
      </c>
      <c r="G29" s="114">
        <v>99</v>
      </c>
      <c r="H29" s="114">
        <v>90</v>
      </c>
      <c r="I29" s="140">
        <v>107</v>
      </c>
      <c r="J29" s="115">
        <v>-33</v>
      </c>
      <c r="K29" s="116">
        <v>-30.841121495327101</v>
      </c>
    </row>
    <row r="30" spans="1:11" ht="14.1" customHeight="1" x14ac:dyDescent="0.2">
      <c r="A30" s="306" t="s">
        <v>247</v>
      </c>
      <c r="B30" s="307" t="s">
        <v>248</v>
      </c>
      <c r="C30" s="308"/>
      <c r="D30" s="113">
        <v>2.8219971056439941</v>
      </c>
      <c r="E30" s="115">
        <v>39</v>
      </c>
      <c r="F30" s="114">
        <v>59</v>
      </c>
      <c r="G30" s="114">
        <v>69</v>
      </c>
      <c r="H30" s="114">
        <v>54</v>
      </c>
      <c r="I30" s="140">
        <v>61</v>
      </c>
      <c r="J30" s="115">
        <v>-22</v>
      </c>
      <c r="K30" s="116">
        <v>-36.065573770491802</v>
      </c>
    </row>
    <row r="31" spans="1:11" ht="14.1" customHeight="1" x14ac:dyDescent="0.2">
      <c r="A31" s="306" t="s">
        <v>249</v>
      </c>
      <c r="B31" s="307" t="s">
        <v>250</v>
      </c>
      <c r="C31" s="308"/>
      <c r="D31" s="113" t="s">
        <v>513</v>
      </c>
      <c r="E31" s="115" t="s">
        <v>513</v>
      </c>
      <c r="F31" s="114">
        <v>30</v>
      </c>
      <c r="G31" s="114">
        <v>27</v>
      </c>
      <c r="H31" s="114">
        <v>36</v>
      </c>
      <c r="I31" s="140" t="s">
        <v>513</v>
      </c>
      <c r="J31" s="115" t="s">
        <v>513</v>
      </c>
      <c r="K31" s="116" t="s">
        <v>513</v>
      </c>
    </row>
    <row r="32" spans="1:11" ht="14.1" customHeight="1" x14ac:dyDescent="0.2">
      <c r="A32" s="306">
        <v>31</v>
      </c>
      <c r="B32" s="307" t="s">
        <v>251</v>
      </c>
      <c r="C32" s="308"/>
      <c r="D32" s="113">
        <v>0.50651230101302458</v>
      </c>
      <c r="E32" s="115">
        <v>7</v>
      </c>
      <c r="F32" s="114" t="s">
        <v>513</v>
      </c>
      <c r="G32" s="114">
        <v>7</v>
      </c>
      <c r="H32" s="114">
        <v>12</v>
      </c>
      <c r="I32" s="140">
        <v>6</v>
      </c>
      <c r="J32" s="115">
        <v>1</v>
      </c>
      <c r="K32" s="116">
        <v>16.666666666666668</v>
      </c>
    </row>
    <row r="33" spans="1:11" ht="14.1" customHeight="1" x14ac:dyDescent="0.2">
      <c r="A33" s="306">
        <v>32</v>
      </c>
      <c r="B33" s="307" t="s">
        <v>252</v>
      </c>
      <c r="C33" s="308"/>
      <c r="D33" s="113">
        <v>4.4138929088277861</v>
      </c>
      <c r="E33" s="115">
        <v>61</v>
      </c>
      <c r="F33" s="114">
        <v>21</v>
      </c>
      <c r="G33" s="114">
        <v>41</v>
      </c>
      <c r="H33" s="114">
        <v>61</v>
      </c>
      <c r="I33" s="140">
        <v>66</v>
      </c>
      <c r="J33" s="115">
        <v>-5</v>
      </c>
      <c r="K33" s="116">
        <v>-7.5757575757575761</v>
      </c>
    </row>
    <row r="34" spans="1:11" ht="14.1" customHeight="1" x14ac:dyDescent="0.2">
      <c r="A34" s="306">
        <v>33</v>
      </c>
      <c r="B34" s="307" t="s">
        <v>253</v>
      </c>
      <c r="C34" s="308"/>
      <c r="D34" s="113">
        <v>2.2431259044862517</v>
      </c>
      <c r="E34" s="115">
        <v>31</v>
      </c>
      <c r="F34" s="114" t="s">
        <v>513</v>
      </c>
      <c r="G34" s="114">
        <v>19</v>
      </c>
      <c r="H34" s="114">
        <v>36</v>
      </c>
      <c r="I34" s="140">
        <v>26</v>
      </c>
      <c r="J34" s="115">
        <v>5</v>
      </c>
      <c r="K34" s="116">
        <v>19.23076923076923</v>
      </c>
    </row>
    <row r="35" spans="1:11" ht="14.1" customHeight="1" x14ac:dyDescent="0.2">
      <c r="A35" s="306">
        <v>34</v>
      </c>
      <c r="B35" s="307" t="s">
        <v>254</v>
      </c>
      <c r="C35" s="308"/>
      <c r="D35" s="113">
        <v>2.6772793053545585</v>
      </c>
      <c r="E35" s="115">
        <v>37</v>
      </c>
      <c r="F35" s="114">
        <v>36</v>
      </c>
      <c r="G35" s="114">
        <v>21</v>
      </c>
      <c r="H35" s="114">
        <v>35</v>
      </c>
      <c r="I35" s="140">
        <v>31</v>
      </c>
      <c r="J35" s="115">
        <v>6</v>
      </c>
      <c r="K35" s="116">
        <v>19.35483870967742</v>
      </c>
    </row>
    <row r="36" spans="1:11" ht="14.1" customHeight="1" x14ac:dyDescent="0.2">
      <c r="A36" s="306">
        <v>41</v>
      </c>
      <c r="B36" s="307" t="s">
        <v>255</v>
      </c>
      <c r="C36" s="308"/>
      <c r="D36" s="113">
        <v>0.28943560057887119</v>
      </c>
      <c r="E36" s="115">
        <v>4</v>
      </c>
      <c r="F36" s="114">
        <v>6</v>
      </c>
      <c r="G36" s="114">
        <v>12</v>
      </c>
      <c r="H36" s="114">
        <v>10</v>
      </c>
      <c r="I36" s="140">
        <v>11</v>
      </c>
      <c r="J36" s="115">
        <v>-7</v>
      </c>
      <c r="K36" s="116">
        <v>-63.636363636363633</v>
      </c>
    </row>
    <row r="37" spans="1:11" ht="14.1" customHeight="1" x14ac:dyDescent="0.2">
      <c r="A37" s="306">
        <v>42</v>
      </c>
      <c r="B37" s="307" t="s">
        <v>256</v>
      </c>
      <c r="C37" s="308"/>
      <c r="D37" s="113">
        <v>0</v>
      </c>
      <c r="E37" s="115">
        <v>0</v>
      </c>
      <c r="F37" s="114" t="s">
        <v>513</v>
      </c>
      <c r="G37" s="114">
        <v>3</v>
      </c>
      <c r="H37" s="114">
        <v>0</v>
      </c>
      <c r="I37" s="140">
        <v>0</v>
      </c>
      <c r="J37" s="115">
        <v>0</v>
      </c>
      <c r="K37" s="116">
        <v>0</v>
      </c>
    </row>
    <row r="38" spans="1:11" ht="14.1" customHeight="1" x14ac:dyDescent="0.2">
      <c r="A38" s="306">
        <v>43</v>
      </c>
      <c r="B38" s="307" t="s">
        <v>257</v>
      </c>
      <c r="C38" s="308"/>
      <c r="D38" s="113" t="s">
        <v>513</v>
      </c>
      <c r="E38" s="115" t="s">
        <v>513</v>
      </c>
      <c r="F38" s="114">
        <v>0</v>
      </c>
      <c r="G38" s="114">
        <v>9</v>
      </c>
      <c r="H38" s="114" t="s">
        <v>513</v>
      </c>
      <c r="I38" s="140">
        <v>6</v>
      </c>
      <c r="J38" s="115" t="s">
        <v>513</v>
      </c>
      <c r="K38" s="116" t="s">
        <v>513</v>
      </c>
    </row>
    <row r="39" spans="1:11" ht="14.1" customHeight="1" x14ac:dyDescent="0.2">
      <c r="A39" s="306">
        <v>51</v>
      </c>
      <c r="B39" s="307" t="s">
        <v>258</v>
      </c>
      <c r="C39" s="308"/>
      <c r="D39" s="113">
        <v>8.755426917510853</v>
      </c>
      <c r="E39" s="115">
        <v>121</v>
      </c>
      <c r="F39" s="114">
        <v>83</v>
      </c>
      <c r="G39" s="114">
        <v>129</v>
      </c>
      <c r="H39" s="114">
        <v>95</v>
      </c>
      <c r="I39" s="140">
        <v>96</v>
      </c>
      <c r="J39" s="115">
        <v>25</v>
      </c>
      <c r="K39" s="116">
        <v>26.041666666666668</v>
      </c>
    </row>
    <row r="40" spans="1:11" ht="14.1" customHeight="1" x14ac:dyDescent="0.2">
      <c r="A40" s="306" t="s">
        <v>259</v>
      </c>
      <c r="B40" s="307" t="s">
        <v>260</v>
      </c>
      <c r="C40" s="308"/>
      <c r="D40" s="113">
        <v>8.0318379160636759</v>
      </c>
      <c r="E40" s="115">
        <v>111</v>
      </c>
      <c r="F40" s="114">
        <v>80</v>
      </c>
      <c r="G40" s="114">
        <v>120</v>
      </c>
      <c r="H40" s="114">
        <v>78</v>
      </c>
      <c r="I40" s="140">
        <v>64</v>
      </c>
      <c r="J40" s="115">
        <v>47</v>
      </c>
      <c r="K40" s="116">
        <v>73.4375</v>
      </c>
    </row>
    <row r="41" spans="1:11" ht="14.1" customHeight="1" x14ac:dyDescent="0.2">
      <c r="A41" s="306"/>
      <c r="B41" s="307" t="s">
        <v>261</v>
      </c>
      <c r="C41" s="308"/>
      <c r="D41" s="113">
        <v>7.7424023154848047</v>
      </c>
      <c r="E41" s="115">
        <v>107</v>
      </c>
      <c r="F41" s="114">
        <v>68</v>
      </c>
      <c r="G41" s="114">
        <v>102</v>
      </c>
      <c r="H41" s="114">
        <v>76</v>
      </c>
      <c r="I41" s="140">
        <v>60</v>
      </c>
      <c r="J41" s="115">
        <v>47</v>
      </c>
      <c r="K41" s="116">
        <v>78.333333333333329</v>
      </c>
    </row>
    <row r="42" spans="1:11" ht="14.1" customHeight="1" x14ac:dyDescent="0.2">
      <c r="A42" s="306">
        <v>52</v>
      </c>
      <c r="B42" s="307" t="s">
        <v>262</v>
      </c>
      <c r="C42" s="308"/>
      <c r="D42" s="113">
        <v>3.907380607814761</v>
      </c>
      <c r="E42" s="115">
        <v>54</v>
      </c>
      <c r="F42" s="114">
        <v>40</v>
      </c>
      <c r="G42" s="114">
        <v>66</v>
      </c>
      <c r="H42" s="114">
        <v>73</v>
      </c>
      <c r="I42" s="140">
        <v>76</v>
      </c>
      <c r="J42" s="115">
        <v>-22</v>
      </c>
      <c r="K42" s="116">
        <v>-28.94736842105263</v>
      </c>
    </row>
    <row r="43" spans="1:11" ht="14.1" customHeight="1" x14ac:dyDescent="0.2">
      <c r="A43" s="306" t="s">
        <v>263</v>
      </c>
      <c r="B43" s="307" t="s">
        <v>264</v>
      </c>
      <c r="C43" s="308"/>
      <c r="D43" s="113">
        <v>2.5325615050651229</v>
      </c>
      <c r="E43" s="115">
        <v>35</v>
      </c>
      <c r="F43" s="114">
        <v>34</v>
      </c>
      <c r="G43" s="114">
        <v>43</v>
      </c>
      <c r="H43" s="114">
        <v>54</v>
      </c>
      <c r="I43" s="140">
        <v>52</v>
      </c>
      <c r="J43" s="115">
        <v>-17</v>
      </c>
      <c r="K43" s="116">
        <v>-32.692307692307693</v>
      </c>
    </row>
    <row r="44" spans="1:11" ht="14.1" customHeight="1" x14ac:dyDescent="0.2">
      <c r="A44" s="306">
        <v>53</v>
      </c>
      <c r="B44" s="307" t="s">
        <v>265</v>
      </c>
      <c r="C44" s="308"/>
      <c r="D44" s="113">
        <v>0.50651230101302458</v>
      </c>
      <c r="E44" s="115">
        <v>7</v>
      </c>
      <c r="F44" s="114">
        <v>6</v>
      </c>
      <c r="G44" s="114">
        <v>3</v>
      </c>
      <c r="H44" s="114">
        <v>8</v>
      </c>
      <c r="I44" s="140">
        <v>13</v>
      </c>
      <c r="J44" s="115">
        <v>-6</v>
      </c>
      <c r="K44" s="116">
        <v>-46.153846153846153</v>
      </c>
    </row>
    <row r="45" spans="1:11" ht="14.1" customHeight="1" x14ac:dyDescent="0.2">
      <c r="A45" s="306" t="s">
        <v>266</v>
      </c>
      <c r="B45" s="307" t="s">
        <v>267</v>
      </c>
      <c r="C45" s="308"/>
      <c r="D45" s="113">
        <v>0.43415340086830678</v>
      </c>
      <c r="E45" s="115">
        <v>6</v>
      </c>
      <c r="F45" s="114">
        <v>6</v>
      </c>
      <c r="G45" s="114" t="s">
        <v>513</v>
      </c>
      <c r="H45" s="114">
        <v>8</v>
      </c>
      <c r="I45" s="140">
        <v>13</v>
      </c>
      <c r="J45" s="115">
        <v>-7</v>
      </c>
      <c r="K45" s="116">
        <v>-53.846153846153847</v>
      </c>
    </row>
    <row r="46" spans="1:11" ht="14.1" customHeight="1" x14ac:dyDescent="0.2">
      <c r="A46" s="306">
        <v>54</v>
      </c>
      <c r="B46" s="307" t="s">
        <v>268</v>
      </c>
      <c r="C46" s="308"/>
      <c r="D46" s="113">
        <v>3.6179450072358899</v>
      </c>
      <c r="E46" s="115">
        <v>50</v>
      </c>
      <c r="F46" s="114">
        <v>37</v>
      </c>
      <c r="G46" s="114">
        <v>35</v>
      </c>
      <c r="H46" s="114">
        <v>32</v>
      </c>
      <c r="I46" s="140">
        <v>75</v>
      </c>
      <c r="J46" s="115">
        <v>-25</v>
      </c>
      <c r="K46" s="116">
        <v>-33.333333333333336</v>
      </c>
    </row>
    <row r="47" spans="1:11" ht="14.1" customHeight="1" x14ac:dyDescent="0.2">
      <c r="A47" s="306">
        <v>61</v>
      </c>
      <c r="B47" s="307" t="s">
        <v>269</v>
      </c>
      <c r="C47" s="308"/>
      <c r="D47" s="113">
        <v>0.79594790159189577</v>
      </c>
      <c r="E47" s="115">
        <v>11</v>
      </c>
      <c r="F47" s="114">
        <v>17</v>
      </c>
      <c r="G47" s="114">
        <v>27</v>
      </c>
      <c r="H47" s="114">
        <v>19</v>
      </c>
      <c r="I47" s="140">
        <v>12</v>
      </c>
      <c r="J47" s="115">
        <v>-1</v>
      </c>
      <c r="K47" s="116">
        <v>-8.3333333333333339</v>
      </c>
    </row>
    <row r="48" spans="1:11" ht="14.1" customHeight="1" x14ac:dyDescent="0.2">
      <c r="A48" s="306">
        <v>62</v>
      </c>
      <c r="B48" s="307" t="s">
        <v>270</v>
      </c>
      <c r="C48" s="308"/>
      <c r="D48" s="113">
        <v>5.354558610709117</v>
      </c>
      <c r="E48" s="115">
        <v>74</v>
      </c>
      <c r="F48" s="114">
        <v>94</v>
      </c>
      <c r="G48" s="114">
        <v>113</v>
      </c>
      <c r="H48" s="114">
        <v>97</v>
      </c>
      <c r="I48" s="140">
        <v>70</v>
      </c>
      <c r="J48" s="115">
        <v>4</v>
      </c>
      <c r="K48" s="116">
        <v>5.7142857142857144</v>
      </c>
    </row>
    <row r="49" spans="1:11" ht="14.1" customHeight="1" x14ac:dyDescent="0.2">
      <c r="A49" s="306">
        <v>63</v>
      </c>
      <c r="B49" s="307" t="s">
        <v>271</v>
      </c>
      <c r="C49" s="308"/>
      <c r="D49" s="113">
        <v>3.7626628075253254</v>
      </c>
      <c r="E49" s="115">
        <v>52</v>
      </c>
      <c r="F49" s="114">
        <v>48</v>
      </c>
      <c r="G49" s="114">
        <v>40</v>
      </c>
      <c r="H49" s="114">
        <v>49</v>
      </c>
      <c r="I49" s="140">
        <v>60</v>
      </c>
      <c r="J49" s="115">
        <v>-8</v>
      </c>
      <c r="K49" s="116">
        <v>-13.333333333333334</v>
      </c>
    </row>
    <row r="50" spans="1:11" ht="14.1" customHeight="1" x14ac:dyDescent="0.2">
      <c r="A50" s="306" t="s">
        <v>272</v>
      </c>
      <c r="B50" s="307" t="s">
        <v>273</v>
      </c>
      <c r="C50" s="308"/>
      <c r="D50" s="113">
        <v>0.50651230101302458</v>
      </c>
      <c r="E50" s="115">
        <v>7</v>
      </c>
      <c r="F50" s="114">
        <v>7</v>
      </c>
      <c r="G50" s="114">
        <v>9</v>
      </c>
      <c r="H50" s="114">
        <v>8</v>
      </c>
      <c r="I50" s="140">
        <v>14</v>
      </c>
      <c r="J50" s="115">
        <v>-7</v>
      </c>
      <c r="K50" s="116">
        <v>-50</v>
      </c>
    </row>
    <row r="51" spans="1:11" ht="14.1" customHeight="1" x14ac:dyDescent="0.2">
      <c r="A51" s="306" t="s">
        <v>274</v>
      </c>
      <c r="B51" s="307" t="s">
        <v>275</v>
      </c>
      <c r="C51" s="308"/>
      <c r="D51" s="113">
        <v>3.1837916063675831</v>
      </c>
      <c r="E51" s="115">
        <v>44</v>
      </c>
      <c r="F51" s="114">
        <v>39</v>
      </c>
      <c r="G51" s="114">
        <v>28</v>
      </c>
      <c r="H51" s="114">
        <v>37</v>
      </c>
      <c r="I51" s="140">
        <v>43</v>
      </c>
      <c r="J51" s="115">
        <v>1</v>
      </c>
      <c r="K51" s="116">
        <v>2.3255813953488373</v>
      </c>
    </row>
    <row r="52" spans="1:11" ht="14.1" customHeight="1" x14ac:dyDescent="0.2">
      <c r="A52" s="306">
        <v>71</v>
      </c>
      <c r="B52" s="307" t="s">
        <v>276</v>
      </c>
      <c r="C52" s="308"/>
      <c r="D52" s="113">
        <v>5.4269175108538352</v>
      </c>
      <c r="E52" s="115">
        <v>75</v>
      </c>
      <c r="F52" s="114">
        <v>43</v>
      </c>
      <c r="G52" s="114">
        <v>75</v>
      </c>
      <c r="H52" s="114">
        <v>88</v>
      </c>
      <c r="I52" s="140">
        <v>91</v>
      </c>
      <c r="J52" s="115">
        <v>-16</v>
      </c>
      <c r="K52" s="116">
        <v>-17.582417582417584</v>
      </c>
    </row>
    <row r="53" spans="1:11" ht="14.1" customHeight="1" x14ac:dyDescent="0.2">
      <c r="A53" s="306" t="s">
        <v>277</v>
      </c>
      <c r="B53" s="307" t="s">
        <v>278</v>
      </c>
      <c r="C53" s="308"/>
      <c r="D53" s="113">
        <v>1.2301013024602026</v>
      </c>
      <c r="E53" s="115">
        <v>17</v>
      </c>
      <c r="F53" s="114">
        <v>12</v>
      </c>
      <c r="G53" s="114">
        <v>27</v>
      </c>
      <c r="H53" s="114">
        <v>19</v>
      </c>
      <c r="I53" s="140">
        <v>25</v>
      </c>
      <c r="J53" s="115">
        <v>-8</v>
      </c>
      <c r="K53" s="116">
        <v>-32</v>
      </c>
    </row>
    <row r="54" spans="1:11" ht="14.1" customHeight="1" x14ac:dyDescent="0.2">
      <c r="A54" s="306" t="s">
        <v>279</v>
      </c>
      <c r="B54" s="307" t="s">
        <v>280</v>
      </c>
      <c r="C54" s="308"/>
      <c r="D54" s="113">
        <v>3.4732272069464543</v>
      </c>
      <c r="E54" s="115">
        <v>48</v>
      </c>
      <c r="F54" s="114">
        <v>26</v>
      </c>
      <c r="G54" s="114">
        <v>46</v>
      </c>
      <c r="H54" s="114">
        <v>58</v>
      </c>
      <c r="I54" s="140">
        <v>48</v>
      </c>
      <c r="J54" s="115">
        <v>0</v>
      </c>
      <c r="K54" s="116">
        <v>0</v>
      </c>
    </row>
    <row r="55" spans="1:11" ht="14.1" customHeight="1" x14ac:dyDescent="0.2">
      <c r="A55" s="306">
        <v>72</v>
      </c>
      <c r="B55" s="307" t="s">
        <v>281</v>
      </c>
      <c r="C55" s="308"/>
      <c r="D55" s="113">
        <v>0.79594790159189577</v>
      </c>
      <c r="E55" s="115">
        <v>11</v>
      </c>
      <c r="F55" s="114">
        <v>3</v>
      </c>
      <c r="G55" s="114">
        <v>16</v>
      </c>
      <c r="H55" s="114">
        <v>10</v>
      </c>
      <c r="I55" s="140">
        <v>11</v>
      </c>
      <c r="J55" s="115">
        <v>0</v>
      </c>
      <c r="K55" s="116">
        <v>0</v>
      </c>
    </row>
    <row r="56" spans="1:11" ht="14.1" customHeight="1" x14ac:dyDescent="0.2">
      <c r="A56" s="306" t="s">
        <v>282</v>
      </c>
      <c r="B56" s="307" t="s">
        <v>283</v>
      </c>
      <c r="C56" s="308"/>
      <c r="D56" s="113">
        <v>0.28943560057887119</v>
      </c>
      <c r="E56" s="115">
        <v>4</v>
      </c>
      <c r="F56" s="114" t="s">
        <v>513</v>
      </c>
      <c r="G56" s="114" t="s">
        <v>513</v>
      </c>
      <c r="H56" s="114" t="s">
        <v>513</v>
      </c>
      <c r="I56" s="140" t="s">
        <v>513</v>
      </c>
      <c r="J56" s="115" t="s">
        <v>513</v>
      </c>
      <c r="K56" s="116" t="s">
        <v>513</v>
      </c>
    </row>
    <row r="57" spans="1:11" ht="14.1" customHeight="1" x14ac:dyDescent="0.2">
      <c r="A57" s="306" t="s">
        <v>284</v>
      </c>
      <c r="B57" s="307" t="s">
        <v>285</v>
      </c>
      <c r="C57" s="308"/>
      <c r="D57" s="113">
        <v>0.50651230101302458</v>
      </c>
      <c r="E57" s="115">
        <v>7</v>
      </c>
      <c r="F57" s="114" t="s">
        <v>513</v>
      </c>
      <c r="G57" s="114">
        <v>8</v>
      </c>
      <c r="H57" s="114">
        <v>6</v>
      </c>
      <c r="I57" s="140">
        <v>6</v>
      </c>
      <c r="J57" s="115">
        <v>1</v>
      </c>
      <c r="K57" s="116">
        <v>16.666666666666668</v>
      </c>
    </row>
    <row r="58" spans="1:11" ht="14.1" customHeight="1" x14ac:dyDescent="0.2">
      <c r="A58" s="306">
        <v>73</v>
      </c>
      <c r="B58" s="307" t="s">
        <v>286</v>
      </c>
      <c r="C58" s="308"/>
      <c r="D58" s="113">
        <v>2.6772793053545585</v>
      </c>
      <c r="E58" s="115">
        <v>37</v>
      </c>
      <c r="F58" s="114">
        <v>27</v>
      </c>
      <c r="G58" s="114">
        <v>23</v>
      </c>
      <c r="H58" s="114">
        <v>18</v>
      </c>
      <c r="I58" s="140">
        <v>40</v>
      </c>
      <c r="J58" s="115">
        <v>-3</v>
      </c>
      <c r="K58" s="116">
        <v>-7.5</v>
      </c>
    </row>
    <row r="59" spans="1:11" ht="14.1" customHeight="1" x14ac:dyDescent="0.2">
      <c r="A59" s="306" t="s">
        <v>287</v>
      </c>
      <c r="B59" s="307" t="s">
        <v>288</v>
      </c>
      <c r="C59" s="308"/>
      <c r="D59" s="113">
        <v>2.6772793053545585</v>
      </c>
      <c r="E59" s="115">
        <v>37</v>
      </c>
      <c r="F59" s="114">
        <v>24</v>
      </c>
      <c r="G59" s="114">
        <v>21</v>
      </c>
      <c r="H59" s="114">
        <v>17</v>
      </c>
      <c r="I59" s="140">
        <v>36</v>
      </c>
      <c r="J59" s="115">
        <v>1</v>
      </c>
      <c r="K59" s="116">
        <v>2.7777777777777777</v>
      </c>
    </row>
    <row r="60" spans="1:11" ht="14.1" customHeight="1" x14ac:dyDescent="0.2">
      <c r="A60" s="306">
        <v>81</v>
      </c>
      <c r="B60" s="307" t="s">
        <v>289</v>
      </c>
      <c r="C60" s="308"/>
      <c r="D60" s="113">
        <v>10.274963820549928</v>
      </c>
      <c r="E60" s="115">
        <v>142</v>
      </c>
      <c r="F60" s="114">
        <v>116</v>
      </c>
      <c r="G60" s="114">
        <v>122</v>
      </c>
      <c r="H60" s="114">
        <v>72</v>
      </c>
      <c r="I60" s="140">
        <v>170</v>
      </c>
      <c r="J60" s="115">
        <v>-28</v>
      </c>
      <c r="K60" s="116">
        <v>-16.470588235294116</v>
      </c>
    </row>
    <row r="61" spans="1:11" ht="14.1" customHeight="1" x14ac:dyDescent="0.2">
      <c r="A61" s="306" t="s">
        <v>290</v>
      </c>
      <c r="B61" s="307" t="s">
        <v>291</v>
      </c>
      <c r="C61" s="308"/>
      <c r="D61" s="113">
        <v>1.2301013024602026</v>
      </c>
      <c r="E61" s="115">
        <v>17</v>
      </c>
      <c r="F61" s="114">
        <v>5</v>
      </c>
      <c r="G61" s="114">
        <v>21</v>
      </c>
      <c r="H61" s="114">
        <v>8</v>
      </c>
      <c r="I61" s="140">
        <v>25</v>
      </c>
      <c r="J61" s="115">
        <v>-8</v>
      </c>
      <c r="K61" s="116">
        <v>-32</v>
      </c>
    </row>
    <row r="62" spans="1:11" ht="14.1" customHeight="1" x14ac:dyDescent="0.2">
      <c r="A62" s="306" t="s">
        <v>292</v>
      </c>
      <c r="B62" s="307" t="s">
        <v>293</v>
      </c>
      <c r="C62" s="308"/>
      <c r="D62" s="113">
        <v>2.6772793053545585</v>
      </c>
      <c r="E62" s="115">
        <v>37</v>
      </c>
      <c r="F62" s="114">
        <v>37</v>
      </c>
      <c r="G62" s="114">
        <v>76</v>
      </c>
      <c r="H62" s="114">
        <v>35</v>
      </c>
      <c r="I62" s="140">
        <v>70</v>
      </c>
      <c r="J62" s="115">
        <v>-33</v>
      </c>
      <c r="K62" s="116">
        <v>-47.142857142857146</v>
      </c>
    </row>
    <row r="63" spans="1:11" ht="14.1" customHeight="1" x14ac:dyDescent="0.2">
      <c r="A63" s="306"/>
      <c r="B63" s="307" t="s">
        <v>294</v>
      </c>
      <c r="C63" s="308"/>
      <c r="D63" s="113">
        <v>2.3878437047756873</v>
      </c>
      <c r="E63" s="115">
        <v>33</v>
      </c>
      <c r="F63" s="114">
        <v>35</v>
      </c>
      <c r="G63" s="114">
        <v>71</v>
      </c>
      <c r="H63" s="114">
        <v>30</v>
      </c>
      <c r="I63" s="140">
        <v>52</v>
      </c>
      <c r="J63" s="115">
        <v>-19</v>
      </c>
      <c r="K63" s="116">
        <v>-36.53846153846154</v>
      </c>
    </row>
    <row r="64" spans="1:11" ht="14.1" customHeight="1" x14ac:dyDescent="0.2">
      <c r="A64" s="306" t="s">
        <v>295</v>
      </c>
      <c r="B64" s="307" t="s">
        <v>296</v>
      </c>
      <c r="C64" s="308"/>
      <c r="D64" s="113">
        <v>2.4602026049204051</v>
      </c>
      <c r="E64" s="115">
        <v>34</v>
      </c>
      <c r="F64" s="114">
        <v>27</v>
      </c>
      <c r="G64" s="114">
        <v>9</v>
      </c>
      <c r="H64" s="114">
        <v>11</v>
      </c>
      <c r="I64" s="140">
        <v>22</v>
      </c>
      <c r="J64" s="115">
        <v>12</v>
      </c>
      <c r="K64" s="116">
        <v>54.545454545454547</v>
      </c>
    </row>
    <row r="65" spans="1:11" ht="14.1" customHeight="1" x14ac:dyDescent="0.2">
      <c r="A65" s="306" t="s">
        <v>297</v>
      </c>
      <c r="B65" s="307" t="s">
        <v>298</v>
      </c>
      <c r="C65" s="308"/>
      <c r="D65" s="113">
        <v>2.3878437047756873</v>
      </c>
      <c r="E65" s="115">
        <v>33</v>
      </c>
      <c r="F65" s="114">
        <v>32</v>
      </c>
      <c r="G65" s="114">
        <v>11</v>
      </c>
      <c r="H65" s="114">
        <v>6</v>
      </c>
      <c r="I65" s="140">
        <v>35</v>
      </c>
      <c r="J65" s="115">
        <v>-2</v>
      </c>
      <c r="K65" s="116">
        <v>-5.7142857142857144</v>
      </c>
    </row>
    <row r="66" spans="1:11" ht="14.1" customHeight="1" x14ac:dyDescent="0.2">
      <c r="A66" s="306">
        <v>82</v>
      </c>
      <c r="B66" s="307" t="s">
        <v>299</v>
      </c>
      <c r="C66" s="308"/>
      <c r="D66" s="113">
        <v>2.4602026049204051</v>
      </c>
      <c r="E66" s="115">
        <v>34</v>
      </c>
      <c r="F66" s="114">
        <v>26</v>
      </c>
      <c r="G66" s="114">
        <v>41</v>
      </c>
      <c r="H66" s="114">
        <v>25</v>
      </c>
      <c r="I66" s="140">
        <v>49</v>
      </c>
      <c r="J66" s="115">
        <v>-15</v>
      </c>
      <c r="K66" s="116">
        <v>-30.612244897959183</v>
      </c>
    </row>
    <row r="67" spans="1:11" ht="14.1" customHeight="1" x14ac:dyDescent="0.2">
      <c r="A67" s="306" t="s">
        <v>300</v>
      </c>
      <c r="B67" s="307" t="s">
        <v>301</v>
      </c>
      <c r="C67" s="308"/>
      <c r="D67" s="113">
        <v>1.3748191027496381</v>
      </c>
      <c r="E67" s="115">
        <v>19</v>
      </c>
      <c r="F67" s="114">
        <v>15</v>
      </c>
      <c r="G67" s="114">
        <v>32</v>
      </c>
      <c r="H67" s="114">
        <v>18</v>
      </c>
      <c r="I67" s="140">
        <v>38</v>
      </c>
      <c r="J67" s="115">
        <v>-19</v>
      </c>
      <c r="K67" s="116">
        <v>-50</v>
      </c>
    </row>
    <row r="68" spans="1:11" ht="14.1" customHeight="1" x14ac:dyDescent="0.2">
      <c r="A68" s="306" t="s">
        <v>302</v>
      </c>
      <c r="B68" s="307" t="s">
        <v>303</v>
      </c>
      <c r="C68" s="308"/>
      <c r="D68" s="113">
        <v>0.28943560057887119</v>
      </c>
      <c r="E68" s="115">
        <v>4</v>
      </c>
      <c r="F68" s="114">
        <v>5</v>
      </c>
      <c r="G68" s="114">
        <v>5</v>
      </c>
      <c r="H68" s="114" t="s">
        <v>513</v>
      </c>
      <c r="I68" s="140">
        <v>4</v>
      </c>
      <c r="J68" s="115">
        <v>0</v>
      </c>
      <c r="K68" s="116">
        <v>0</v>
      </c>
    </row>
    <row r="69" spans="1:11" ht="14.1" customHeight="1" x14ac:dyDescent="0.2">
      <c r="A69" s="306">
        <v>83</v>
      </c>
      <c r="B69" s="307" t="s">
        <v>304</v>
      </c>
      <c r="C69" s="308"/>
      <c r="D69" s="113">
        <v>5.7887120115774238</v>
      </c>
      <c r="E69" s="115">
        <v>80</v>
      </c>
      <c r="F69" s="114">
        <v>48</v>
      </c>
      <c r="G69" s="114">
        <v>66</v>
      </c>
      <c r="H69" s="114">
        <v>54</v>
      </c>
      <c r="I69" s="140">
        <v>95</v>
      </c>
      <c r="J69" s="115">
        <v>-15</v>
      </c>
      <c r="K69" s="116">
        <v>-15.789473684210526</v>
      </c>
    </row>
    <row r="70" spans="1:11" ht="14.1" customHeight="1" x14ac:dyDescent="0.2">
      <c r="A70" s="306" t="s">
        <v>305</v>
      </c>
      <c r="B70" s="307" t="s">
        <v>306</v>
      </c>
      <c r="C70" s="308"/>
      <c r="D70" s="113">
        <v>5.2098408104196814</v>
      </c>
      <c r="E70" s="115">
        <v>72</v>
      </c>
      <c r="F70" s="114">
        <v>36</v>
      </c>
      <c r="G70" s="114">
        <v>55</v>
      </c>
      <c r="H70" s="114">
        <v>47</v>
      </c>
      <c r="I70" s="140">
        <v>92</v>
      </c>
      <c r="J70" s="115">
        <v>-20</v>
      </c>
      <c r="K70" s="116">
        <v>-21.739130434782609</v>
      </c>
    </row>
    <row r="71" spans="1:11" ht="14.1" customHeight="1" x14ac:dyDescent="0.2">
      <c r="A71" s="306"/>
      <c r="B71" s="307" t="s">
        <v>307</v>
      </c>
      <c r="C71" s="308"/>
      <c r="D71" s="113">
        <v>2.8219971056439941</v>
      </c>
      <c r="E71" s="115">
        <v>39</v>
      </c>
      <c r="F71" s="114">
        <v>16</v>
      </c>
      <c r="G71" s="114">
        <v>26</v>
      </c>
      <c r="H71" s="114">
        <v>19</v>
      </c>
      <c r="I71" s="140">
        <v>75</v>
      </c>
      <c r="J71" s="115">
        <v>-36</v>
      </c>
      <c r="K71" s="116">
        <v>-48</v>
      </c>
    </row>
    <row r="72" spans="1:11" ht="14.1" customHeight="1" x14ac:dyDescent="0.2">
      <c r="A72" s="306">
        <v>84</v>
      </c>
      <c r="B72" s="307" t="s">
        <v>308</v>
      </c>
      <c r="C72" s="308"/>
      <c r="D72" s="113">
        <v>0.94066570188133136</v>
      </c>
      <c r="E72" s="115">
        <v>13</v>
      </c>
      <c r="F72" s="114">
        <v>4</v>
      </c>
      <c r="G72" s="114">
        <v>13</v>
      </c>
      <c r="H72" s="114">
        <v>19</v>
      </c>
      <c r="I72" s="140">
        <v>7</v>
      </c>
      <c r="J72" s="115">
        <v>6</v>
      </c>
      <c r="K72" s="116">
        <v>85.714285714285708</v>
      </c>
    </row>
    <row r="73" spans="1:11" ht="14.1" customHeight="1" x14ac:dyDescent="0.2">
      <c r="A73" s="306" t="s">
        <v>309</v>
      </c>
      <c r="B73" s="307" t="s">
        <v>310</v>
      </c>
      <c r="C73" s="308"/>
      <c r="D73" s="113">
        <v>0.43415340086830678</v>
      </c>
      <c r="E73" s="115">
        <v>6</v>
      </c>
      <c r="F73" s="114">
        <v>3</v>
      </c>
      <c r="G73" s="114">
        <v>10</v>
      </c>
      <c r="H73" s="114">
        <v>3</v>
      </c>
      <c r="I73" s="140">
        <v>3</v>
      </c>
      <c r="J73" s="115">
        <v>3</v>
      </c>
      <c r="K73" s="116">
        <v>100</v>
      </c>
    </row>
    <row r="74" spans="1:11" ht="14.1" customHeight="1" x14ac:dyDescent="0.2">
      <c r="A74" s="306" t="s">
        <v>311</v>
      </c>
      <c r="B74" s="307" t="s">
        <v>312</v>
      </c>
      <c r="C74" s="308"/>
      <c r="D74" s="113">
        <v>0</v>
      </c>
      <c r="E74" s="115">
        <v>0</v>
      </c>
      <c r="F74" s="114">
        <v>0</v>
      </c>
      <c r="G74" s="114" t="s">
        <v>513</v>
      </c>
      <c r="H74" s="114">
        <v>11</v>
      </c>
      <c r="I74" s="140">
        <v>0</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t="s">
        <v>513</v>
      </c>
      <c r="H76" s="114">
        <v>7</v>
      </c>
      <c r="I76" s="140">
        <v>0</v>
      </c>
      <c r="J76" s="115" t="s">
        <v>513</v>
      </c>
      <c r="K76" s="116" t="s">
        <v>513</v>
      </c>
    </row>
    <row r="77" spans="1:11" ht="14.1" customHeight="1" x14ac:dyDescent="0.2">
      <c r="A77" s="306">
        <v>92</v>
      </c>
      <c r="B77" s="307" t="s">
        <v>316</v>
      </c>
      <c r="C77" s="308"/>
      <c r="D77" s="113" t="s">
        <v>513</v>
      </c>
      <c r="E77" s="115" t="s">
        <v>513</v>
      </c>
      <c r="F77" s="114">
        <v>7</v>
      </c>
      <c r="G77" s="114">
        <v>7</v>
      </c>
      <c r="H77" s="114">
        <v>4</v>
      </c>
      <c r="I77" s="140">
        <v>5</v>
      </c>
      <c r="J77" s="115" t="s">
        <v>513</v>
      </c>
      <c r="K77" s="116" t="s">
        <v>513</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v>0.21707670043415339</v>
      </c>
      <c r="E79" s="115">
        <v>3</v>
      </c>
      <c r="F79" s="114" t="s">
        <v>513</v>
      </c>
      <c r="G79" s="114">
        <v>0</v>
      </c>
      <c r="H79" s="114" t="s">
        <v>513</v>
      </c>
      <c r="I79" s="140" t="s">
        <v>513</v>
      </c>
      <c r="J79" s="115" t="s">
        <v>513</v>
      </c>
      <c r="K79" s="116" t="s">
        <v>513</v>
      </c>
    </row>
    <row r="80" spans="1:11" ht="14.1" customHeight="1" x14ac:dyDescent="0.2">
      <c r="A80" s="306" t="s">
        <v>319</v>
      </c>
      <c r="B80" s="307" t="s">
        <v>320</v>
      </c>
      <c r="C80" s="308"/>
      <c r="D80" s="113">
        <v>0</v>
      </c>
      <c r="E80" s="115">
        <v>0</v>
      </c>
      <c r="F80" s="114">
        <v>0</v>
      </c>
      <c r="G80" s="114">
        <v>3</v>
      </c>
      <c r="H80" s="114">
        <v>3</v>
      </c>
      <c r="I80" s="140" t="s">
        <v>513</v>
      </c>
      <c r="J80" s="115" t="s">
        <v>513</v>
      </c>
      <c r="K80" s="116" t="s">
        <v>513</v>
      </c>
    </row>
    <row r="81" spans="1:11" ht="14.1" customHeight="1" x14ac:dyDescent="0.2">
      <c r="A81" s="310" t="s">
        <v>321</v>
      </c>
      <c r="B81" s="311" t="s">
        <v>333</v>
      </c>
      <c r="C81" s="312"/>
      <c r="D81" s="125">
        <v>0.86830680173661356</v>
      </c>
      <c r="E81" s="143">
        <v>12</v>
      </c>
      <c r="F81" s="144">
        <v>0</v>
      </c>
      <c r="G81" s="144">
        <v>48</v>
      </c>
      <c r="H81" s="144">
        <v>3</v>
      </c>
      <c r="I81" s="145">
        <v>6</v>
      </c>
      <c r="J81" s="143">
        <v>6</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1559</v>
      </c>
      <c r="E11" s="114">
        <v>1334</v>
      </c>
      <c r="F11" s="114">
        <v>1437</v>
      </c>
      <c r="G11" s="114">
        <v>1377</v>
      </c>
      <c r="H11" s="140">
        <v>1780</v>
      </c>
      <c r="I11" s="115">
        <v>-221</v>
      </c>
      <c r="J11" s="116">
        <v>-12.415730337078651</v>
      </c>
    </row>
    <row r="12" spans="1:15" s="110" customFormat="1" ht="24.95" customHeight="1" x14ac:dyDescent="0.2">
      <c r="A12" s="193" t="s">
        <v>132</v>
      </c>
      <c r="B12" s="194" t="s">
        <v>133</v>
      </c>
      <c r="C12" s="113">
        <v>2.1808851828094933</v>
      </c>
      <c r="D12" s="115">
        <v>34</v>
      </c>
      <c r="E12" s="114">
        <v>31</v>
      </c>
      <c r="F12" s="114">
        <v>43</v>
      </c>
      <c r="G12" s="114">
        <v>42</v>
      </c>
      <c r="H12" s="140">
        <v>36</v>
      </c>
      <c r="I12" s="115">
        <v>-2</v>
      </c>
      <c r="J12" s="116">
        <v>-5.5555555555555554</v>
      </c>
    </row>
    <row r="13" spans="1:15" s="110" customFormat="1" ht="24.95" customHeight="1" x14ac:dyDescent="0.2">
      <c r="A13" s="193" t="s">
        <v>134</v>
      </c>
      <c r="B13" s="199" t="s">
        <v>214</v>
      </c>
      <c r="C13" s="113">
        <v>0.57729313662604231</v>
      </c>
      <c r="D13" s="115">
        <v>9</v>
      </c>
      <c r="E13" s="114">
        <v>15</v>
      </c>
      <c r="F13" s="114">
        <v>10</v>
      </c>
      <c r="G13" s="114">
        <v>9</v>
      </c>
      <c r="H13" s="140">
        <v>13</v>
      </c>
      <c r="I13" s="115">
        <v>-4</v>
      </c>
      <c r="J13" s="116">
        <v>-30.76923076923077</v>
      </c>
    </row>
    <row r="14" spans="1:15" s="287" customFormat="1" ht="24.95" customHeight="1" x14ac:dyDescent="0.2">
      <c r="A14" s="193" t="s">
        <v>215</v>
      </c>
      <c r="B14" s="199" t="s">
        <v>137</v>
      </c>
      <c r="C14" s="113">
        <v>23.604874919820396</v>
      </c>
      <c r="D14" s="115">
        <v>368</v>
      </c>
      <c r="E14" s="114">
        <v>348</v>
      </c>
      <c r="F14" s="114">
        <v>387</v>
      </c>
      <c r="G14" s="114">
        <v>380</v>
      </c>
      <c r="H14" s="140">
        <v>375</v>
      </c>
      <c r="I14" s="115">
        <v>-7</v>
      </c>
      <c r="J14" s="116">
        <v>-1.8666666666666667</v>
      </c>
      <c r="K14" s="110"/>
      <c r="L14" s="110"/>
      <c r="M14" s="110"/>
      <c r="N14" s="110"/>
      <c r="O14" s="110"/>
    </row>
    <row r="15" spans="1:15" s="110" customFormat="1" ht="24.95" customHeight="1" x14ac:dyDescent="0.2">
      <c r="A15" s="193" t="s">
        <v>216</v>
      </c>
      <c r="B15" s="199" t="s">
        <v>217</v>
      </c>
      <c r="C15" s="113">
        <v>4.5542014111610003</v>
      </c>
      <c r="D15" s="115">
        <v>71</v>
      </c>
      <c r="E15" s="114">
        <v>47</v>
      </c>
      <c r="F15" s="114">
        <v>58</v>
      </c>
      <c r="G15" s="114">
        <v>62</v>
      </c>
      <c r="H15" s="140">
        <v>49</v>
      </c>
      <c r="I15" s="115">
        <v>22</v>
      </c>
      <c r="J15" s="116">
        <v>44.897959183673471</v>
      </c>
    </row>
    <row r="16" spans="1:15" s="287" customFormat="1" ht="24.95" customHeight="1" x14ac:dyDescent="0.2">
      <c r="A16" s="193" t="s">
        <v>218</v>
      </c>
      <c r="B16" s="199" t="s">
        <v>141</v>
      </c>
      <c r="C16" s="113">
        <v>13.085311096856959</v>
      </c>
      <c r="D16" s="115">
        <v>204</v>
      </c>
      <c r="E16" s="114">
        <v>216</v>
      </c>
      <c r="F16" s="114">
        <v>193</v>
      </c>
      <c r="G16" s="114">
        <v>223</v>
      </c>
      <c r="H16" s="140">
        <v>232</v>
      </c>
      <c r="I16" s="115">
        <v>-28</v>
      </c>
      <c r="J16" s="116">
        <v>-12.068965517241379</v>
      </c>
      <c r="K16" s="110"/>
      <c r="L16" s="110"/>
      <c r="M16" s="110"/>
      <c r="N16" s="110"/>
      <c r="O16" s="110"/>
    </row>
    <row r="17" spans="1:15" s="110" customFormat="1" ht="24.95" customHeight="1" x14ac:dyDescent="0.2">
      <c r="A17" s="193" t="s">
        <v>142</v>
      </c>
      <c r="B17" s="199" t="s">
        <v>220</v>
      </c>
      <c r="C17" s="113">
        <v>5.9653624118024373</v>
      </c>
      <c r="D17" s="115">
        <v>93</v>
      </c>
      <c r="E17" s="114">
        <v>85</v>
      </c>
      <c r="F17" s="114">
        <v>136</v>
      </c>
      <c r="G17" s="114">
        <v>95</v>
      </c>
      <c r="H17" s="140">
        <v>94</v>
      </c>
      <c r="I17" s="115">
        <v>-1</v>
      </c>
      <c r="J17" s="116">
        <v>-1.0638297872340425</v>
      </c>
    </row>
    <row r="18" spans="1:15" s="287" customFormat="1" ht="24.95" customHeight="1" x14ac:dyDescent="0.2">
      <c r="A18" s="201" t="s">
        <v>144</v>
      </c>
      <c r="B18" s="202" t="s">
        <v>145</v>
      </c>
      <c r="C18" s="113">
        <v>9.8781270044900573</v>
      </c>
      <c r="D18" s="115">
        <v>154</v>
      </c>
      <c r="E18" s="114">
        <v>136</v>
      </c>
      <c r="F18" s="114">
        <v>95</v>
      </c>
      <c r="G18" s="114">
        <v>109</v>
      </c>
      <c r="H18" s="140">
        <v>137</v>
      </c>
      <c r="I18" s="115">
        <v>17</v>
      </c>
      <c r="J18" s="116">
        <v>12.408759124087592</v>
      </c>
      <c r="K18" s="110"/>
      <c r="L18" s="110"/>
      <c r="M18" s="110"/>
      <c r="N18" s="110"/>
      <c r="O18" s="110"/>
    </row>
    <row r="19" spans="1:15" s="110" customFormat="1" ht="24.95" customHeight="1" x14ac:dyDescent="0.2">
      <c r="A19" s="193" t="s">
        <v>146</v>
      </c>
      <c r="B19" s="199" t="s">
        <v>147</v>
      </c>
      <c r="C19" s="113">
        <v>9.1725465041693397</v>
      </c>
      <c r="D19" s="115">
        <v>143</v>
      </c>
      <c r="E19" s="114">
        <v>123</v>
      </c>
      <c r="F19" s="114">
        <v>121</v>
      </c>
      <c r="G19" s="114">
        <v>155</v>
      </c>
      <c r="H19" s="140">
        <v>128</v>
      </c>
      <c r="I19" s="115">
        <v>15</v>
      </c>
      <c r="J19" s="116">
        <v>11.71875</v>
      </c>
    </row>
    <row r="20" spans="1:15" s="287" customFormat="1" ht="24.95" customHeight="1" x14ac:dyDescent="0.2">
      <c r="A20" s="193" t="s">
        <v>148</v>
      </c>
      <c r="B20" s="199" t="s">
        <v>149</v>
      </c>
      <c r="C20" s="113">
        <v>3.6561898652982681</v>
      </c>
      <c r="D20" s="115">
        <v>57</v>
      </c>
      <c r="E20" s="114">
        <v>40</v>
      </c>
      <c r="F20" s="114">
        <v>57</v>
      </c>
      <c r="G20" s="114">
        <v>46</v>
      </c>
      <c r="H20" s="140">
        <v>64</v>
      </c>
      <c r="I20" s="115">
        <v>-7</v>
      </c>
      <c r="J20" s="116">
        <v>-10.9375</v>
      </c>
      <c r="K20" s="110"/>
      <c r="L20" s="110"/>
      <c r="M20" s="110"/>
      <c r="N20" s="110"/>
      <c r="O20" s="110"/>
    </row>
    <row r="21" spans="1:15" s="110" customFormat="1" ht="24.95" customHeight="1" x14ac:dyDescent="0.2">
      <c r="A21" s="201" t="s">
        <v>150</v>
      </c>
      <c r="B21" s="202" t="s">
        <v>151</v>
      </c>
      <c r="C21" s="113">
        <v>4.4259140474663248</v>
      </c>
      <c r="D21" s="115">
        <v>69</v>
      </c>
      <c r="E21" s="114">
        <v>60</v>
      </c>
      <c r="F21" s="114">
        <v>51</v>
      </c>
      <c r="G21" s="114">
        <v>55</v>
      </c>
      <c r="H21" s="140">
        <v>69</v>
      </c>
      <c r="I21" s="115">
        <v>0</v>
      </c>
      <c r="J21" s="116">
        <v>0</v>
      </c>
    </row>
    <row r="22" spans="1:15" s="110" customFormat="1" ht="24.95" customHeight="1" x14ac:dyDescent="0.2">
      <c r="A22" s="201" t="s">
        <v>152</v>
      </c>
      <c r="B22" s="199" t="s">
        <v>153</v>
      </c>
      <c r="C22" s="113">
        <v>0.44900577293136629</v>
      </c>
      <c r="D22" s="115">
        <v>7</v>
      </c>
      <c r="E22" s="114">
        <v>5</v>
      </c>
      <c r="F22" s="114">
        <v>11</v>
      </c>
      <c r="G22" s="114">
        <v>8</v>
      </c>
      <c r="H22" s="140">
        <v>17</v>
      </c>
      <c r="I22" s="115">
        <v>-10</v>
      </c>
      <c r="J22" s="116">
        <v>-58.823529411764703</v>
      </c>
    </row>
    <row r="23" spans="1:15" s="110" customFormat="1" ht="24.95" customHeight="1" x14ac:dyDescent="0.2">
      <c r="A23" s="193" t="s">
        <v>154</v>
      </c>
      <c r="B23" s="199" t="s">
        <v>155</v>
      </c>
      <c r="C23" s="113">
        <v>0.38486209108402825</v>
      </c>
      <c r="D23" s="115">
        <v>6</v>
      </c>
      <c r="E23" s="114">
        <v>6</v>
      </c>
      <c r="F23" s="114">
        <v>6</v>
      </c>
      <c r="G23" s="114">
        <v>5</v>
      </c>
      <c r="H23" s="140">
        <v>18</v>
      </c>
      <c r="I23" s="115">
        <v>-12</v>
      </c>
      <c r="J23" s="116">
        <v>-66.666666666666671</v>
      </c>
    </row>
    <row r="24" spans="1:15" s="110" customFormat="1" ht="24.95" customHeight="1" x14ac:dyDescent="0.2">
      <c r="A24" s="193" t="s">
        <v>156</v>
      </c>
      <c r="B24" s="199" t="s">
        <v>221</v>
      </c>
      <c r="C24" s="113">
        <v>2.5016035920461834</v>
      </c>
      <c r="D24" s="115">
        <v>39</v>
      </c>
      <c r="E24" s="114">
        <v>21</v>
      </c>
      <c r="F24" s="114">
        <v>33</v>
      </c>
      <c r="G24" s="114">
        <v>46</v>
      </c>
      <c r="H24" s="140">
        <v>67</v>
      </c>
      <c r="I24" s="115">
        <v>-28</v>
      </c>
      <c r="J24" s="116">
        <v>-41.791044776119406</v>
      </c>
    </row>
    <row r="25" spans="1:15" s="110" customFormat="1" ht="24.95" customHeight="1" x14ac:dyDescent="0.2">
      <c r="A25" s="193" t="s">
        <v>222</v>
      </c>
      <c r="B25" s="204" t="s">
        <v>159</v>
      </c>
      <c r="C25" s="113">
        <v>3.6561898652982681</v>
      </c>
      <c r="D25" s="115">
        <v>57</v>
      </c>
      <c r="E25" s="114">
        <v>57</v>
      </c>
      <c r="F25" s="114">
        <v>69</v>
      </c>
      <c r="G25" s="114">
        <v>64</v>
      </c>
      <c r="H25" s="140">
        <v>100</v>
      </c>
      <c r="I25" s="115">
        <v>-43</v>
      </c>
      <c r="J25" s="116">
        <v>-43</v>
      </c>
    </row>
    <row r="26" spans="1:15" s="110" customFormat="1" ht="24.95" customHeight="1" x14ac:dyDescent="0.2">
      <c r="A26" s="201">
        <v>782.78300000000002</v>
      </c>
      <c r="B26" s="203" t="s">
        <v>160</v>
      </c>
      <c r="C26" s="113">
        <v>10.13470173187941</v>
      </c>
      <c r="D26" s="115">
        <v>158</v>
      </c>
      <c r="E26" s="114">
        <v>179</v>
      </c>
      <c r="F26" s="114">
        <v>209</v>
      </c>
      <c r="G26" s="114">
        <v>197</v>
      </c>
      <c r="H26" s="140">
        <v>178</v>
      </c>
      <c r="I26" s="115">
        <v>-20</v>
      </c>
      <c r="J26" s="116">
        <v>-11.235955056179776</v>
      </c>
    </row>
    <row r="27" spans="1:15" s="110" customFormat="1" ht="24.95" customHeight="1" x14ac:dyDescent="0.2">
      <c r="A27" s="193" t="s">
        <v>161</v>
      </c>
      <c r="B27" s="199" t="s">
        <v>162</v>
      </c>
      <c r="C27" s="113">
        <v>2.8223220012828736</v>
      </c>
      <c r="D27" s="115">
        <v>44</v>
      </c>
      <c r="E27" s="114">
        <v>23</v>
      </c>
      <c r="F27" s="114">
        <v>44</v>
      </c>
      <c r="G27" s="114">
        <v>31</v>
      </c>
      <c r="H27" s="140">
        <v>137</v>
      </c>
      <c r="I27" s="115">
        <v>-93</v>
      </c>
      <c r="J27" s="116">
        <v>-67.883211678832112</v>
      </c>
    </row>
    <row r="28" spans="1:15" s="110" customFormat="1" ht="24.95" customHeight="1" x14ac:dyDescent="0.2">
      <c r="A28" s="193" t="s">
        <v>163</v>
      </c>
      <c r="B28" s="199" t="s">
        <v>164</v>
      </c>
      <c r="C28" s="113">
        <v>1.9243104554201411</v>
      </c>
      <c r="D28" s="115">
        <v>30</v>
      </c>
      <c r="E28" s="114">
        <v>11</v>
      </c>
      <c r="F28" s="114">
        <v>45</v>
      </c>
      <c r="G28" s="114">
        <v>55</v>
      </c>
      <c r="H28" s="140">
        <v>71</v>
      </c>
      <c r="I28" s="115">
        <v>-41</v>
      </c>
      <c r="J28" s="116">
        <v>-57.74647887323944</v>
      </c>
    </row>
    <row r="29" spans="1:15" s="110" customFormat="1" ht="24.95" customHeight="1" x14ac:dyDescent="0.2">
      <c r="A29" s="193">
        <v>86</v>
      </c>
      <c r="B29" s="199" t="s">
        <v>165</v>
      </c>
      <c r="C29" s="113">
        <v>13.662604233483002</v>
      </c>
      <c r="D29" s="115">
        <v>213</v>
      </c>
      <c r="E29" s="114">
        <v>188</v>
      </c>
      <c r="F29" s="114">
        <v>99</v>
      </c>
      <c r="G29" s="114">
        <v>74</v>
      </c>
      <c r="H29" s="140">
        <v>243</v>
      </c>
      <c r="I29" s="115">
        <v>-30</v>
      </c>
      <c r="J29" s="116">
        <v>-12.345679012345679</v>
      </c>
    </row>
    <row r="30" spans="1:15" s="110" customFormat="1" ht="24.95" customHeight="1" x14ac:dyDescent="0.2">
      <c r="A30" s="193">
        <v>87.88</v>
      </c>
      <c r="B30" s="204" t="s">
        <v>166</v>
      </c>
      <c r="C30" s="113">
        <v>9.1084028223220006</v>
      </c>
      <c r="D30" s="115">
        <v>142</v>
      </c>
      <c r="E30" s="114">
        <v>64</v>
      </c>
      <c r="F30" s="114">
        <v>132</v>
      </c>
      <c r="G30" s="114">
        <v>81</v>
      </c>
      <c r="H30" s="140">
        <v>96</v>
      </c>
      <c r="I30" s="115">
        <v>46</v>
      </c>
      <c r="J30" s="116">
        <v>47.916666666666664</v>
      </c>
    </row>
    <row r="31" spans="1:15" s="110" customFormat="1" ht="24.95" customHeight="1" x14ac:dyDescent="0.2">
      <c r="A31" s="193" t="s">
        <v>167</v>
      </c>
      <c r="B31" s="199" t="s">
        <v>168</v>
      </c>
      <c r="C31" s="113">
        <v>1.8601667735728031</v>
      </c>
      <c r="D31" s="115">
        <v>29</v>
      </c>
      <c r="E31" s="114">
        <v>27</v>
      </c>
      <c r="F31" s="114">
        <v>24</v>
      </c>
      <c r="G31" s="114">
        <v>20</v>
      </c>
      <c r="H31" s="140">
        <v>31</v>
      </c>
      <c r="I31" s="115">
        <v>-2</v>
      </c>
      <c r="J31" s="116">
        <v>-6.4516129032258061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2.1808851828094933</v>
      </c>
      <c r="D34" s="115">
        <v>34</v>
      </c>
      <c r="E34" s="114">
        <v>31</v>
      </c>
      <c r="F34" s="114">
        <v>43</v>
      </c>
      <c r="G34" s="114">
        <v>42</v>
      </c>
      <c r="H34" s="140">
        <v>36</v>
      </c>
      <c r="I34" s="115">
        <v>-2</v>
      </c>
      <c r="J34" s="116">
        <v>-5.5555555555555554</v>
      </c>
    </row>
    <row r="35" spans="1:10" s="110" customFormat="1" ht="24.95" customHeight="1" x14ac:dyDescent="0.2">
      <c r="A35" s="292" t="s">
        <v>171</v>
      </c>
      <c r="B35" s="293" t="s">
        <v>172</v>
      </c>
      <c r="C35" s="113">
        <v>34.060295060936497</v>
      </c>
      <c r="D35" s="115">
        <v>531</v>
      </c>
      <c r="E35" s="114">
        <v>499</v>
      </c>
      <c r="F35" s="114">
        <v>492</v>
      </c>
      <c r="G35" s="114">
        <v>498</v>
      </c>
      <c r="H35" s="140">
        <v>525</v>
      </c>
      <c r="I35" s="115">
        <v>6</v>
      </c>
      <c r="J35" s="116">
        <v>1.1428571428571428</v>
      </c>
    </row>
    <row r="36" spans="1:10" s="110" customFormat="1" ht="24.95" customHeight="1" x14ac:dyDescent="0.2">
      <c r="A36" s="294" t="s">
        <v>173</v>
      </c>
      <c r="B36" s="295" t="s">
        <v>174</v>
      </c>
      <c r="C36" s="125">
        <v>63.758819756254006</v>
      </c>
      <c r="D36" s="143">
        <v>994</v>
      </c>
      <c r="E36" s="144">
        <v>804</v>
      </c>
      <c r="F36" s="144">
        <v>901</v>
      </c>
      <c r="G36" s="144">
        <v>837</v>
      </c>
      <c r="H36" s="145">
        <v>1219</v>
      </c>
      <c r="I36" s="143">
        <v>-225</v>
      </c>
      <c r="J36" s="146">
        <v>-18.457752255947497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1559</v>
      </c>
      <c r="F11" s="264">
        <v>1334</v>
      </c>
      <c r="G11" s="264">
        <v>1437</v>
      </c>
      <c r="H11" s="264">
        <v>1377</v>
      </c>
      <c r="I11" s="265">
        <v>1780</v>
      </c>
      <c r="J11" s="263">
        <v>-221</v>
      </c>
      <c r="K11" s="266">
        <v>-12.415730337078651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30.275817831943552</v>
      </c>
      <c r="E13" s="115">
        <v>472</v>
      </c>
      <c r="F13" s="114">
        <v>436</v>
      </c>
      <c r="G13" s="114">
        <v>482</v>
      </c>
      <c r="H13" s="114">
        <v>426</v>
      </c>
      <c r="I13" s="140">
        <v>484</v>
      </c>
      <c r="J13" s="115">
        <v>-12</v>
      </c>
      <c r="K13" s="116">
        <v>-2.4793388429752068</v>
      </c>
    </row>
    <row r="14" spans="1:17" ht="15.95" customHeight="1" x14ac:dyDescent="0.2">
      <c r="A14" s="306" t="s">
        <v>230</v>
      </c>
      <c r="B14" s="307"/>
      <c r="C14" s="308"/>
      <c r="D14" s="113">
        <v>52.084669660038486</v>
      </c>
      <c r="E14" s="115">
        <v>812</v>
      </c>
      <c r="F14" s="114">
        <v>713</v>
      </c>
      <c r="G14" s="114">
        <v>736</v>
      </c>
      <c r="H14" s="114">
        <v>734</v>
      </c>
      <c r="I14" s="140">
        <v>998</v>
      </c>
      <c r="J14" s="115">
        <v>-186</v>
      </c>
      <c r="K14" s="116">
        <v>-18.637274549098198</v>
      </c>
    </row>
    <row r="15" spans="1:17" ht="15.95" customHeight="1" x14ac:dyDescent="0.2">
      <c r="A15" s="306" t="s">
        <v>231</v>
      </c>
      <c r="B15" s="307"/>
      <c r="C15" s="308"/>
      <c r="D15" s="113">
        <v>7.5048107761385507</v>
      </c>
      <c r="E15" s="115">
        <v>117</v>
      </c>
      <c r="F15" s="114">
        <v>76</v>
      </c>
      <c r="G15" s="114">
        <v>82</v>
      </c>
      <c r="H15" s="114">
        <v>118</v>
      </c>
      <c r="I15" s="140">
        <v>161</v>
      </c>
      <c r="J15" s="115">
        <v>-44</v>
      </c>
      <c r="K15" s="116">
        <v>-27.329192546583851</v>
      </c>
    </row>
    <row r="16" spans="1:17" ht="15.95" customHeight="1" x14ac:dyDescent="0.2">
      <c r="A16" s="306" t="s">
        <v>232</v>
      </c>
      <c r="B16" s="307"/>
      <c r="C16" s="308"/>
      <c r="D16" s="113">
        <v>8.0179602309172555</v>
      </c>
      <c r="E16" s="115">
        <v>125</v>
      </c>
      <c r="F16" s="114">
        <v>97</v>
      </c>
      <c r="G16" s="114">
        <v>100</v>
      </c>
      <c r="H16" s="114">
        <v>95</v>
      </c>
      <c r="I16" s="140">
        <v>134</v>
      </c>
      <c r="J16" s="115">
        <v>-9</v>
      </c>
      <c r="K16" s="116">
        <v>-6.7164179104477615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2.0525978191148173</v>
      </c>
      <c r="E18" s="115">
        <v>32</v>
      </c>
      <c r="F18" s="114">
        <v>18</v>
      </c>
      <c r="G18" s="114">
        <v>40</v>
      </c>
      <c r="H18" s="114">
        <v>30</v>
      </c>
      <c r="I18" s="140">
        <v>38</v>
      </c>
      <c r="J18" s="115">
        <v>-6</v>
      </c>
      <c r="K18" s="116">
        <v>-15.789473684210526</v>
      </c>
    </row>
    <row r="19" spans="1:11" ht="14.1" customHeight="1" x14ac:dyDescent="0.2">
      <c r="A19" s="306" t="s">
        <v>235</v>
      </c>
      <c r="B19" s="307" t="s">
        <v>236</v>
      </c>
      <c r="C19" s="308"/>
      <c r="D19" s="113">
        <v>1.2828736369467608</v>
      </c>
      <c r="E19" s="115">
        <v>20</v>
      </c>
      <c r="F19" s="114">
        <v>7</v>
      </c>
      <c r="G19" s="114">
        <v>26</v>
      </c>
      <c r="H19" s="114">
        <v>11</v>
      </c>
      <c r="I19" s="140">
        <v>19</v>
      </c>
      <c r="J19" s="115">
        <v>1</v>
      </c>
      <c r="K19" s="116">
        <v>5.2631578947368425</v>
      </c>
    </row>
    <row r="20" spans="1:11" ht="14.1" customHeight="1" x14ac:dyDescent="0.2">
      <c r="A20" s="306">
        <v>12</v>
      </c>
      <c r="B20" s="307" t="s">
        <v>237</v>
      </c>
      <c r="C20" s="308"/>
      <c r="D20" s="113">
        <v>0.89801154586273257</v>
      </c>
      <c r="E20" s="115">
        <v>14</v>
      </c>
      <c r="F20" s="114">
        <v>8</v>
      </c>
      <c r="G20" s="114">
        <v>12</v>
      </c>
      <c r="H20" s="114">
        <v>7</v>
      </c>
      <c r="I20" s="140">
        <v>7</v>
      </c>
      <c r="J20" s="115">
        <v>7</v>
      </c>
      <c r="K20" s="116">
        <v>100</v>
      </c>
    </row>
    <row r="21" spans="1:11" ht="14.1" customHeight="1" x14ac:dyDescent="0.2">
      <c r="A21" s="306">
        <v>21</v>
      </c>
      <c r="B21" s="307" t="s">
        <v>238</v>
      </c>
      <c r="C21" s="308"/>
      <c r="D21" s="113">
        <v>0.44900577293136629</v>
      </c>
      <c r="E21" s="115">
        <v>7</v>
      </c>
      <c r="F21" s="114">
        <v>20</v>
      </c>
      <c r="G21" s="114">
        <v>11</v>
      </c>
      <c r="H21" s="114">
        <v>19</v>
      </c>
      <c r="I21" s="140">
        <v>14</v>
      </c>
      <c r="J21" s="115">
        <v>-7</v>
      </c>
      <c r="K21" s="116">
        <v>-50</v>
      </c>
    </row>
    <row r="22" spans="1:11" ht="14.1" customHeight="1" x14ac:dyDescent="0.2">
      <c r="A22" s="306">
        <v>22</v>
      </c>
      <c r="B22" s="307" t="s">
        <v>239</v>
      </c>
      <c r="C22" s="308"/>
      <c r="D22" s="113">
        <v>3.4637588197562539</v>
      </c>
      <c r="E22" s="115">
        <v>54</v>
      </c>
      <c r="F22" s="114">
        <v>58</v>
      </c>
      <c r="G22" s="114">
        <v>98</v>
      </c>
      <c r="H22" s="114">
        <v>69</v>
      </c>
      <c r="I22" s="140">
        <v>60</v>
      </c>
      <c r="J22" s="115">
        <v>-6</v>
      </c>
      <c r="K22" s="116">
        <v>-10</v>
      </c>
    </row>
    <row r="23" spans="1:11" ht="14.1" customHeight="1" x14ac:dyDescent="0.2">
      <c r="A23" s="306">
        <v>23</v>
      </c>
      <c r="B23" s="307" t="s">
        <v>240</v>
      </c>
      <c r="C23" s="308"/>
      <c r="D23" s="113">
        <v>0.38486209108402825</v>
      </c>
      <c r="E23" s="115">
        <v>6</v>
      </c>
      <c r="F23" s="114">
        <v>5</v>
      </c>
      <c r="G23" s="114">
        <v>9</v>
      </c>
      <c r="H23" s="114">
        <v>6</v>
      </c>
      <c r="I23" s="140">
        <v>9</v>
      </c>
      <c r="J23" s="115">
        <v>-3</v>
      </c>
      <c r="K23" s="116">
        <v>-33.333333333333336</v>
      </c>
    </row>
    <row r="24" spans="1:11" ht="14.1" customHeight="1" x14ac:dyDescent="0.2">
      <c r="A24" s="306">
        <v>24</v>
      </c>
      <c r="B24" s="307" t="s">
        <v>241</v>
      </c>
      <c r="C24" s="308"/>
      <c r="D24" s="113">
        <v>8.7235407312379731</v>
      </c>
      <c r="E24" s="115">
        <v>136</v>
      </c>
      <c r="F24" s="114">
        <v>149</v>
      </c>
      <c r="G24" s="114">
        <v>147</v>
      </c>
      <c r="H24" s="114">
        <v>159</v>
      </c>
      <c r="I24" s="140">
        <v>151</v>
      </c>
      <c r="J24" s="115">
        <v>-15</v>
      </c>
      <c r="K24" s="116">
        <v>-9.9337748344370862</v>
      </c>
    </row>
    <row r="25" spans="1:11" ht="14.1" customHeight="1" x14ac:dyDescent="0.2">
      <c r="A25" s="306">
        <v>25</v>
      </c>
      <c r="B25" s="307" t="s">
        <v>242</v>
      </c>
      <c r="C25" s="308"/>
      <c r="D25" s="113">
        <v>7.1199486850545224</v>
      </c>
      <c r="E25" s="115">
        <v>111</v>
      </c>
      <c r="F25" s="114">
        <v>89</v>
      </c>
      <c r="G25" s="114">
        <v>106</v>
      </c>
      <c r="H25" s="114">
        <v>86</v>
      </c>
      <c r="I25" s="140">
        <v>118</v>
      </c>
      <c r="J25" s="115">
        <v>-7</v>
      </c>
      <c r="K25" s="116">
        <v>-5.9322033898305087</v>
      </c>
    </row>
    <row r="26" spans="1:11" ht="14.1" customHeight="1" x14ac:dyDescent="0.2">
      <c r="A26" s="306">
        <v>26</v>
      </c>
      <c r="B26" s="307" t="s">
        <v>243</v>
      </c>
      <c r="C26" s="308"/>
      <c r="D26" s="113">
        <v>3.3354714560615779</v>
      </c>
      <c r="E26" s="115">
        <v>52</v>
      </c>
      <c r="F26" s="114">
        <v>34</v>
      </c>
      <c r="G26" s="114">
        <v>41</v>
      </c>
      <c r="H26" s="114">
        <v>49</v>
      </c>
      <c r="I26" s="140">
        <v>60</v>
      </c>
      <c r="J26" s="115">
        <v>-8</v>
      </c>
      <c r="K26" s="116">
        <v>-13.333333333333334</v>
      </c>
    </row>
    <row r="27" spans="1:11" ht="14.1" customHeight="1" x14ac:dyDescent="0.2">
      <c r="A27" s="306">
        <v>27</v>
      </c>
      <c r="B27" s="307" t="s">
        <v>244</v>
      </c>
      <c r="C27" s="308"/>
      <c r="D27" s="113">
        <v>2.1167415009621551</v>
      </c>
      <c r="E27" s="115">
        <v>33</v>
      </c>
      <c r="F27" s="114">
        <v>32</v>
      </c>
      <c r="G27" s="114">
        <v>45</v>
      </c>
      <c r="H27" s="114">
        <v>32</v>
      </c>
      <c r="I27" s="140">
        <v>50</v>
      </c>
      <c r="J27" s="115">
        <v>-17</v>
      </c>
      <c r="K27" s="116">
        <v>-34</v>
      </c>
    </row>
    <row r="28" spans="1:11" ht="14.1" customHeight="1" x14ac:dyDescent="0.2">
      <c r="A28" s="306">
        <v>28</v>
      </c>
      <c r="B28" s="307" t="s">
        <v>245</v>
      </c>
      <c r="C28" s="308"/>
      <c r="D28" s="113">
        <v>0.51314945477870433</v>
      </c>
      <c r="E28" s="115">
        <v>8</v>
      </c>
      <c r="F28" s="114">
        <v>4</v>
      </c>
      <c r="G28" s="114">
        <v>6</v>
      </c>
      <c r="H28" s="114">
        <v>4</v>
      </c>
      <c r="I28" s="140">
        <v>5</v>
      </c>
      <c r="J28" s="115">
        <v>3</v>
      </c>
      <c r="K28" s="116">
        <v>60</v>
      </c>
    </row>
    <row r="29" spans="1:11" ht="14.1" customHeight="1" x14ac:dyDescent="0.2">
      <c r="A29" s="306">
        <v>29</v>
      </c>
      <c r="B29" s="307" t="s">
        <v>246</v>
      </c>
      <c r="C29" s="308"/>
      <c r="D29" s="113">
        <v>6.2860808210391275</v>
      </c>
      <c r="E29" s="115">
        <v>98</v>
      </c>
      <c r="F29" s="114">
        <v>96</v>
      </c>
      <c r="G29" s="114">
        <v>71</v>
      </c>
      <c r="H29" s="114">
        <v>73</v>
      </c>
      <c r="I29" s="140">
        <v>101</v>
      </c>
      <c r="J29" s="115">
        <v>-3</v>
      </c>
      <c r="K29" s="116">
        <v>-2.9702970297029703</v>
      </c>
    </row>
    <row r="30" spans="1:11" ht="14.1" customHeight="1" x14ac:dyDescent="0.2">
      <c r="A30" s="306" t="s">
        <v>247</v>
      </c>
      <c r="B30" s="307" t="s">
        <v>248</v>
      </c>
      <c r="C30" s="308"/>
      <c r="D30" s="113" t="s">
        <v>513</v>
      </c>
      <c r="E30" s="115" t="s">
        <v>513</v>
      </c>
      <c r="F30" s="114">
        <v>55</v>
      </c>
      <c r="G30" s="114">
        <v>45</v>
      </c>
      <c r="H30" s="114">
        <v>55</v>
      </c>
      <c r="I30" s="140">
        <v>55</v>
      </c>
      <c r="J30" s="115" t="s">
        <v>513</v>
      </c>
      <c r="K30" s="116" t="s">
        <v>513</v>
      </c>
    </row>
    <row r="31" spans="1:11" ht="14.1" customHeight="1" x14ac:dyDescent="0.2">
      <c r="A31" s="306" t="s">
        <v>249</v>
      </c>
      <c r="B31" s="307" t="s">
        <v>250</v>
      </c>
      <c r="C31" s="308"/>
      <c r="D31" s="113">
        <v>3.1430404105195637</v>
      </c>
      <c r="E31" s="115">
        <v>49</v>
      </c>
      <c r="F31" s="114" t="s">
        <v>513</v>
      </c>
      <c r="G31" s="114" t="s">
        <v>513</v>
      </c>
      <c r="H31" s="114" t="s">
        <v>513</v>
      </c>
      <c r="I31" s="140" t="s">
        <v>513</v>
      </c>
      <c r="J31" s="115" t="s">
        <v>513</v>
      </c>
      <c r="K31" s="116" t="s">
        <v>513</v>
      </c>
    </row>
    <row r="32" spans="1:11" ht="14.1" customHeight="1" x14ac:dyDescent="0.2">
      <c r="A32" s="306">
        <v>31</v>
      </c>
      <c r="B32" s="307" t="s">
        <v>251</v>
      </c>
      <c r="C32" s="308"/>
      <c r="D32" s="113">
        <v>0.57729313662604231</v>
      </c>
      <c r="E32" s="115">
        <v>9</v>
      </c>
      <c r="F32" s="114">
        <v>9</v>
      </c>
      <c r="G32" s="114">
        <v>7</v>
      </c>
      <c r="H32" s="114">
        <v>8</v>
      </c>
      <c r="I32" s="140">
        <v>10</v>
      </c>
      <c r="J32" s="115">
        <v>-1</v>
      </c>
      <c r="K32" s="116">
        <v>-10</v>
      </c>
    </row>
    <row r="33" spans="1:11" ht="14.1" customHeight="1" x14ac:dyDescent="0.2">
      <c r="A33" s="306">
        <v>32</v>
      </c>
      <c r="B33" s="307" t="s">
        <v>252</v>
      </c>
      <c r="C33" s="308"/>
      <c r="D33" s="113">
        <v>2.5657472738935216</v>
      </c>
      <c r="E33" s="115">
        <v>40</v>
      </c>
      <c r="F33" s="114">
        <v>55</v>
      </c>
      <c r="G33" s="114">
        <v>41</v>
      </c>
      <c r="H33" s="114">
        <v>36</v>
      </c>
      <c r="I33" s="140">
        <v>47</v>
      </c>
      <c r="J33" s="115">
        <v>-7</v>
      </c>
      <c r="K33" s="116">
        <v>-14.893617021276595</v>
      </c>
    </row>
    <row r="34" spans="1:11" ht="14.1" customHeight="1" x14ac:dyDescent="0.2">
      <c r="A34" s="306">
        <v>33</v>
      </c>
      <c r="B34" s="307" t="s">
        <v>253</v>
      </c>
      <c r="C34" s="308"/>
      <c r="D34" s="113">
        <v>1.7960230917254651</v>
      </c>
      <c r="E34" s="115">
        <v>28</v>
      </c>
      <c r="F34" s="114">
        <v>38</v>
      </c>
      <c r="G34" s="114">
        <v>9</v>
      </c>
      <c r="H34" s="114">
        <v>16</v>
      </c>
      <c r="I34" s="140">
        <v>21</v>
      </c>
      <c r="J34" s="115">
        <v>7</v>
      </c>
      <c r="K34" s="116">
        <v>33.333333333333336</v>
      </c>
    </row>
    <row r="35" spans="1:11" ht="14.1" customHeight="1" x14ac:dyDescent="0.2">
      <c r="A35" s="306">
        <v>34</v>
      </c>
      <c r="B35" s="307" t="s">
        <v>254</v>
      </c>
      <c r="C35" s="308"/>
      <c r="D35" s="113">
        <v>2.6298909557408594</v>
      </c>
      <c r="E35" s="115">
        <v>41</v>
      </c>
      <c r="F35" s="114">
        <v>30</v>
      </c>
      <c r="G35" s="114">
        <v>18</v>
      </c>
      <c r="H35" s="114">
        <v>57</v>
      </c>
      <c r="I35" s="140">
        <v>79</v>
      </c>
      <c r="J35" s="115">
        <v>-38</v>
      </c>
      <c r="K35" s="116">
        <v>-48.101265822784811</v>
      </c>
    </row>
    <row r="36" spans="1:11" ht="14.1" customHeight="1" x14ac:dyDescent="0.2">
      <c r="A36" s="306">
        <v>41</v>
      </c>
      <c r="B36" s="307" t="s">
        <v>255</v>
      </c>
      <c r="C36" s="308"/>
      <c r="D36" s="113" t="s">
        <v>513</v>
      </c>
      <c r="E36" s="115" t="s">
        <v>513</v>
      </c>
      <c r="F36" s="114">
        <v>3</v>
      </c>
      <c r="G36" s="114">
        <v>11</v>
      </c>
      <c r="H36" s="114">
        <v>4</v>
      </c>
      <c r="I36" s="140">
        <v>12</v>
      </c>
      <c r="J36" s="115" t="s">
        <v>513</v>
      </c>
      <c r="K36" s="116" t="s">
        <v>513</v>
      </c>
    </row>
    <row r="37" spans="1:11" ht="14.1" customHeight="1" x14ac:dyDescent="0.2">
      <c r="A37" s="306">
        <v>42</v>
      </c>
      <c r="B37" s="307" t="s">
        <v>256</v>
      </c>
      <c r="C37" s="308"/>
      <c r="D37" s="113">
        <v>0</v>
      </c>
      <c r="E37" s="115">
        <v>0</v>
      </c>
      <c r="F37" s="114">
        <v>0</v>
      </c>
      <c r="G37" s="114" t="s">
        <v>513</v>
      </c>
      <c r="H37" s="114">
        <v>3</v>
      </c>
      <c r="I37" s="140" t="s">
        <v>513</v>
      </c>
      <c r="J37" s="115" t="s">
        <v>513</v>
      </c>
      <c r="K37" s="116" t="s">
        <v>513</v>
      </c>
    </row>
    <row r="38" spans="1:11" ht="14.1" customHeight="1" x14ac:dyDescent="0.2">
      <c r="A38" s="306">
        <v>43</v>
      </c>
      <c r="B38" s="307" t="s">
        <v>257</v>
      </c>
      <c r="C38" s="308"/>
      <c r="D38" s="113">
        <v>0.38486209108402825</v>
      </c>
      <c r="E38" s="115">
        <v>6</v>
      </c>
      <c r="F38" s="114">
        <v>3</v>
      </c>
      <c r="G38" s="114">
        <v>5</v>
      </c>
      <c r="H38" s="114" t="s">
        <v>513</v>
      </c>
      <c r="I38" s="140" t="s">
        <v>513</v>
      </c>
      <c r="J38" s="115" t="s">
        <v>513</v>
      </c>
      <c r="K38" s="116" t="s">
        <v>513</v>
      </c>
    </row>
    <row r="39" spans="1:11" ht="14.1" customHeight="1" x14ac:dyDescent="0.2">
      <c r="A39" s="306">
        <v>51</v>
      </c>
      <c r="B39" s="307" t="s">
        <v>258</v>
      </c>
      <c r="C39" s="308"/>
      <c r="D39" s="113">
        <v>10.262989095574087</v>
      </c>
      <c r="E39" s="115">
        <v>160</v>
      </c>
      <c r="F39" s="114">
        <v>87</v>
      </c>
      <c r="G39" s="114">
        <v>97</v>
      </c>
      <c r="H39" s="114">
        <v>85</v>
      </c>
      <c r="I39" s="140">
        <v>90</v>
      </c>
      <c r="J39" s="115">
        <v>70</v>
      </c>
      <c r="K39" s="116">
        <v>77.777777777777771</v>
      </c>
    </row>
    <row r="40" spans="1:11" ht="14.1" customHeight="1" x14ac:dyDescent="0.2">
      <c r="A40" s="306" t="s">
        <v>259</v>
      </c>
      <c r="B40" s="307" t="s">
        <v>260</v>
      </c>
      <c r="C40" s="308"/>
      <c r="D40" s="113">
        <v>8.3386786401539457</v>
      </c>
      <c r="E40" s="115">
        <v>130</v>
      </c>
      <c r="F40" s="114">
        <v>75</v>
      </c>
      <c r="G40" s="114">
        <v>84</v>
      </c>
      <c r="H40" s="114">
        <v>77</v>
      </c>
      <c r="I40" s="140">
        <v>70</v>
      </c>
      <c r="J40" s="115">
        <v>60</v>
      </c>
      <c r="K40" s="116">
        <v>85.714285714285708</v>
      </c>
    </row>
    <row r="41" spans="1:11" ht="14.1" customHeight="1" x14ac:dyDescent="0.2">
      <c r="A41" s="306"/>
      <c r="B41" s="307" t="s">
        <v>261</v>
      </c>
      <c r="C41" s="308"/>
      <c r="D41" s="113">
        <v>7.0558050032071842</v>
      </c>
      <c r="E41" s="115">
        <v>110</v>
      </c>
      <c r="F41" s="114">
        <v>66</v>
      </c>
      <c r="G41" s="114">
        <v>77</v>
      </c>
      <c r="H41" s="114">
        <v>69</v>
      </c>
      <c r="I41" s="140">
        <v>56</v>
      </c>
      <c r="J41" s="115">
        <v>54</v>
      </c>
      <c r="K41" s="116">
        <v>96.428571428571431</v>
      </c>
    </row>
    <row r="42" spans="1:11" ht="14.1" customHeight="1" x14ac:dyDescent="0.2">
      <c r="A42" s="306">
        <v>52</v>
      </c>
      <c r="B42" s="307" t="s">
        <v>262</v>
      </c>
      <c r="C42" s="308"/>
      <c r="D42" s="113">
        <v>3.5279025016035921</v>
      </c>
      <c r="E42" s="115">
        <v>55</v>
      </c>
      <c r="F42" s="114">
        <v>58</v>
      </c>
      <c r="G42" s="114">
        <v>63</v>
      </c>
      <c r="H42" s="114">
        <v>50</v>
      </c>
      <c r="I42" s="140">
        <v>70</v>
      </c>
      <c r="J42" s="115">
        <v>-15</v>
      </c>
      <c r="K42" s="116">
        <v>-21.428571428571427</v>
      </c>
    </row>
    <row r="43" spans="1:11" ht="14.1" customHeight="1" x14ac:dyDescent="0.2">
      <c r="A43" s="306" t="s">
        <v>263</v>
      </c>
      <c r="B43" s="307" t="s">
        <v>264</v>
      </c>
      <c r="C43" s="308"/>
      <c r="D43" s="113">
        <v>2.6940346375881976</v>
      </c>
      <c r="E43" s="115">
        <v>42</v>
      </c>
      <c r="F43" s="114">
        <v>47</v>
      </c>
      <c r="G43" s="114">
        <v>50</v>
      </c>
      <c r="H43" s="114">
        <v>41</v>
      </c>
      <c r="I43" s="140">
        <v>50</v>
      </c>
      <c r="J43" s="115">
        <v>-8</v>
      </c>
      <c r="K43" s="116">
        <v>-16</v>
      </c>
    </row>
    <row r="44" spans="1:11" ht="14.1" customHeight="1" x14ac:dyDescent="0.2">
      <c r="A44" s="306">
        <v>53</v>
      </c>
      <c r="B44" s="307" t="s">
        <v>265</v>
      </c>
      <c r="C44" s="308"/>
      <c r="D44" s="113">
        <v>0.38486209108402825</v>
      </c>
      <c r="E44" s="115">
        <v>6</v>
      </c>
      <c r="F44" s="114">
        <v>9</v>
      </c>
      <c r="G44" s="114">
        <v>8</v>
      </c>
      <c r="H44" s="114">
        <v>7</v>
      </c>
      <c r="I44" s="140">
        <v>10</v>
      </c>
      <c r="J44" s="115">
        <v>-4</v>
      </c>
      <c r="K44" s="116">
        <v>-40</v>
      </c>
    </row>
    <row r="45" spans="1:11" ht="14.1" customHeight="1" x14ac:dyDescent="0.2">
      <c r="A45" s="306" t="s">
        <v>266</v>
      </c>
      <c r="B45" s="307" t="s">
        <v>267</v>
      </c>
      <c r="C45" s="308"/>
      <c r="D45" s="113">
        <v>0.32071840923669021</v>
      </c>
      <c r="E45" s="115">
        <v>5</v>
      </c>
      <c r="F45" s="114">
        <v>9</v>
      </c>
      <c r="G45" s="114">
        <v>6</v>
      </c>
      <c r="H45" s="114">
        <v>7</v>
      </c>
      <c r="I45" s="140">
        <v>10</v>
      </c>
      <c r="J45" s="115">
        <v>-5</v>
      </c>
      <c r="K45" s="116">
        <v>-50</v>
      </c>
    </row>
    <row r="46" spans="1:11" ht="14.1" customHeight="1" x14ac:dyDescent="0.2">
      <c r="A46" s="306">
        <v>54</v>
      </c>
      <c r="B46" s="307" t="s">
        <v>268</v>
      </c>
      <c r="C46" s="308"/>
      <c r="D46" s="113">
        <v>3.1430404105195637</v>
      </c>
      <c r="E46" s="115">
        <v>49</v>
      </c>
      <c r="F46" s="114">
        <v>50</v>
      </c>
      <c r="G46" s="114">
        <v>51</v>
      </c>
      <c r="H46" s="114">
        <v>58</v>
      </c>
      <c r="I46" s="140">
        <v>89</v>
      </c>
      <c r="J46" s="115">
        <v>-40</v>
      </c>
      <c r="K46" s="116">
        <v>-44.943820224719104</v>
      </c>
    </row>
    <row r="47" spans="1:11" ht="14.1" customHeight="1" x14ac:dyDescent="0.2">
      <c r="A47" s="306">
        <v>61</v>
      </c>
      <c r="B47" s="307" t="s">
        <v>269</v>
      </c>
      <c r="C47" s="308"/>
      <c r="D47" s="113">
        <v>1.4753046824887748</v>
      </c>
      <c r="E47" s="115">
        <v>23</v>
      </c>
      <c r="F47" s="114">
        <v>18</v>
      </c>
      <c r="G47" s="114">
        <v>14</v>
      </c>
      <c r="H47" s="114">
        <v>30</v>
      </c>
      <c r="I47" s="140">
        <v>17</v>
      </c>
      <c r="J47" s="115">
        <v>6</v>
      </c>
      <c r="K47" s="116">
        <v>35.294117647058826</v>
      </c>
    </row>
    <row r="48" spans="1:11" ht="14.1" customHeight="1" x14ac:dyDescent="0.2">
      <c r="A48" s="306">
        <v>62</v>
      </c>
      <c r="B48" s="307" t="s">
        <v>270</v>
      </c>
      <c r="C48" s="308"/>
      <c r="D48" s="113">
        <v>5.7729313662604236</v>
      </c>
      <c r="E48" s="115">
        <v>90</v>
      </c>
      <c r="F48" s="114">
        <v>98</v>
      </c>
      <c r="G48" s="114">
        <v>97</v>
      </c>
      <c r="H48" s="114">
        <v>126</v>
      </c>
      <c r="I48" s="140">
        <v>79</v>
      </c>
      <c r="J48" s="115">
        <v>11</v>
      </c>
      <c r="K48" s="116">
        <v>13.924050632911392</v>
      </c>
    </row>
    <row r="49" spans="1:11" ht="14.1" customHeight="1" x14ac:dyDescent="0.2">
      <c r="A49" s="306">
        <v>63</v>
      </c>
      <c r="B49" s="307" t="s">
        <v>271</v>
      </c>
      <c r="C49" s="308"/>
      <c r="D49" s="113">
        <v>3.3354714560615779</v>
      </c>
      <c r="E49" s="115">
        <v>52</v>
      </c>
      <c r="F49" s="114">
        <v>43</v>
      </c>
      <c r="G49" s="114">
        <v>33</v>
      </c>
      <c r="H49" s="114">
        <v>44</v>
      </c>
      <c r="I49" s="140">
        <v>61</v>
      </c>
      <c r="J49" s="115">
        <v>-9</v>
      </c>
      <c r="K49" s="116">
        <v>-14.754098360655737</v>
      </c>
    </row>
    <row r="50" spans="1:11" ht="14.1" customHeight="1" x14ac:dyDescent="0.2">
      <c r="A50" s="306" t="s">
        <v>272</v>
      </c>
      <c r="B50" s="307" t="s">
        <v>273</v>
      </c>
      <c r="C50" s="308"/>
      <c r="D50" s="113">
        <v>1.0904425914047466</v>
      </c>
      <c r="E50" s="115">
        <v>17</v>
      </c>
      <c r="F50" s="114">
        <v>4</v>
      </c>
      <c r="G50" s="114">
        <v>6</v>
      </c>
      <c r="H50" s="114">
        <v>8</v>
      </c>
      <c r="I50" s="140">
        <v>13</v>
      </c>
      <c r="J50" s="115">
        <v>4</v>
      </c>
      <c r="K50" s="116">
        <v>30.76923076923077</v>
      </c>
    </row>
    <row r="51" spans="1:11" ht="14.1" customHeight="1" x14ac:dyDescent="0.2">
      <c r="A51" s="306" t="s">
        <v>274</v>
      </c>
      <c r="B51" s="307" t="s">
        <v>275</v>
      </c>
      <c r="C51" s="308"/>
      <c r="D51" s="113">
        <v>2.1808851828094933</v>
      </c>
      <c r="E51" s="115">
        <v>34</v>
      </c>
      <c r="F51" s="114">
        <v>34</v>
      </c>
      <c r="G51" s="114">
        <v>23</v>
      </c>
      <c r="H51" s="114">
        <v>34</v>
      </c>
      <c r="I51" s="140">
        <v>44</v>
      </c>
      <c r="J51" s="115">
        <v>-10</v>
      </c>
      <c r="K51" s="116">
        <v>-22.727272727272727</v>
      </c>
    </row>
    <row r="52" spans="1:11" ht="14.1" customHeight="1" x14ac:dyDescent="0.2">
      <c r="A52" s="306">
        <v>71</v>
      </c>
      <c r="B52" s="307" t="s">
        <v>276</v>
      </c>
      <c r="C52" s="308"/>
      <c r="D52" s="113">
        <v>5.323925593329057</v>
      </c>
      <c r="E52" s="115">
        <v>83</v>
      </c>
      <c r="F52" s="114">
        <v>61</v>
      </c>
      <c r="G52" s="114">
        <v>80</v>
      </c>
      <c r="H52" s="114">
        <v>77</v>
      </c>
      <c r="I52" s="140">
        <v>94</v>
      </c>
      <c r="J52" s="115">
        <v>-11</v>
      </c>
      <c r="K52" s="116">
        <v>-11.702127659574469</v>
      </c>
    </row>
    <row r="53" spans="1:11" ht="14.1" customHeight="1" x14ac:dyDescent="0.2">
      <c r="A53" s="306" t="s">
        <v>277</v>
      </c>
      <c r="B53" s="307" t="s">
        <v>278</v>
      </c>
      <c r="C53" s="308"/>
      <c r="D53" s="113">
        <v>1.0262989095574087</v>
      </c>
      <c r="E53" s="115">
        <v>16</v>
      </c>
      <c r="F53" s="114">
        <v>18</v>
      </c>
      <c r="G53" s="114">
        <v>24</v>
      </c>
      <c r="H53" s="114">
        <v>21</v>
      </c>
      <c r="I53" s="140">
        <v>33</v>
      </c>
      <c r="J53" s="115">
        <v>-17</v>
      </c>
      <c r="K53" s="116">
        <v>-51.515151515151516</v>
      </c>
    </row>
    <row r="54" spans="1:11" ht="14.1" customHeight="1" x14ac:dyDescent="0.2">
      <c r="A54" s="306" t="s">
        <v>279</v>
      </c>
      <c r="B54" s="307" t="s">
        <v>280</v>
      </c>
      <c r="C54" s="308"/>
      <c r="D54" s="113">
        <v>3.3996151379089161</v>
      </c>
      <c r="E54" s="115">
        <v>53</v>
      </c>
      <c r="F54" s="114">
        <v>37</v>
      </c>
      <c r="G54" s="114">
        <v>49</v>
      </c>
      <c r="H54" s="114">
        <v>43</v>
      </c>
      <c r="I54" s="140">
        <v>53</v>
      </c>
      <c r="J54" s="115">
        <v>0</v>
      </c>
      <c r="K54" s="116">
        <v>0</v>
      </c>
    </row>
    <row r="55" spans="1:11" ht="14.1" customHeight="1" x14ac:dyDescent="0.2">
      <c r="A55" s="306">
        <v>72</v>
      </c>
      <c r="B55" s="307" t="s">
        <v>281</v>
      </c>
      <c r="C55" s="308"/>
      <c r="D55" s="113">
        <v>0.83386786401539448</v>
      </c>
      <c r="E55" s="115">
        <v>13</v>
      </c>
      <c r="F55" s="114">
        <v>11</v>
      </c>
      <c r="G55" s="114">
        <v>13</v>
      </c>
      <c r="H55" s="114">
        <v>20</v>
      </c>
      <c r="I55" s="140">
        <v>25</v>
      </c>
      <c r="J55" s="115">
        <v>-12</v>
      </c>
      <c r="K55" s="116">
        <v>-48</v>
      </c>
    </row>
    <row r="56" spans="1:11" ht="14.1" customHeight="1" x14ac:dyDescent="0.2">
      <c r="A56" s="306" t="s">
        <v>282</v>
      </c>
      <c r="B56" s="307" t="s">
        <v>283</v>
      </c>
      <c r="C56" s="308"/>
      <c r="D56" s="113" t="s">
        <v>513</v>
      </c>
      <c r="E56" s="115" t="s">
        <v>513</v>
      </c>
      <c r="F56" s="114" t="s">
        <v>513</v>
      </c>
      <c r="G56" s="114" t="s">
        <v>513</v>
      </c>
      <c r="H56" s="114">
        <v>7</v>
      </c>
      <c r="I56" s="140" t="s">
        <v>513</v>
      </c>
      <c r="J56" s="115" t="s">
        <v>513</v>
      </c>
      <c r="K56" s="116" t="s">
        <v>513</v>
      </c>
    </row>
    <row r="57" spans="1:11" ht="14.1" customHeight="1" x14ac:dyDescent="0.2">
      <c r="A57" s="306" t="s">
        <v>284</v>
      </c>
      <c r="B57" s="307" t="s">
        <v>285</v>
      </c>
      <c r="C57" s="308"/>
      <c r="D57" s="113">
        <v>0.38486209108402825</v>
      </c>
      <c r="E57" s="115">
        <v>6</v>
      </c>
      <c r="F57" s="114">
        <v>6</v>
      </c>
      <c r="G57" s="114">
        <v>7</v>
      </c>
      <c r="H57" s="114">
        <v>8</v>
      </c>
      <c r="I57" s="140">
        <v>12</v>
      </c>
      <c r="J57" s="115">
        <v>-6</v>
      </c>
      <c r="K57" s="116">
        <v>-50</v>
      </c>
    </row>
    <row r="58" spans="1:11" ht="14.1" customHeight="1" x14ac:dyDescent="0.2">
      <c r="A58" s="306">
        <v>73</v>
      </c>
      <c r="B58" s="307" t="s">
        <v>286</v>
      </c>
      <c r="C58" s="308"/>
      <c r="D58" s="113">
        <v>2.2450288646568315</v>
      </c>
      <c r="E58" s="115">
        <v>35</v>
      </c>
      <c r="F58" s="114">
        <v>28</v>
      </c>
      <c r="G58" s="114">
        <v>20</v>
      </c>
      <c r="H58" s="114">
        <v>19</v>
      </c>
      <c r="I58" s="140">
        <v>46</v>
      </c>
      <c r="J58" s="115">
        <v>-11</v>
      </c>
      <c r="K58" s="116">
        <v>-23.913043478260871</v>
      </c>
    </row>
    <row r="59" spans="1:11" ht="14.1" customHeight="1" x14ac:dyDescent="0.2">
      <c r="A59" s="306" t="s">
        <v>287</v>
      </c>
      <c r="B59" s="307" t="s">
        <v>288</v>
      </c>
      <c r="C59" s="308"/>
      <c r="D59" s="113">
        <v>2.1808851828094933</v>
      </c>
      <c r="E59" s="115">
        <v>34</v>
      </c>
      <c r="F59" s="114">
        <v>23</v>
      </c>
      <c r="G59" s="114">
        <v>12</v>
      </c>
      <c r="H59" s="114">
        <v>19</v>
      </c>
      <c r="I59" s="140">
        <v>43</v>
      </c>
      <c r="J59" s="115">
        <v>-9</v>
      </c>
      <c r="K59" s="116">
        <v>-20.930232558139537</v>
      </c>
    </row>
    <row r="60" spans="1:11" ht="14.1" customHeight="1" x14ac:dyDescent="0.2">
      <c r="A60" s="306">
        <v>81</v>
      </c>
      <c r="B60" s="307" t="s">
        <v>289</v>
      </c>
      <c r="C60" s="308"/>
      <c r="D60" s="113">
        <v>10.070558050032071</v>
      </c>
      <c r="E60" s="115">
        <v>157</v>
      </c>
      <c r="F60" s="114">
        <v>133</v>
      </c>
      <c r="G60" s="114">
        <v>102</v>
      </c>
      <c r="H60" s="114">
        <v>75</v>
      </c>
      <c r="I60" s="140">
        <v>175</v>
      </c>
      <c r="J60" s="115">
        <v>-18</v>
      </c>
      <c r="K60" s="116">
        <v>-10.285714285714286</v>
      </c>
    </row>
    <row r="61" spans="1:11" ht="14.1" customHeight="1" x14ac:dyDescent="0.2">
      <c r="A61" s="306" t="s">
        <v>290</v>
      </c>
      <c r="B61" s="307" t="s">
        <v>291</v>
      </c>
      <c r="C61" s="308"/>
      <c r="D61" s="113">
        <v>1.0262989095574087</v>
      </c>
      <c r="E61" s="115">
        <v>16</v>
      </c>
      <c r="F61" s="114">
        <v>16</v>
      </c>
      <c r="G61" s="114">
        <v>14</v>
      </c>
      <c r="H61" s="114">
        <v>12</v>
      </c>
      <c r="I61" s="140">
        <v>29</v>
      </c>
      <c r="J61" s="115">
        <v>-13</v>
      </c>
      <c r="K61" s="116">
        <v>-44.827586206896555</v>
      </c>
    </row>
    <row r="62" spans="1:11" ht="14.1" customHeight="1" x14ac:dyDescent="0.2">
      <c r="A62" s="306" t="s">
        <v>292</v>
      </c>
      <c r="B62" s="307" t="s">
        <v>293</v>
      </c>
      <c r="C62" s="308"/>
      <c r="D62" s="113">
        <v>3.078896728672226</v>
      </c>
      <c r="E62" s="115">
        <v>48</v>
      </c>
      <c r="F62" s="114">
        <v>45</v>
      </c>
      <c r="G62" s="114">
        <v>59</v>
      </c>
      <c r="H62" s="114">
        <v>42</v>
      </c>
      <c r="I62" s="140">
        <v>77</v>
      </c>
      <c r="J62" s="115">
        <v>-29</v>
      </c>
      <c r="K62" s="116">
        <v>-37.662337662337663</v>
      </c>
    </row>
    <row r="63" spans="1:11" ht="14.1" customHeight="1" x14ac:dyDescent="0.2">
      <c r="A63" s="306"/>
      <c r="B63" s="307" t="s">
        <v>294</v>
      </c>
      <c r="C63" s="308"/>
      <c r="D63" s="113">
        <v>2.9506093649775496</v>
      </c>
      <c r="E63" s="115">
        <v>46</v>
      </c>
      <c r="F63" s="114">
        <v>39</v>
      </c>
      <c r="G63" s="114">
        <v>53</v>
      </c>
      <c r="H63" s="114">
        <v>35</v>
      </c>
      <c r="I63" s="140">
        <v>47</v>
      </c>
      <c r="J63" s="115">
        <v>-1</v>
      </c>
      <c r="K63" s="116">
        <v>-2.1276595744680851</v>
      </c>
    </row>
    <row r="64" spans="1:11" ht="14.1" customHeight="1" x14ac:dyDescent="0.2">
      <c r="A64" s="306" t="s">
        <v>295</v>
      </c>
      <c r="B64" s="307" t="s">
        <v>296</v>
      </c>
      <c r="C64" s="308"/>
      <c r="D64" s="113">
        <v>2.2450288646568315</v>
      </c>
      <c r="E64" s="115">
        <v>35</v>
      </c>
      <c r="F64" s="114">
        <v>24</v>
      </c>
      <c r="G64" s="114">
        <v>8</v>
      </c>
      <c r="H64" s="114">
        <v>8</v>
      </c>
      <c r="I64" s="140">
        <v>21</v>
      </c>
      <c r="J64" s="115">
        <v>14</v>
      </c>
      <c r="K64" s="116">
        <v>66.666666666666671</v>
      </c>
    </row>
    <row r="65" spans="1:11" ht="14.1" customHeight="1" x14ac:dyDescent="0.2">
      <c r="A65" s="306" t="s">
        <v>297</v>
      </c>
      <c r="B65" s="307" t="s">
        <v>298</v>
      </c>
      <c r="C65" s="308"/>
      <c r="D65" s="113">
        <v>2.6940346375881976</v>
      </c>
      <c r="E65" s="115">
        <v>42</v>
      </c>
      <c r="F65" s="114">
        <v>32</v>
      </c>
      <c r="G65" s="114">
        <v>8</v>
      </c>
      <c r="H65" s="114">
        <v>0</v>
      </c>
      <c r="I65" s="140">
        <v>34</v>
      </c>
      <c r="J65" s="115">
        <v>8</v>
      </c>
      <c r="K65" s="116">
        <v>23.529411764705884</v>
      </c>
    </row>
    <row r="66" spans="1:11" ht="14.1" customHeight="1" x14ac:dyDescent="0.2">
      <c r="A66" s="306">
        <v>82</v>
      </c>
      <c r="B66" s="307" t="s">
        <v>299</v>
      </c>
      <c r="C66" s="308"/>
      <c r="D66" s="113">
        <v>2.3091725465041693</v>
      </c>
      <c r="E66" s="115">
        <v>36</v>
      </c>
      <c r="F66" s="114">
        <v>29</v>
      </c>
      <c r="G66" s="114">
        <v>50</v>
      </c>
      <c r="H66" s="114">
        <v>37</v>
      </c>
      <c r="I66" s="140">
        <v>56</v>
      </c>
      <c r="J66" s="115">
        <v>-20</v>
      </c>
      <c r="K66" s="116">
        <v>-35.714285714285715</v>
      </c>
    </row>
    <row r="67" spans="1:11" ht="14.1" customHeight="1" x14ac:dyDescent="0.2">
      <c r="A67" s="306" t="s">
        <v>300</v>
      </c>
      <c r="B67" s="307" t="s">
        <v>301</v>
      </c>
      <c r="C67" s="308"/>
      <c r="D67" s="113">
        <v>0.96215522771007056</v>
      </c>
      <c r="E67" s="115">
        <v>15</v>
      </c>
      <c r="F67" s="114">
        <v>19</v>
      </c>
      <c r="G67" s="114">
        <v>34</v>
      </c>
      <c r="H67" s="114">
        <v>28</v>
      </c>
      <c r="I67" s="140">
        <v>39</v>
      </c>
      <c r="J67" s="115">
        <v>-24</v>
      </c>
      <c r="K67" s="116">
        <v>-61.53846153846154</v>
      </c>
    </row>
    <row r="68" spans="1:11" ht="14.1" customHeight="1" x14ac:dyDescent="0.2">
      <c r="A68" s="306" t="s">
        <v>302</v>
      </c>
      <c r="B68" s="307" t="s">
        <v>303</v>
      </c>
      <c r="C68" s="308"/>
      <c r="D68" s="113">
        <v>0.64143681847338041</v>
      </c>
      <c r="E68" s="115">
        <v>10</v>
      </c>
      <c r="F68" s="114">
        <v>5</v>
      </c>
      <c r="G68" s="114">
        <v>6</v>
      </c>
      <c r="H68" s="114">
        <v>3</v>
      </c>
      <c r="I68" s="140">
        <v>7</v>
      </c>
      <c r="J68" s="115">
        <v>3</v>
      </c>
      <c r="K68" s="116">
        <v>42.857142857142854</v>
      </c>
    </row>
    <row r="69" spans="1:11" ht="14.1" customHeight="1" x14ac:dyDescent="0.2">
      <c r="A69" s="306">
        <v>83</v>
      </c>
      <c r="B69" s="307" t="s">
        <v>304</v>
      </c>
      <c r="C69" s="308"/>
      <c r="D69" s="113">
        <v>3.7203335471456063</v>
      </c>
      <c r="E69" s="115">
        <v>58</v>
      </c>
      <c r="F69" s="114">
        <v>35</v>
      </c>
      <c r="G69" s="114">
        <v>65</v>
      </c>
      <c r="H69" s="114">
        <v>56</v>
      </c>
      <c r="I69" s="140">
        <v>152</v>
      </c>
      <c r="J69" s="115">
        <v>-94</v>
      </c>
      <c r="K69" s="116">
        <v>-61.842105263157897</v>
      </c>
    </row>
    <row r="70" spans="1:11" ht="14.1" customHeight="1" x14ac:dyDescent="0.2">
      <c r="A70" s="306" t="s">
        <v>305</v>
      </c>
      <c r="B70" s="307" t="s">
        <v>306</v>
      </c>
      <c r="C70" s="308"/>
      <c r="D70" s="113">
        <v>2.8864656831302118</v>
      </c>
      <c r="E70" s="115">
        <v>45</v>
      </c>
      <c r="F70" s="114">
        <v>27</v>
      </c>
      <c r="G70" s="114">
        <v>59</v>
      </c>
      <c r="H70" s="114">
        <v>44</v>
      </c>
      <c r="I70" s="140">
        <v>143</v>
      </c>
      <c r="J70" s="115">
        <v>-98</v>
      </c>
      <c r="K70" s="116">
        <v>-68.531468531468533</v>
      </c>
    </row>
    <row r="71" spans="1:11" ht="14.1" customHeight="1" x14ac:dyDescent="0.2">
      <c r="A71" s="306"/>
      <c r="B71" s="307" t="s">
        <v>307</v>
      </c>
      <c r="C71" s="308"/>
      <c r="D71" s="113">
        <v>1.2828736369467608</v>
      </c>
      <c r="E71" s="115">
        <v>20</v>
      </c>
      <c r="F71" s="114">
        <v>14</v>
      </c>
      <c r="G71" s="114">
        <v>29</v>
      </c>
      <c r="H71" s="114">
        <v>17</v>
      </c>
      <c r="I71" s="140">
        <v>121</v>
      </c>
      <c r="J71" s="115">
        <v>-101</v>
      </c>
      <c r="K71" s="116">
        <v>-83.471074380165291</v>
      </c>
    </row>
    <row r="72" spans="1:11" ht="14.1" customHeight="1" x14ac:dyDescent="0.2">
      <c r="A72" s="306">
        <v>84</v>
      </c>
      <c r="B72" s="307" t="s">
        <v>308</v>
      </c>
      <c r="C72" s="308"/>
      <c r="D72" s="113">
        <v>1.2828736369467608</v>
      </c>
      <c r="E72" s="115">
        <v>20</v>
      </c>
      <c r="F72" s="114">
        <v>3</v>
      </c>
      <c r="G72" s="114">
        <v>26</v>
      </c>
      <c r="H72" s="114">
        <v>17</v>
      </c>
      <c r="I72" s="140">
        <v>17</v>
      </c>
      <c r="J72" s="115">
        <v>3</v>
      </c>
      <c r="K72" s="116">
        <v>17.647058823529413</v>
      </c>
    </row>
    <row r="73" spans="1:11" ht="14.1" customHeight="1" x14ac:dyDescent="0.2">
      <c r="A73" s="306" t="s">
        <v>309</v>
      </c>
      <c r="B73" s="307" t="s">
        <v>310</v>
      </c>
      <c r="C73" s="308"/>
      <c r="D73" s="113">
        <v>0.64143681847338041</v>
      </c>
      <c r="E73" s="115">
        <v>10</v>
      </c>
      <c r="F73" s="114" t="s">
        <v>513</v>
      </c>
      <c r="G73" s="114">
        <v>24</v>
      </c>
      <c r="H73" s="114" t="s">
        <v>513</v>
      </c>
      <c r="I73" s="140">
        <v>8</v>
      </c>
      <c r="J73" s="115">
        <v>2</v>
      </c>
      <c r="K73" s="116">
        <v>25</v>
      </c>
    </row>
    <row r="74" spans="1:11" ht="14.1" customHeight="1" x14ac:dyDescent="0.2">
      <c r="A74" s="306" t="s">
        <v>311</v>
      </c>
      <c r="B74" s="307" t="s">
        <v>312</v>
      </c>
      <c r="C74" s="308"/>
      <c r="D74" s="113" t="s">
        <v>513</v>
      </c>
      <c r="E74" s="115" t="s">
        <v>513</v>
      </c>
      <c r="F74" s="114">
        <v>0</v>
      </c>
      <c r="G74" s="114" t="s">
        <v>513</v>
      </c>
      <c r="H74" s="114">
        <v>13</v>
      </c>
      <c r="I74" s="140">
        <v>5</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t="s">
        <v>513</v>
      </c>
      <c r="G76" s="114">
        <v>0</v>
      </c>
      <c r="H76" s="114">
        <v>6</v>
      </c>
      <c r="I76" s="140" t="s">
        <v>513</v>
      </c>
      <c r="J76" s="115" t="s">
        <v>513</v>
      </c>
      <c r="K76" s="116" t="s">
        <v>513</v>
      </c>
    </row>
    <row r="77" spans="1:11" ht="14.1" customHeight="1" x14ac:dyDescent="0.2">
      <c r="A77" s="306">
        <v>92</v>
      </c>
      <c r="B77" s="307" t="s">
        <v>316</v>
      </c>
      <c r="C77" s="308"/>
      <c r="D77" s="113">
        <v>0.38486209108402825</v>
      </c>
      <c r="E77" s="115">
        <v>6</v>
      </c>
      <c r="F77" s="114" t="s">
        <v>513</v>
      </c>
      <c r="G77" s="114">
        <v>0</v>
      </c>
      <c r="H77" s="114">
        <v>4</v>
      </c>
      <c r="I77" s="140">
        <v>3</v>
      </c>
      <c r="J77" s="115">
        <v>3</v>
      </c>
      <c r="K77" s="116">
        <v>100</v>
      </c>
    </row>
    <row r="78" spans="1:11" ht="14.1" customHeight="1" x14ac:dyDescent="0.2">
      <c r="A78" s="306">
        <v>93</v>
      </c>
      <c r="B78" s="307" t="s">
        <v>317</v>
      </c>
      <c r="C78" s="308"/>
      <c r="D78" s="113" t="s">
        <v>513</v>
      </c>
      <c r="E78" s="115" t="s">
        <v>513</v>
      </c>
      <c r="F78" s="114">
        <v>0</v>
      </c>
      <c r="G78" s="114">
        <v>0</v>
      </c>
      <c r="H78" s="114" t="s">
        <v>513</v>
      </c>
      <c r="I78" s="140" t="s">
        <v>513</v>
      </c>
      <c r="J78" s="115" t="s">
        <v>513</v>
      </c>
      <c r="K78" s="116" t="s">
        <v>513</v>
      </c>
    </row>
    <row r="79" spans="1:11" ht="14.1" customHeight="1" x14ac:dyDescent="0.2">
      <c r="A79" s="306">
        <v>94</v>
      </c>
      <c r="B79" s="307" t="s">
        <v>318</v>
      </c>
      <c r="C79" s="308"/>
      <c r="D79" s="113">
        <v>0.19243104554201412</v>
      </c>
      <c r="E79" s="115">
        <v>3</v>
      </c>
      <c r="F79" s="114">
        <v>0</v>
      </c>
      <c r="G79" s="114">
        <v>0</v>
      </c>
      <c r="H79" s="114" t="s">
        <v>513</v>
      </c>
      <c r="I79" s="140">
        <v>3</v>
      </c>
      <c r="J79" s="115">
        <v>0</v>
      </c>
      <c r="K79" s="116">
        <v>0</v>
      </c>
    </row>
    <row r="80" spans="1:11" ht="14.1" customHeight="1" x14ac:dyDescent="0.2">
      <c r="A80" s="306" t="s">
        <v>319</v>
      </c>
      <c r="B80" s="307" t="s">
        <v>320</v>
      </c>
      <c r="C80" s="308"/>
      <c r="D80" s="113">
        <v>0</v>
      </c>
      <c r="E80" s="115">
        <v>0</v>
      </c>
      <c r="F80" s="114">
        <v>4</v>
      </c>
      <c r="G80" s="114" t="s">
        <v>513</v>
      </c>
      <c r="H80" s="114">
        <v>0</v>
      </c>
      <c r="I80" s="140" t="s">
        <v>513</v>
      </c>
      <c r="J80" s="115" t="s">
        <v>513</v>
      </c>
      <c r="K80" s="116" t="s">
        <v>513</v>
      </c>
    </row>
    <row r="81" spans="1:11" ht="14.1" customHeight="1" x14ac:dyDescent="0.2">
      <c r="A81" s="310" t="s">
        <v>321</v>
      </c>
      <c r="B81" s="311" t="s">
        <v>333</v>
      </c>
      <c r="C81" s="312"/>
      <c r="D81" s="125">
        <v>2.1167415009621551</v>
      </c>
      <c r="E81" s="143">
        <v>33</v>
      </c>
      <c r="F81" s="144">
        <v>12</v>
      </c>
      <c r="G81" s="144">
        <v>37</v>
      </c>
      <c r="H81" s="144">
        <v>4</v>
      </c>
      <c r="I81" s="145">
        <v>3</v>
      </c>
      <c r="J81" s="143">
        <v>30</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18897</v>
      </c>
      <c r="C10" s="114">
        <v>9828</v>
      </c>
      <c r="D10" s="114">
        <v>9069</v>
      </c>
      <c r="E10" s="114">
        <v>14677</v>
      </c>
      <c r="F10" s="114">
        <v>3971</v>
      </c>
      <c r="G10" s="114">
        <v>2462</v>
      </c>
      <c r="H10" s="114">
        <v>5888</v>
      </c>
      <c r="I10" s="115">
        <v>2890</v>
      </c>
      <c r="J10" s="114">
        <v>2158</v>
      </c>
      <c r="K10" s="114">
        <v>732</v>
      </c>
      <c r="L10" s="423">
        <v>1526</v>
      </c>
      <c r="M10" s="424">
        <v>1751</v>
      </c>
    </row>
    <row r="11" spans="1:13" ht="11.1" customHeight="1" x14ac:dyDescent="0.2">
      <c r="A11" s="422" t="s">
        <v>387</v>
      </c>
      <c r="B11" s="115">
        <v>19310</v>
      </c>
      <c r="C11" s="114">
        <v>10218</v>
      </c>
      <c r="D11" s="114">
        <v>9092</v>
      </c>
      <c r="E11" s="114">
        <v>15085</v>
      </c>
      <c r="F11" s="114">
        <v>3978</v>
      </c>
      <c r="G11" s="114">
        <v>2387</v>
      </c>
      <c r="H11" s="114">
        <v>6117</v>
      </c>
      <c r="I11" s="115">
        <v>2866</v>
      </c>
      <c r="J11" s="114">
        <v>2103</v>
      </c>
      <c r="K11" s="114">
        <v>763</v>
      </c>
      <c r="L11" s="423">
        <v>1497</v>
      </c>
      <c r="M11" s="424">
        <v>1100</v>
      </c>
    </row>
    <row r="12" spans="1:13" ht="11.1" customHeight="1" x14ac:dyDescent="0.2">
      <c r="A12" s="422" t="s">
        <v>388</v>
      </c>
      <c r="B12" s="115">
        <v>19619</v>
      </c>
      <c r="C12" s="114">
        <v>10433</v>
      </c>
      <c r="D12" s="114">
        <v>9186</v>
      </c>
      <c r="E12" s="114">
        <v>15366</v>
      </c>
      <c r="F12" s="114">
        <v>4019</v>
      </c>
      <c r="G12" s="114">
        <v>2518</v>
      </c>
      <c r="H12" s="114">
        <v>6207</v>
      </c>
      <c r="I12" s="115">
        <v>2864</v>
      </c>
      <c r="J12" s="114">
        <v>2059</v>
      </c>
      <c r="K12" s="114">
        <v>805</v>
      </c>
      <c r="L12" s="423">
        <v>1728</v>
      </c>
      <c r="M12" s="424">
        <v>1436</v>
      </c>
    </row>
    <row r="13" spans="1:13" s="110" customFormat="1" ht="11.1" customHeight="1" x14ac:dyDescent="0.2">
      <c r="A13" s="422" t="s">
        <v>389</v>
      </c>
      <c r="B13" s="115">
        <v>19427</v>
      </c>
      <c r="C13" s="114">
        <v>10218</v>
      </c>
      <c r="D13" s="114">
        <v>9209</v>
      </c>
      <c r="E13" s="114">
        <v>15162</v>
      </c>
      <c r="F13" s="114">
        <v>4027</v>
      </c>
      <c r="G13" s="114">
        <v>2424</v>
      </c>
      <c r="H13" s="114">
        <v>6199</v>
      </c>
      <c r="I13" s="115">
        <v>2913</v>
      </c>
      <c r="J13" s="114">
        <v>2092</v>
      </c>
      <c r="K13" s="114">
        <v>821</v>
      </c>
      <c r="L13" s="423">
        <v>1218</v>
      </c>
      <c r="M13" s="424">
        <v>1538</v>
      </c>
    </row>
    <row r="14" spans="1:13" ht="15" customHeight="1" x14ac:dyDescent="0.2">
      <c r="A14" s="422" t="s">
        <v>390</v>
      </c>
      <c r="B14" s="115">
        <v>19455</v>
      </c>
      <c r="C14" s="114">
        <v>10270</v>
      </c>
      <c r="D14" s="114">
        <v>9185</v>
      </c>
      <c r="E14" s="114">
        <v>15090</v>
      </c>
      <c r="F14" s="114">
        <v>4182</v>
      </c>
      <c r="G14" s="114">
        <v>2312</v>
      </c>
      <c r="H14" s="114">
        <v>6280</v>
      </c>
      <c r="I14" s="115">
        <v>2877</v>
      </c>
      <c r="J14" s="114">
        <v>2065</v>
      </c>
      <c r="K14" s="114">
        <v>812</v>
      </c>
      <c r="L14" s="423">
        <v>1734</v>
      </c>
      <c r="M14" s="424">
        <v>1692</v>
      </c>
    </row>
    <row r="15" spans="1:13" ht="11.1" customHeight="1" x14ac:dyDescent="0.2">
      <c r="A15" s="422" t="s">
        <v>387</v>
      </c>
      <c r="B15" s="115">
        <v>19719</v>
      </c>
      <c r="C15" s="114">
        <v>10488</v>
      </c>
      <c r="D15" s="114">
        <v>9231</v>
      </c>
      <c r="E15" s="114">
        <v>15264</v>
      </c>
      <c r="F15" s="114">
        <v>4282</v>
      </c>
      <c r="G15" s="114">
        <v>2233</v>
      </c>
      <c r="H15" s="114">
        <v>6523</v>
      </c>
      <c r="I15" s="115">
        <v>2925</v>
      </c>
      <c r="J15" s="114">
        <v>2071</v>
      </c>
      <c r="K15" s="114">
        <v>854</v>
      </c>
      <c r="L15" s="423">
        <v>1462</v>
      </c>
      <c r="M15" s="424">
        <v>1214</v>
      </c>
    </row>
    <row r="16" spans="1:13" ht="11.1" customHeight="1" x14ac:dyDescent="0.2">
      <c r="A16" s="422" t="s">
        <v>388</v>
      </c>
      <c r="B16" s="115">
        <v>20029</v>
      </c>
      <c r="C16" s="114">
        <v>10713</v>
      </c>
      <c r="D16" s="114">
        <v>9316</v>
      </c>
      <c r="E16" s="114">
        <v>15505</v>
      </c>
      <c r="F16" s="114">
        <v>4351</v>
      </c>
      <c r="G16" s="114">
        <v>2336</v>
      </c>
      <c r="H16" s="114">
        <v>6641</v>
      </c>
      <c r="I16" s="115">
        <v>2947</v>
      </c>
      <c r="J16" s="114">
        <v>2076</v>
      </c>
      <c r="K16" s="114">
        <v>871</v>
      </c>
      <c r="L16" s="423">
        <v>1838</v>
      </c>
      <c r="M16" s="424">
        <v>1608</v>
      </c>
    </row>
    <row r="17" spans="1:13" s="110" customFormat="1" ht="11.1" customHeight="1" x14ac:dyDescent="0.2">
      <c r="A17" s="422" t="s">
        <v>389</v>
      </c>
      <c r="B17" s="115">
        <v>19816</v>
      </c>
      <c r="C17" s="114">
        <v>10455</v>
      </c>
      <c r="D17" s="114">
        <v>9361</v>
      </c>
      <c r="E17" s="114">
        <v>15422</v>
      </c>
      <c r="F17" s="114">
        <v>4375</v>
      </c>
      <c r="G17" s="114">
        <v>2243</v>
      </c>
      <c r="H17" s="114">
        <v>6650</v>
      </c>
      <c r="I17" s="115">
        <v>2885</v>
      </c>
      <c r="J17" s="114">
        <v>2012</v>
      </c>
      <c r="K17" s="114">
        <v>873</v>
      </c>
      <c r="L17" s="423">
        <v>1333</v>
      </c>
      <c r="M17" s="424">
        <v>1598</v>
      </c>
    </row>
    <row r="18" spans="1:13" ht="15" customHeight="1" x14ac:dyDescent="0.2">
      <c r="A18" s="422" t="s">
        <v>391</v>
      </c>
      <c r="B18" s="115">
        <v>19821</v>
      </c>
      <c r="C18" s="114">
        <v>10485</v>
      </c>
      <c r="D18" s="114">
        <v>9336</v>
      </c>
      <c r="E18" s="114">
        <v>15287</v>
      </c>
      <c r="F18" s="114">
        <v>4518</v>
      </c>
      <c r="G18" s="114">
        <v>2156</v>
      </c>
      <c r="H18" s="114">
        <v>6771</v>
      </c>
      <c r="I18" s="115">
        <v>2874</v>
      </c>
      <c r="J18" s="114">
        <v>2047</v>
      </c>
      <c r="K18" s="114">
        <v>827</v>
      </c>
      <c r="L18" s="423">
        <v>1699</v>
      </c>
      <c r="M18" s="424">
        <v>1708</v>
      </c>
    </row>
    <row r="19" spans="1:13" ht="11.1" customHeight="1" x14ac:dyDescent="0.2">
      <c r="A19" s="422" t="s">
        <v>387</v>
      </c>
      <c r="B19" s="115">
        <v>19942</v>
      </c>
      <c r="C19" s="114">
        <v>10590</v>
      </c>
      <c r="D19" s="114">
        <v>9352</v>
      </c>
      <c r="E19" s="114">
        <v>15428</v>
      </c>
      <c r="F19" s="114">
        <v>4493</v>
      </c>
      <c r="G19" s="114">
        <v>2042</v>
      </c>
      <c r="H19" s="114">
        <v>6921</v>
      </c>
      <c r="I19" s="115">
        <v>2809</v>
      </c>
      <c r="J19" s="114">
        <v>2002</v>
      </c>
      <c r="K19" s="114">
        <v>807</v>
      </c>
      <c r="L19" s="423">
        <v>1649</v>
      </c>
      <c r="M19" s="424">
        <v>1517</v>
      </c>
    </row>
    <row r="20" spans="1:13" ht="11.1" customHeight="1" x14ac:dyDescent="0.2">
      <c r="A20" s="422" t="s">
        <v>388</v>
      </c>
      <c r="B20" s="115">
        <v>20002</v>
      </c>
      <c r="C20" s="114">
        <v>10594</v>
      </c>
      <c r="D20" s="114">
        <v>9408</v>
      </c>
      <c r="E20" s="114">
        <v>15384</v>
      </c>
      <c r="F20" s="114">
        <v>4590</v>
      </c>
      <c r="G20" s="114">
        <v>2088</v>
      </c>
      <c r="H20" s="114">
        <v>7006</v>
      </c>
      <c r="I20" s="115">
        <v>2827</v>
      </c>
      <c r="J20" s="114">
        <v>1936</v>
      </c>
      <c r="K20" s="114">
        <v>891</v>
      </c>
      <c r="L20" s="423">
        <v>1557</v>
      </c>
      <c r="M20" s="424">
        <v>1403</v>
      </c>
    </row>
    <row r="21" spans="1:13" s="110" customFormat="1" ht="11.1" customHeight="1" x14ac:dyDescent="0.2">
      <c r="A21" s="422" t="s">
        <v>389</v>
      </c>
      <c r="B21" s="115">
        <v>19723</v>
      </c>
      <c r="C21" s="114">
        <v>10310</v>
      </c>
      <c r="D21" s="114">
        <v>9413</v>
      </c>
      <c r="E21" s="114">
        <v>15178</v>
      </c>
      <c r="F21" s="114">
        <v>4527</v>
      </c>
      <c r="G21" s="114">
        <v>1982</v>
      </c>
      <c r="H21" s="114">
        <v>6954</v>
      </c>
      <c r="I21" s="115">
        <v>2807</v>
      </c>
      <c r="J21" s="114">
        <v>1900</v>
      </c>
      <c r="K21" s="114">
        <v>907</v>
      </c>
      <c r="L21" s="423">
        <v>965</v>
      </c>
      <c r="M21" s="424">
        <v>1382</v>
      </c>
    </row>
    <row r="22" spans="1:13" ht="15" customHeight="1" x14ac:dyDescent="0.2">
      <c r="A22" s="422" t="s">
        <v>392</v>
      </c>
      <c r="B22" s="115">
        <v>19547</v>
      </c>
      <c r="C22" s="114">
        <v>10205</v>
      </c>
      <c r="D22" s="114">
        <v>9342</v>
      </c>
      <c r="E22" s="114">
        <v>15011</v>
      </c>
      <c r="F22" s="114">
        <v>4451</v>
      </c>
      <c r="G22" s="114">
        <v>1845</v>
      </c>
      <c r="H22" s="114">
        <v>6989</v>
      </c>
      <c r="I22" s="115">
        <v>2822</v>
      </c>
      <c r="J22" s="114">
        <v>1914</v>
      </c>
      <c r="K22" s="114">
        <v>908</v>
      </c>
      <c r="L22" s="423">
        <v>1362</v>
      </c>
      <c r="M22" s="424">
        <v>1546</v>
      </c>
    </row>
    <row r="23" spans="1:13" ht="11.1" customHeight="1" x14ac:dyDescent="0.2">
      <c r="A23" s="422" t="s">
        <v>387</v>
      </c>
      <c r="B23" s="115">
        <v>19691</v>
      </c>
      <c r="C23" s="114">
        <v>10405</v>
      </c>
      <c r="D23" s="114">
        <v>9286</v>
      </c>
      <c r="E23" s="114">
        <v>15151</v>
      </c>
      <c r="F23" s="114">
        <v>4460</v>
      </c>
      <c r="G23" s="114">
        <v>1770</v>
      </c>
      <c r="H23" s="114">
        <v>7156</v>
      </c>
      <c r="I23" s="115">
        <v>2812</v>
      </c>
      <c r="J23" s="114">
        <v>1917</v>
      </c>
      <c r="K23" s="114">
        <v>895</v>
      </c>
      <c r="L23" s="423">
        <v>1281</v>
      </c>
      <c r="M23" s="424">
        <v>1136</v>
      </c>
    </row>
    <row r="24" spans="1:13" ht="11.1" customHeight="1" x14ac:dyDescent="0.2">
      <c r="A24" s="422" t="s">
        <v>388</v>
      </c>
      <c r="B24" s="115">
        <v>20000</v>
      </c>
      <c r="C24" s="114">
        <v>10573</v>
      </c>
      <c r="D24" s="114">
        <v>9427</v>
      </c>
      <c r="E24" s="114">
        <v>15236</v>
      </c>
      <c r="F24" s="114">
        <v>4502</v>
      </c>
      <c r="G24" s="114">
        <v>1910</v>
      </c>
      <c r="H24" s="114">
        <v>7256</v>
      </c>
      <c r="I24" s="115">
        <v>2830</v>
      </c>
      <c r="J24" s="114">
        <v>1939</v>
      </c>
      <c r="K24" s="114">
        <v>891</v>
      </c>
      <c r="L24" s="423">
        <v>1543</v>
      </c>
      <c r="M24" s="424">
        <v>1313</v>
      </c>
    </row>
    <row r="25" spans="1:13" s="110" customFormat="1" ht="11.1" customHeight="1" x14ac:dyDescent="0.2">
      <c r="A25" s="422" t="s">
        <v>389</v>
      </c>
      <c r="B25" s="115">
        <v>19565</v>
      </c>
      <c r="C25" s="114">
        <v>10173</v>
      </c>
      <c r="D25" s="114">
        <v>9392</v>
      </c>
      <c r="E25" s="114">
        <v>14817</v>
      </c>
      <c r="F25" s="114">
        <v>4495</v>
      </c>
      <c r="G25" s="114">
        <v>1799</v>
      </c>
      <c r="H25" s="114">
        <v>7165</v>
      </c>
      <c r="I25" s="115">
        <v>2847</v>
      </c>
      <c r="J25" s="114">
        <v>1928</v>
      </c>
      <c r="K25" s="114">
        <v>919</v>
      </c>
      <c r="L25" s="423">
        <v>878</v>
      </c>
      <c r="M25" s="424">
        <v>1316</v>
      </c>
    </row>
    <row r="26" spans="1:13" ht="15" customHeight="1" x14ac:dyDescent="0.2">
      <c r="A26" s="422" t="s">
        <v>393</v>
      </c>
      <c r="B26" s="115">
        <v>19549</v>
      </c>
      <c r="C26" s="114">
        <v>10197</v>
      </c>
      <c r="D26" s="114">
        <v>9352</v>
      </c>
      <c r="E26" s="114">
        <v>14816</v>
      </c>
      <c r="F26" s="114">
        <v>4481</v>
      </c>
      <c r="G26" s="114">
        <v>1682</v>
      </c>
      <c r="H26" s="114">
        <v>7259</v>
      </c>
      <c r="I26" s="115">
        <v>2778</v>
      </c>
      <c r="J26" s="114">
        <v>1904</v>
      </c>
      <c r="K26" s="114">
        <v>874</v>
      </c>
      <c r="L26" s="423">
        <v>1280</v>
      </c>
      <c r="M26" s="424">
        <v>1288</v>
      </c>
    </row>
    <row r="27" spans="1:13" ht="11.1" customHeight="1" x14ac:dyDescent="0.2">
      <c r="A27" s="422" t="s">
        <v>387</v>
      </c>
      <c r="B27" s="115">
        <v>19902</v>
      </c>
      <c r="C27" s="114">
        <v>10500</v>
      </c>
      <c r="D27" s="114">
        <v>9402</v>
      </c>
      <c r="E27" s="114">
        <v>15089</v>
      </c>
      <c r="F27" s="114">
        <v>4558</v>
      </c>
      <c r="G27" s="114">
        <v>1607</v>
      </c>
      <c r="H27" s="114">
        <v>7496</v>
      </c>
      <c r="I27" s="115">
        <v>2841</v>
      </c>
      <c r="J27" s="114">
        <v>1921</v>
      </c>
      <c r="K27" s="114">
        <v>920</v>
      </c>
      <c r="L27" s="423">
        <v>1236</v>
      </c>
      <c r="M27" s="424">
        <v>904</v>
      </c>
    </row>
    <row r="28" spans="1:13" ht="11.1" customHeight="1" x14ac:dyDescent="0.2">
      <c r="A28" s="422" t="s">
        <v>388</v>
      </c>
      <c r="B28" s="115">
        <v>19989</v>
      </c>
      <c r="C28" s="114">
        <v>10514</v>
      </c>
      <c r="D28" s="114">
        <v>9475</v>
      </c>
      <c r="E28" s="114">
        <v>15298</v>
      </c>
      <c r="F28" s="114">
        <v>4648</v>
      </c>
      <c r="G28" s="114">
        <v>1689</v>
      </c>
      <c r="H28" s="114">
        <v>7509</v>
      </c>
      <c r="I28" s="115">
        <v>2770</v>
      </c>
      <c r="J28" s="114">
        <v>1867</v>
      </c>
      <c r="K28" s="114">
        <v>903</v>
      </c>
      <c r="L28" s="423">
        <v>1590</v>
      </c>
      <c r="M28" s="424">
        <v>1573</v>
      </c>
    </row>
    <row r="29" spans="1:13" s="110" customFormat="1" ht="11.1" customHeight="1" x14ac:dyDescent="0.2">
      <c r="A29" s="422" t="s">
        <v>389</v>
      </c>
      <c r="B29" s="115">
        <v>19513</v>
      </c>
      <c r="C29" s="114">
        <v>10092</v>
      </c>
      <c r="D29" s="114">
        <v>9421</v>
      </c>
      <c r="E29" s="114">
        <v>14830</v>
      </c>
      <c r="F29" s="114">
        <v>4663</v>
      </c>
      <c r="G29" s="114">
        <v>1566</v>
      </c>
      <c r="H29" s="114">
        <v>7392</v>
      </c>
      <c r="I29" s="115">
        <v>2780</v>
      </c>
      <c r="J29" s="114">
        <v>1869</v>
      </c>
      <c r="K29" s="114">
        <v>911</v>
      </c>
      <c r="L29" s="423">
        <v>1046</v>
      </c>
      <c r="M29" s="424">
        <v>1508</v>
      </c>
    </row>
    <row r="30" spans="1:13" ht="15" customHeight="1" x14ac:dyDescent="0.2">
      <c r="A30" s="422" t="s">
        <v>394</v>
      </c>
      <c r="B30" s="115">
        <v>19714</v>
      </c>
      <c r="C30" s="114">
        <v>10169</v>
      </c>
      <c r="D30" s="114">
        <v>9545</v>
      </c>
      <c r="E30" s="114">
        <v>14863</v>
      </c>
      <c r="F30" s="114">
        <v>4837</v>
      </c>
      <c r="G30" s="114">
        <v>1501</v>
      </c>
      <c r="H30" s="114">
        <v>7473</v>
      </c>
      <c r="I30" s="115">
        <v>2629</v>
      </c>
      <c r="J30" s="114">
        <v>1778</v>
      </c>
      <c r="K30" s="114">
        <v>851</v>
      </c>
      <c r="L30" s="423">
        <v>1784</v>
      </c>
      <c r="M30" s="424">
        <v>1585</v>
      </c>
    </row>
    <row r="31" spans="1:13" ht="11.1" customHeight="1" x14ac:dyDescent="0.2">
      <c r="A31" s="422" t="s">
        <v>387</v>
      </c>
      <c r="B31" s="115">
        <v>19866</v>
      </c>
      <c r="C31" s="114">
        <v>10297</v>
      </c>
      <c r="D31" s="114">
        <v>9569</v>
      </c>
      <c r="E31" s="114">
        <v>14977</v>
      </c>
      <c r="F31" s="114">
        <v>4877</v>
      </c>
      <c r="G31" s="114">
        <v>1416</v>
      </c>
      <c r="H31" s="114">
        <v>7582</v>
      </c>
      <c r="I31" s="115">
        <v>2738</v>
      </c>
      <c r="J31" s="114">
        <v>1810</v>
      </c>
      <c r="K31" s="114">
        <v>928</v>
      </c>
      <c r="L31" s="423">
        <v>1244</v>
      </c>
      <c r="M31" s="424">
        <v>1109</v>
      </c>
    </row>
    <row r="32" spans="1:13" ht="11.1" customHeight="1" x14ac:dyDescent="0.2">
      <c r="A32" s="422" t="s">
        <v>388</v>
      </c>
      <c r="B32" s="115">
        <v>20172</v>
      </c>
      <c r="C32" s="114">
        <v>10504</v>
      </c>
      <c r="D32" s="114">
        <v>9668</v>
      </c>
      <c r="E32" s="114">
        <v>15199</v>
      </c>
      <c r="F32" s="114">
        <v>4969</v>
      </c>
      <c r="G32" s="114">
        <v>1572</v>
      </c>
      <c r="H32" s="114">
        <v>7619</v>
      </c>
      <c r="I32" s="115">
        <v>2762</v>
      </c>
      <c r="J32" s="114">
        <v>1785</v>
      </c>
      <c r="K32" s="114">
        <v>977</v>
      </c>
      <c r="L32" s="423">
        <v>1836</v>
      </c>
      <c r="M32" s="424">
        <v>1627</v>
      </c>
    </row>
    <row r="33" spans="1:13" s="110" customFormat="1" ht="11.1" customHeight="1" x14ac:dyDescent="0.2">
      <c r="A33" s="422" t="s">
        <v>389</v>
      </c>
      <c r="B33" s="115">
        <v>19974</v>
      </c>
      <c r="C33" s="114">
        <v>10310</v>
      </c>
      <c r="D33" s="114">
        <v>9664</v>
      </c>
      <c r="E33" s="114">
        <v>15019</v>
      </c>
      <c r="F33" s="114">
        <v>4952</v>
      </c>
      <c r="G33" s="114">
        <v>1490</v>
      </c>
      <c r="H33" s="114">
        <v>7569</v>
      </c>
      <c r="I33" s="115">
        <v>2790</v>
      </c>
      <c r="J33" s="114">
        <v>1813</v>
      </c>
      <c r="K33" s="114">
        <v>977</v>
      </c>
      <c r="L33" s="423">
        <v>1098</v>
      </c>
      <c r="M33" s="424">
        <v>1321</v>
      </c>
    </row>
    <row r="34" spans="1:13" ht="15" customHeight="1" x14ac:dyDescent="0.2">
      <c r="A34" s="422" t="s">
        <v>395</v>
      </c>
      <c r="B34" s="115">
        <v>20007</v>
      </c>
      <c r="C34" s="114">
        <v>10340</v>
      </c>
      <c r="D34" s="114">
        <v>9667</v>
      </c>
      <c r="E34" s="114">
        <v>15014</v>
      </c>
      <c r="F34" s="114">
        <v>4991</v>
      </c>
      <c r="G34" s="114">
        <v>1450</v>
      </c>
      <c r="H34" s="114">
        <v>7645</v>
      </c>
      <c r="I34" s="115">
        <v>2692</v>
      </c>
      <c r="J34" s="114">
        <v>1760</v>
      </c>
      <c r="K34" s="114">
        <v>932</v>
      </c>
      <c r="L34" s="423">
        <v>1329</v>
      </c>
      <c r="M34" s="424">
        <v>1290</v>
      </c>
    </row>
    <row r="35" spans="1:13" ht="11.1" customHeight="1" x14ac:dyDescent="0.2">
      <c r="A35" s="422" t="s">
        <v>387</v>
      </c>
      <c r="B35" s="115">
        <v>20158</v>
      </c>
      <c r="C35" s="114">
        <v>10501</v>
      </c>
      <c r="D35" s="114">
        <v>9657</v>
      </c>
      <c r="E35" s="114">
        <v>15140</v>
      </c>
      <c r="F35" s="114">
        <v>5017</v>
      </c>
      <c r="G35" s="114">
        <v>1403</v>
      </c>
      <c r="H35" s="114">
        <v>7797</v>
      </c>
      <c r="I35" s="115">
        <v>2787</v>
      </c>
      <c r="J35" s="114">
        <v>1828</v>
      </c>
      <c r="K35" s="114">
        <v>959</v>
      </c>
      <c r="L35" s="423">
        <v>1304</v>
      </c>
      <c r="M35" s="424">
        <v>1159</v>
      </c>
    </row>
    <row r="36" spans="1:13" ht="11.1" customHeight="1" x14ac:dyDescent="0.2">
      <c r="A36" s="422" t="s">
        <v>388</v>
      </c>
      <c r="B36" s="115">
        <v>20277</v>
      </c>
      <c r="C36" s="114">
        <v>10599</v>
      </c>
      <c r="D36" s="114">
        <v>9678</v>
      </c>
      <c r="E36" s="114">
        <v>15251</v>
      </c>
      <c r="F36" s="114">
        <v>5026</v>
      </c>
      <c r="G36" s="114">
        <v>1560</v>
      </c>
      <c r="H36" s="114">
        <v>7829</v>
      </c>
      <c r="I36" s="115">
        <v>2800</v>
      </c>
      <c r="J36" s="114">
        <v>1833</v>
      </c>
      <c r="K36" s="114">
        <v>967</v>
      </c>
      <c r="L36" s="423">
        <v>1507</v>
      </c>
      <c r="M36" s="424">
        <v>1371</v>
      </c>
    </row>
    <row r="37" spans="1:13" s="110" customFormat="1" ht="11.1" customHeight="1" x14ac:dyDescent="0.2">
      <c r="A37" s="422" t="s">
        <v>389</v>
      </c>
      <c r="B37" s="115">
        <v>20036</v>
      </c>
      <c r="C37" s="114">
        <v>10378</v>
      </c>
      <c r="D37" s="114">
        <v>9658</v>
      </c>
      <c r="E37" s="114">
        <v>14981</v>
      </c>
      <c r="F37" s="114">
        <v>5055</v>
      </c>
      <c r="G37" s="114">
        <v>1493</v>
      </c>
      <c r="H37" s="114">
        <v>7786</v>
      </c>
      <c r="I37" s="115">
        <v>2793</v>
      </c>
      <c r="J37" s="114">
        <v>1817</v>
      </c>
      <c r="K37" s="114">
        <v>976</v>
      </c>
      <c r="L37" s="423">
        <v>1078</v>
      </c>
      <c r="M37" s="424">
        <v>1353</v>
      </c>
    </row>
    <row r="38" spans="1:13" ht="15" customHeight="1" x14ac:dyDescent="0.2">
      <c r="A38" s="425" t="s">
        <v>396</v>
      </c>
      <c r="B38" s="115">
        <v>19994</v>
      </c>
      <c r="C38" s="114">
        <v>10414</v>
      </c>
      <c r="D38" s="114">
        <v>9580</v>
      </c>
      <c r="E38" s="114">
        <v>14959</v>
      </c>
      <c r="F38" s="114">
        <v>5035</v>
      </c>
      <c r="G38" s="114">
        <v>1448</v>
      </c>
      <c r="H38" s="114">
        <v>7788</v>
      </c>
      <c r="I38" s="115">
        <v>2746</v>
      </c>
      <c r="J38" s="114">
        <v>1801</v>
      </c>
      <c r="K38" s="114">
        <v>945</v>
      </c>
      <c r="L38" s="423">
        <v>1454</v>
      </c>
      <c r="M38" s="424">
        <v>1507</v>
      </c>
    </row>
    <row r="39" spans="1:13" ht="11.1" customHeight="1" x14ac:dyDescent="0.2">
      <c r="A39" s="422" t="s">
        <v>387</v>
      </c>
      <c r="B39" s="115">
        <v>20042</v>
      </c>
      <c r="C39" s="114">
        <v>10490</v>
      </c>
      <c r="D39" s="114">
        <v>9552</v>
      </c>
      <c r="E39" s="114">
        <v>14984</v>
      </c>
      <c r="F39" s="114">
        <v>5058</v>
      </c>
      <c r="G39" s="114">
        <v>1392</v>
      </c>
      <c r="H39" s="114">
        <v>7928</v>
      </c>
      <c r="I39" s="115">
        <v>2853</v>
      </c>
      <c r="J39" s="114">
        <v>1826</v>
      </c>
      <c r="K39" s="114">
        <v>1027</v>
      </c>
      <c r="L39" s="423">
        <v>1132</v>
      </c>
      <c r="M39" s="424">
        <v>1045</v>
      </c>
    </row>
    <row r="40" spans="1:13" ht="11.1" customHeight="1" x14ac:dyDescent="0.2">
      <c r="A40" s="425" t="s">
        <v>388</v>
      </c>
      <c r="B40" s="115">
        <v>20243</v>
      </c>
      <c r="C40" s="114">
        <v>10637</v>
      </c>
      <c r="D40" s="114">
        <v>9606</v>
      </c>
      <c r="E40" s="114">
        <v>15128</v>
      </c>
      <c r="F40" s="114">
        <v>5115</v>
      </c>
      <c r="G40" s="114">
        <v>1546</v>
      </c>
      <c r="H40" s="114">
        <v>7924</v>
      </c>
      <c r="I40" s="115">
        <v>2821</v>
      </c>
      <c r="J40" s="114">
        <v>1805</v>
      </c>
      <c r="K40" s="114">
        <v>1016</v>
      </c>
      <c r="L40" s="423">
        <v>1410</v>
      </c>
      <c r="M40" s="424">
        <v>1256</v>
      </c>
    </row>
    <row r="41" spans="1:13" s="110" customFormat="1" ht="11.1" customHeight="1" x14ac:dyDescent="0.2">
      <c r="A41" s="422" t="s">
        <v>389</v>
      </c>
      <c r="B41" s="115">
        <v>19886</v>
      </c>
      <c r="C41" s="114">
        <v>10348</v>
      </c>
      <c r="D41" s="114">
        <v>9538</v>
      </c>
      <c r="E41" s="114">
        <v>14740</v>
      </c>
      <c r="F41" s="114">
        <v>5146</v>
      </c>
      <c r="G41" s="114">
        <v>1505</v>
      </c>
      <c r="H41" s="114">
        <v>7835</v>
      </c>
      <c r="I41" s="115">
        <v>2816</v>
      </c>
      <c r="J41" s="114">
        <v>1789</v>
      </c>
      <c r="K41" s="114">
        <v>1027</v>
      </c>
      <c r="L41" s="423">
        <v>930</v>
      </c>
      <c r="M41" s="424">
        <v>1319</v>
      </c>
    </row>
    <row r="42" spans="1:13" ht="15" customHeight="1" x14ac:dyDescent="0.2">
      <c r="A42" s="422" t="s">
        <v>397</v>
      </c>
      <c r="B42" s="115">
        <v>19861</v>
      </c>
      <c r="C42" s="114">
        <v>10395</v>
      </c>
      <c r="D42" s="114">
        <v>9466</v>
      </c>
      <c r="E42" s="114">
        <v>14732</v>
      </c>
      <c r="F42" s="114">
        <v>5129</v>
      </c>
      <c r="G42" s="114">
        <v>1494</v>
      </c>
      <c r="H42" s="114">
        <v>7813</v>
      </c>
      <c r="I42" s="115">
        <v>2788</v>
      </c>
      <c r="J42" s="114">
        <v>1786</v>
      </c>
      <c r="K42" s="114">
        <v>1002</v>
      </c>
      <c r="L42" s="423">
        <v>1689</v>
      </c>
      <c r="M42" s="424">
        <v>1668</v>
      </c>
    </row>
    <row r="43" spans="1:13" ht="11.1" customHeight="1" x14ac:dyDescent="0.2">
      <c r="A43" s="422" t="s">
        <v>387</v>
      </c>
      <c r="B43" s="115">
        <v>20018</v>
      </c>
      <c r="C43" s="114">
        <v>10557</v>
      </c>
      <c r="D43" s="114">
        <v>9461</v>
      </c>
      <c r="E43" s="114">
        <v>14881</v>
      </c>
      <c r="F43" s="114">
        <v>5137</v>
      </c>
      <c r="G43" s="114">
        <v>1478</v>
      </c>
      <c r="H43" s="114">
        <v>7892</v>
      </c>
      <c r="I43" s="115">
        <v>2889</v>
      </c>
      <c r="J43" s="114">
        <v>1835</v>
      </c>
      <c r="K43" s="114">
        <v>1054</v>
      </c>
      <c r="L43" s="423">
        <v>1870</v>
      </c>
      <c r="M43" s="424">
        <v>1821</v>
      </c>
    </row>
    <row r="44" spans="1:13" ht="11.1" customHeight="1" x14ac:dyDescent="0.2">
      <c r="A44" s="422" t="s">
        <v>388</v>
      </c>
      <c r="B44" s="115">
        <v>20065</v>
      </c>
      <c r="C44" s="114">
        <v>10546</v>
      </c>
      <c r="D44" s="114">
        <v>9519</v>
      </c>
      <c r="E44" s="114">
        <v>14867</v>
      </c>
      <c r="F44" s="114">
        <v>5198</v>
      </c>
      <c r="G44" s="114">
        <v>1584</v>
      </c>
      <c r="H44" s="114">
        <v>7904</v>
      </c>
      <c r="I44" s="115">
        <v>2853</v>
      </c>
      <c r="J44" s="114">
        <v>1806</v>
      </c>
      <c r="K44" s="114">
        <v>1047</v>
      </c>
      <c r="L44" s="423">
        <v>1609</v>
      </c>
      <c r="M44" s="424">
        <v>1486</v>
      </c>
    </row>
    <row r="45" spans="1:13" s="110" customFormat="1" ht="11.1" customHeight="1" x14ac:dyDescent="0.2">
      <c r="A45" s="422" t="s">
        <v>389</v>
      </c>
      <c r="B45" s="115">
        <v>19706</v>
      </c>
      <c r="C45" s="114">
        <v>10292</v>
      </c>
      <c r="D45" s="114">
        <v>9414</v>
      </c>
      <c r="E45" s="114">
        <v>14560</v>
      </c>
      <c r="F45" s="114">
        <v>5146</v>
      </c>
      <c r="G45" s="114">
        <v>1557</v>
      </c>
      <c r="H45" s="114">
        <v>7784</v>
      </c>
      <c r="I45" s="115">
        <v>2859</v>
      </c>
      <c r="J45" s="114">
        <v>1819</v>
      </c>
      <c r="K45" s="114">
        <v>1040</v>
      </c>
      <c r="L45" s="423">
        <v>947</v>
      </c>
      <c r="M45" s="424">
        <v>1285</v>
      </c>
    </row>
    <row r="46" spans="1:13" ht="15" customHeight="1" x14ac:dyDescent="0.2">
      <c r="A46" s="422" t="s">
        <v>398</v>
      </c>
      <c r="B46" s="115">
        <v>19651</v>
      </c>
      <c r="C46" s="114">
        <v>10312</v>
      </c>
      <c r="D46" s="114">
        <v>9339</v>
      </c>
      <c r="E46" s="114">
        <v>14605</v>
      </c>
      <c r="F46" s="114">
        <v>5046</v>
      </c>
      <c r="G46" s="114">
        <v>1566</v>
      </c>
      <c r="H46" s="114">
        <v>7715</v>
      </c>
      <c r="I46" s="115">
        <v>2775</v>
      </c>
      <c r="J46" s="114">
        <v>1773</v>
      </c>
      <c r="K46" s="114">
        <v>1002</v>
      </c>
      <c r="L46" s="423">
        <v>1741</v>
      </c>
      <c r="M46" s="424">
        <v>1780</v>
      </c>
    </row>
    <row r="47" spans="1:13" ht="11.1" customHeight="1" x14ac:dyDescent="0.2">
      <c r="A47" s="422" t="s">
        <v>387</v>
      </c>
      <c r="B47" s="115">
        <v>19457</v>
      </c>
      <c r="C47" s="114">
        <v>10238</v>
      </c>
      <c r="D47" s="114">
        <v>9219</v>
      </c>
      <c r="E47" s="114">
        <v>14416</v>
      </c>
      <c r="F47" s="114">
        <v>5041</v>
      </c>
      <c r="G47" s="114">
        <v>1505</v>
      </c>
      <c r="H47" s="114">
        <v>7672</v>
      </c>
      <c r="I47" s="115">
        <v>2886</v>
      </c>
      <c r="J47" s="114">
        <v>1814</v>
      </c>
      <c r="K47" s="114">
        <v>1072</v>
      </c>
      <c r="L47" s="423">
        <v>1329</v>
      </c>
      <c r="M47" s="424">
        <v>1377</v>
      </c>
    </row>
    <row r="48" spans="1:13" ht="11.1" customHeight="1" x14ac:dyDescent="0.2">
      <c r="A48" s="422" t="s">
        <v>388</v>
      </c>
      <c r="B48" s="115">
        <v>19370</v>
      </c>
      <c r="C48" s="114">
        <v>10273</v>
      </c>
      <c r="D48" s="114">
        <v>9097</v>
      </c>
      <c r="E48" s="114">
        <v>14396</v>
      </c>
      <c r="F48" s="114">
        <v>4974</v>
      </c>
      <c r="G48" s="114">
        <v>1669</v>
      </c>
      <c r="H48" s="114">
        <v>7552</v>
      </c>
      <c r="I48" s="115">
        <v>2801</v>
      </c>
      <c r="J48" s="114">
        <v>1749</v>
      </c>
      <c r="K48" s="114">
        <v>1052</v>
      </c>
      <c r="L48" s="423">
        <v>1568</v>
      </c>
      <c r="M48" s="424">
        <v>1437</v>
      </c>
    </row>
    <row r="49" spans="1:17" s="110" customFormat="1" ht="11.1" customHeight="1" x14ac:dyDescent="0.2">
      <c r="A49" s="422" t="s">
        <v>389</v>
      </c>
      <c r="B49" s="115">
        <v>19045</v>
      </c>
      <c r="C49" s="114">
        <v>10025</v>
      </c>
      <c r="D49" s="114">
        <v>9020</v>
      </c>
      <c r="E49" s="114">
        <v>14064</v>
      </c>
      <c r="F49" s="114">
        <v>4981</v>
      </c>
      <c r="G49" s="114">
        <v>1596</v>
      </c>
      <c r="H49" s="114">
        <v>7473</v>
      </c>
      <c r="I49" s="115">
        <v>2788</v>
      </c>
      <c r="J49" s="114">
        <v>1722</v>
      </c>
      <c r="K49" s="114">
        <v>1066</v>
      </c>
      <c r="L49" s="423">
        <v>1034</v>
      </c>
      <c r="M49" s="424">
        <v>1334</v>
      </c>
    </row>
    <row r="50" spans="1:17" ht="15" customHeight="1" x14ac:dyDescent="0.2">
      <c r="A50" s="422" t="s">
        <v>399</v>
      </c>
      <c r="B50" s="143">
        <v>19255</v>
      </c>
      <c r="C50" s="144">
        <v>10123</v>
      </c>
      <c r="D50" s="144">
        <v>9132</v>
      </c>
      <c r="E50" s="144">
        <v>14206</v>
      </c>
      <c r="F50" s="144">
        <v>5049</v>
      </c>
      <c r="G50" s="144">
        <v>1527</v>
      </c>
      <c r="H50" s="144">
        <v>7583</v>
      </c>
      <c r="I50" s="143">
        <v>2726</v>
      </c>
      <c r="J50" s="144">
        <v>1713</v>
      </c>
      <c r="K50" s="144">
        <v>1013</v>
      </c>
      <c r="L50" s="426">
        <v>1382</v>
      </c>
      <c r="M50" s="427">
        <v>1559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-2.0151646226655133</v>
      </c>
      <c r="C6" s="480">
        <f>'Tabelle 3.3'!J11</f>
        <v>-1.7657657657657657</v>
      </c>
      <c r="D6" s="481">
        <f t="shared" ref="D6:E9" si="0">IF(OR(AND(B6&gt;=-50,B6&lt;=50),ISNUMBER(B6)=FALSE),B6,"")</f>
        <v>-2.0151646226655133</v>
      </c>
      <c r="E6" s="481">
        <f t="shared" si="0"/>
        <v>-1.7657657657657657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-2.0151646226655133</v>
      </c>
      <c r="C14" s="480">
        <f>'Tabelle 3.3'!J11</f>
        <v>-1.7657657657657657</v>
      </c>
      <c r="D14" s="481">
        <f>IF(OR(AND(B14&gt;=-50,B14&lt;=50),ISNUMBER(B14)=FALSE),B14,"")</f>
        <v>-2.0151646226655133</v>
      </c>
      <c r="E14" s="481">
        <f>IF(OR(AND(C14&gt;=-50,C14&lt;=50),ISNUMBER(C14)=FALSE),C14,"")</f>
        <v>-1.7657657657657657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-0.4497751124437781</v>
      </c>
      <c r="C15" s="480">
        <f>'Tabelle 3.3'!J12</f>
        <v>30.136986301369863</v>
      </c>
      <c r="D15" s="481">
        <f t="shared" ref="D15:E45" si="3">IF(OR(AND(B15&gt;=-50,B15&lt;=50),ISNUMBER(B15)=FALSE),B15,"")</f>
        <v>-0.4497751124437781</v>
      </c>
      <c r="E15" s="481">
        <f t="shared" si="3"/>
        <v>30.136986301369863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v>
      </c>
      <c r="C16" s="480">
        <f>'Tabelle 3.3'!J13</f>
        <v>-10.714285714285714</v>
      </c>
      <c r="D16" s="481">
        <f t="shared" si="3"/>
        <v>0</v>
      </c>
      <c r="E16" s="481">
        <f t="shared" si="3"/>
        <v>-10.714285714285714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-6.7560249119956675</v>
      </c>
      <c r="C17" s="480">
        <f>'Tabelle 3.3'!J14</f>
        <v>-8.215962441314554</v>
      </c>
      <c r="D17" s="481">
        <f t="shared" si="3"/>
        <v>-6.7560249119956675</v>
      </c>
      <c r="E17" s="481">
        <f t="shared" si="3"/>
        <v>-8.215962441314554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-0.38550501156515032</v>
      </c>
      <c r="C18" s="480">
        <f>'Tabelle 3.3'!J15</f>
        <v>-6.9230769230769234</v>
      </c>
      <c r="D18" s="481">
        <f t="shared" si="3"/>
        <v>-0.38550501156515032</v>
      </c>
      <c r="E18" s="481">
        <f t="shared" si="3"/>
        <v>-6.9230769230769234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-6.8796641791044779</v>
      </c>
      <c r="C19" s="480">
        <f>'Tabelle 3.3'!J16</f>
        <v>0.49019607843137253</v>
      </c>
      <c r="D19" s="481">
        <f t="shared" si="3"/>
        <v>-6.8796641791044779</v>
      </c>
      <c r="E19" s="481">
        <f t="shared" si="3"/>
        <v>0.49019607843137253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-11.0494169905608</v>
      </c>
      <c r="C20" s="480">
        <f>'Tabelle 3.3'!J17</f>
        <v>-29.347826086956523</v>
      </c>
      <c r="D20" s="481">
        <f t="shared" si="3"/>
        <v>-11.0494169905608</v>
      </c>
      <c r="E20" s="481">
        <f t="shared" si="3"/>
        <v>-29.347826086956523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-4.1187159297395519</v>
      </c>
      <c r="C21" s="480">
        <f>'Tabelle 3.3'!J18</f>
        <v>1.0695187165775402</v>
      </c>
      <c r="D21" s="481">
        <f t="shared" si="3"/>
        <v>-4.1187159297395519</v>
      </c>
      <c r="E21" s="481">
        <f t="shared" si="3"/>
        <v>1.0695187165775402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-0.78563411896745228</v>
      </c>
      <c r="C22" s="480">
        <f>'Tabelle 3.3'!J19</f>
        <v>-0.24813895781637718</v>
      </c>
      <c r="D22" s="481">
        <f t="shared" si="3"/>
        <v>-0.78563411896745228</v>
      </c>
      <c r="E22" s="481">
        <f t="shared" si="3"/>
        <v>-0.24813895781637718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-2.7223230490018149</v>
      </c>
      <c r="C23" s="480">
        <f>'Tabelle 3.3'!J20</f>
        <v>2.9850746268656718</v>
      </c>
      <c r="D23" s="481">
        <f t="shared" si="3"/>
        <v>-2.7223230490018149</v>
      </c>
      <c r="E23" s="481">
        <f t="shared" si="3"/>
        <v>2.9850746268656718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4.026845637583893</v>
      </c>
      <c r="C24" s="480">
        <f>'Tabelle 3.3'!J21</f>
        <v>-11.455108359133128</v>
      </c>
      <c r="D24" s="481">
        <f t="shared" si="3"/>
        <v>4.026845637583893</v>
      </c>
      <c r="E24" s="481">
        <f t="shared" si="3"/>
        <v>-11.455108359133128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20.183486238532112</v>
      </c>
      <c r="C25" s="480">
        <f>'Tabelle 3.3'!J22</f>
        <v>-14.285714285714286</v>
      </c>
      <c r="D25" s="481">
        <f t="shared" si="3"/>
        <v>20.183486238532112</v>
      </c>
      <c r="E25" s="481">
        <f t="shared" si="3"/>
        <v>-14.285714285714286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-0.99502487562189057</v>
      </c>
      <c r="C26" s="480">
        <f>'Tabelle 3.3'!J23</f>
        <v>6.8965517241379306</v>
      </c>
      <c r="D26" s="481">
        <f t="shared" si="3"/>
        <v>-0.99502487562189057</v>
      </c>
      <c r="E26" s="481">
        <f t="shared" si="3"/>
        <v>6.8965517241379306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1.745635910224439</v>
      </c>
      <c r="C27" s="480">
        <f>'Tabelle 3.3'!J24</f>
        <v>-12.820512820512821</v>
      </c>
      <c r="D27" s="481">
        <f t="shared" si="3"/>
        <v>1.745635910224439</v>
      </c>
      <c r="E27" s="481">
        <f t="shared" si="3"/>
        <v>-12.820512820512821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-4.2071197411003238</v>
      </c>
      <c r="C28" s="480">
        <f>'Tabelle 3.3'!J25</f>
        <v>-1.9230769230769231</v>
      </c>
      <c r="D28" s="481">
        <f t="shared" si="3"/>
        <v>-4.2071197411003238</v>
      </c>
      <c r="E28" s="481">
        <f t="shared" si="3"/>
        <v>-1.9230769230769231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0.74441687344913154</v>
      </c>
      <c r="C29" s="480">
        <f>'Tabelle 3.3'!J26</f>
        <v>42.857142857142854</v>
      </c>
      <c r="D29" s="481">
        <f t="shared" si="3"/>
        <v>0.74441687344913154</v>
      </c>
      <c r="E29" s="481">
        <f t="shared" si="3"/>
        <v>42.857142857142854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9.2936802973977689E-2</v>
      </c>
      <c r="C30" s="480">
        <f>'Tabelle 3.3'!J27</f>
        <v>-6.4285714285714288</v>
      </c>
      <c r="D30" s="481">
        <f t="shared" si="3"/>
        <v>9.2936802973977689E-2</v>
      </c>
      <c r="E30" s="481">
        <f t="shared" si="3"/>
        <v>-6.4285714285714288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14.380530973451327</v>
      </c>
      <c r="C31" s="480">
        <f>'Tabelle 3.3'!J28</f>
        <v>3.7037037037037037</v>
      </c>
      <c r="D31" s="481">
        <f t="shared" si="3"/>
        <v>14.380530973451327</v>
      </c>
      <c r="E31" s="481">
        <f t="shared" si="3"/>
        <v>3.7037037037037037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0.47468354430379744</v>
      </c>
      <c r="C32" s="480">
        <f>'Tabelle 3.3'!J29</f>
        <v>3.75</v>
      </c>
      <c r="D32" s="481">
        <f t="shared" si="3"/>
        <v>0.47468354430379744</v>
      </c>
      <c r="E32" s="481">
        <f t="shared" si="3"/>
        <v>3.75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9.7997138769670951</v>
      </c>
      <c r="C33" s="480">
        <f>'Tabelle 3.3'!J30</f>
        <v>4.2735042735042734</v>
      </c>
      <c r="D33" s="481">
        <f t="shared" si="3"/>
        <v>9.7997138769670951</v>
      </c>
      <c r="E33" s="481">
        <f t="shared" si="3"/>
        <v>4.2735042735042734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-8.4010840108401084</v>
      </c>
      <c r="C34" s="480">
        <f>'Tabelle 3.3'!J31</f>
        <v>0</v>
      </c>
      <c r="D34" s="481">
        <f t="shared" si="3"/>
        <v>-8.4010840108401084</v>
      </c>
      <c r="E34" s="481">
        <f t="shared" si="3"/>
        <v>0</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-0.4497751124437781</v>
      </c>
      <c r="C37" s="480">
        <f>'Tabelle 3.3'!J34</f>
        <v>30.136986301369863</v>
      </c>
      <c r="D37" s="481">
        <f t="shared" si="3"/>
        <v>-0.4497751124437781</v>
      </c>
      <c r="E37" s="481">
        <f t="shared" si="3"/>
        <v>30.136986301369863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-6.1099137931034484</v>
      </c>
      <c r="C38" s="480">
        <f>'Tabelle 3.3'!J35</f>
        <v>-5.6162246489859591</v>
      </c>
      <c r="D38" s="481">
        <f t="shared" si="3"/>
        <v>-6.1099137931034484</v>
      </c>
      <c r="E38" s="481">
        <f t="shared" si="3"/>
        <v>-5.6162246489859591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1.7932598165515821</v>
      </c>
      <c r="C39" s="480">
        <f>'Tabelle 3.3'!J36</f>
        <v>-1.652089407191448</v>
      </c>
      <c r="D39" s="481">
        <f t="shared" si="3"/>
        <v>1.7932598165515821</v>
      </c>
      <c r="E39" s="481">
        <f t="shared" si="3"/>
        <v>-1.652089407191448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1.7932598165515821</v>
      </c>
      <c r="C45" s="480">
        <f>'Tabelle 3.3'!J36</f>
        <v>-1.652089407191448</v>
      </c>
      <c r="D45" s="481">
        <f t="shared" si="3"/>
        <v>1.7932598165515821</v>
      </c>
      <c r="E45" s="481">
        <f t="shared" si="3"/>
        <v>-1.652089407191448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19549</v>
      </c>
      <c r="C51" s="487">
        <v>1904</v>
      </c>
      <c r="D51" s="487">
        <v>874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19902</v>
      </c>
      <c r="C52" s="487">
        <v>1921</v>
      </c>
      <c r="D52" s="487">
        <v>920</v>
      </c>
      <c r="E52" s="488">
        <f t="shared" ref="E52:G70" si="11">IF($A$51=37802,IF(COUNTBLANK(B$51:B$70)&gt;0,#N/A,B52/B$51*100),IF(COUNTBLANK(B$51:B$75)&gt;0,#N/A,B52/B$51*100))</f>
        <v>101.80571896260678</v>
      </c>
      <c r="F52" s="488">
        <f t="shared" si="11"/>
        <v>100.89285714285714</v>
      </c>
      <c r="G52" s="488">
        <f t="shared" si="11"/>
        <v>105.26315789473684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19989</v>
      </c>
      <c r="C53" s="487">
        <v>1867</v>
      </c>
      <c r="D53" s="487">
        <v>903</v>
      </c>
      <c r="E53" s="488">
        <f t="shared" si="11"/>
        <v>102.25075451429741</v>
      </c>
      <c r="F53" s="488">
        <f t="shared" si="11"/>
        <v>98.056722689075627</v>
      </c>
      <c r="G53" s="488">
        <f t="shared" si="11"/>
        <v>103.31807780320365</v>
      </c>
      <c r="H53" s="489">
        <f>IF(ISERROR(L53)=TRUE,IF(MONTH(A53)=MONTH(MAX(A$51:A$75)),A53,""),"")</f>
        <v>41883</v>
      </c>
      <c r="I53" s="488">
        <f t="shared" si="12"/>
        <v>102.25075451429741</v>
      </c>
      <c r="J53" s="488">
        <f t="shared" si="10"/>
        <v>98.056722689075627</v>
      </c>
      <c r="K53" s="488">
        <f t="shared" si="10"/>
        <v>103.31807780320365</v>
      </c>
      <c r="L53" s="488" t="e">
        <f t="shared" si="13"/>
        <v>#N/A</v>
      </c>
    </row>
    <row r="54" spans="1:14" ht="15" customHeight="1" x14ac:dyDescent="0.2">
      <c r="A54" s="490" t="s">
        <v>462</v>
      </c>
      <c r="B54" s="487">
        <v>19513</v>
      </c>
      <c r="C54" s="487">
        <v>1869</v>
      </c>
      <c r="D54" s="487">
        <v>911</v>
      </c>
      <c r="E54" s="488">
        <f t="shared" si="11"/>
        <v>99.815847357921115</v>
      </c>
      <c r="F54" s="488">
        <f t="shared" si="11"/>
        <v>98.161764705882348</v>
      </c>
      <c r="G54" s="488">
        <f t="shared" si="11"/>
        <v>104.23340961098397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19714</v>
      </c>
      <c r="C55" s="487">
        <v>1778</v>
      </c>
      <c r="D55" s="487">
        <v>851</v>
      </c>
      <c r="E55" s="488">
        <f t="shared" si="11"/>
        <v>100.84403294286153</v>
      </c>
      <c r="F55" s="488">
        <f t="shared" si="11"/>
        <v>93.382352941176478</v>
      </c>
      <c r="G55" s="488">
        <f t="shared" si="11"/>
        <v>97.368421052631575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19866</v>
      </c>
      <c r="C56" s="487">
        <v>1810</v>
      </c>
      <c r="D56" s="487">
        <v>928</v>
      </c>
      <c r="E56" s="488">
        <f t="shared" si="11"/>
        <v>101.6215663205279</v>
      </c>
      <c r="F56" s="488">
        <f t="shared" si="11"/>
        <v>95.063025210084035</v>
      </c>
      <c r="G56" s="488">
        <f t="shared" si="11"/>
        <v>106.17848970251715</v>
      </c>
      <c r="H56" s="489" t="str">
        <f t="shared" si="14"/>
        <v/>
      </c>
      <c r="I56" s="488" t="str">
        <f t="shared" si="12"/>
        <v/>
      </c>
      <c r="J56" s="488" t="str">
        <f t="shared" si="10"/>
        <v/>
      </c>
      <c r="K56" s="488" t="str">
        <f t="shared" si="10"/>
        <v/>
      </c>
      <c r="L56" s="488" t="e">
        <f t="shared" si="13"/>
        <v>#N/A</v>
      </c>
    </row>
    <row r="57" spans="1:14" ht="15" customHeight="1" x14ac:dyDescent="0.2">
      <c r="A57" s="490">
        <v>42248</v>
      </c>
      <c r="B57" s="487">
        <v>20172</v>
      </c>
      <c r="C57" s="487">
        <v>1785</v>
      </c>
      <c r="D57" s="487">
        <v>977</v>
      </c>
      <c r="E57" s="488">
        <f t="shared" si="11"/>
        <v>103.18686377819837</v>
      </c>
      <c r="F57" s="488">
        <f t="shared" si="11"/>
        <v>93.75</v>
      </c>
      <c r="G57" s="488">
        <f t="shared" si="11"/>
        <v>111.78489702517163</v>
      </c>
      <c r="H57" s="489">
        <f t="shared" si="14"/>
        <v>42248</v>
      </c>
      <c r="I57" s="488">
        <f t="shared" si="12"/>
        <v>103.18686377819837</v>
      </c>
      <c r="J57" s="488">
        <f t="shared" si="10"/>
        <v>93.75</v>
      </c>
      <c r="K57" s="488">
        <f t="shared" si="10"/>
        <v>111.78489702517163</v>
      </c>
      <c r="L57" s="488" t="e">
        <f t="shared" si="13"/>
        <v>#N/A</v>
      </c>
    </row>
    <row r="58" spans="1:14" ht="15" customHeight="1" x14ac:dyDescent="0.2">
      <c r="A58" s="490" t="s">
        <v>465</v>
      </c>
      <c r="B58" s="487">
        <v>19974</v>
      </c>
      <c r="C58" s="487">
        <v>1813</v>
      </c>
      <c r="D58" s="487">
        <v>977</v>
      </c>
      <c r="E58" s="488">
        <f t="shared" si="11"/>
        <v>102.17402424676453</v>
      </c>
      <c r="F58" s="488">
        <f t="shared" si="11"/>
        <v>95.220588235294116</v>
      </c>
      <c r="G58" s="488">
        <f t="shared" si="11"/>
        <v>111.78489702517163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20007</v>
      </c>
      <c r="C59" s="487">
        <v>1760</v>
      </c>
      <c r="D59" s="487">
        <v>932</v>
      </c>
      <c r="E59" s="488">
        <f t="shared" si="11"/>
        <v>102.34283083533684</v>
      </c>
      <c r="F59" s="488">
        <f t="shared" si="11"/>
        <v>92.436974789915965</v>
      </c>
      <c r="G59" s="488">
        <f t="shared" si="11"/>
        <v>106.63615560640731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20158</v>
      </c>
      <c r="C60" s="487">
        <v>1828</v>
      </c>
      <c r="D60" s="487">
        <v>959</v>
      </c>
      <c r="E60" s="488">
        <f t="shared" si="11"/>
        <v>103.11524886183436</v>
      </c>
      <c r="F60" s="488">
        <f t="shared" si="11"/>
        <v>96.008403361344534</v>
      </c>
      <c r="G60" s="488">
        <f t="shared" si="11"/>
        <v>109.7254004576659</v>
      </c>
      <c r="H60" s="489" t="str">
        <f t="shared" si="14"/>
        <v/>
      </c>
      <c r="I60" s="488" t="str">
        <f t="shared" si="12"/>
        <v/>
      </c>
      <c r="J60" s="488" t="str">
        <f t="shared" si="10"/>
        <v/>
      </c>
      <c r="K60" s="488" t="str">
        <f t="shared" si="10"/>
        <v/>
      </c>
      <c r="L60" s="488" t="e">
        <f t="shared" si="13"/>
        <v>#N/A</v>
      </c>
    </row>
    <row r="61" spans="1:14" ht="15" customHeight="1" x14ac:dyDescent="0.2">
      <c r="A61" s="490">
        <v>42614</v>
      </c>
      <c r="B61" s="487">
        <v>20277</v>
      </c>
      <c r="C61" s="487">
        <v>1833</v>
      </c>
      <c r="D61" s="487">
        <v>967</v>
      </c>
      <c r="E61" s="488">
        <f t="shared" si="11"/>
        <v>103.72397565092844</v>
      </c>
      <c r="F61" s="488">
        <f t="shared" si="11"/>
        <v>96.27100840336135</v>
      </c>
      <c r="G61" s="488">
        <f t="shared" si="11"/>
        <v>110.64073226544622</v>
      </c>
      <c r="H61" s="489">
        <f t="shared" si="14"/>
        <v>42614</v>
      </c>
      <c r="I61" s="488">
        <f t="shared" si="12"/>
        <v>103.72397565092844</v>
      </c>
      <c r="J61" s="488">
        <f t="shared" si="10"/>
        <v>96.27100840336135</v>
      </c>
      <c r="K61" s="488">
        <f t="shared" si="10"/>
        <v>110.64073226544622</v>
      </c>
      <c r="L61" s="488" t="e">
        <f t="shared" si="13"/>
        <v>#N/A</v>
      </c>
    </row>
    <row r="62" spans="1:14" ht="15" customHeight="1" x14ac:dyDescent="0.2">
      <c r="A62" s="490" t="s">
        <v>468</v>
      </c>
      <c r="B62" s="487">
        <v>20036</v>
      </c>
      <c r="C62" s="487">
        <v>1817</v>
      </c>
      <c r="D62" s="487">
        <v>976</v>
      </c>
      <c r="E62" s="488">
        <f t="shared" si="11"/>
        <v>102.49117601923372</v>
      </c>
      <c r="F62" s="488">
        <f t="shared" si="11"/>
        <v>95.430672268907571</v>
      </c>
      <c r="G62" s="488">
        <f t="shared" si="11"/>
        <v>111.67048054919908</v>
      </c>
      <c r="H62" s="489" t="str">
        <f t="shared" si="14"/>
        <v/>
      </c>
      <c r="I62" s="488" t="str">
        <f t="shared" si="12"/>
        <v/>
      </c>
      <c r="J62" s="488" t="str">
        <f t="shared" si="10"/>
        <v/>
      </c>
      <c r="K62" s="488" t="str">
        <f t="shared" si="10"/>
        <v/>
      </c>
      <c r="L62" s="488" t="e">
        <f t="shared" si="13"/>
        <v>#N/A</v>
      </c>
    </row>
    <row r="63" spans="1:14" ht="15" customHeight="1" x14ac:dyDescent="0.2">
      <c r="A63" s="490" t="s">
        <v>469</v>
      </c>
      <c r="B63" s="487">
        <v>19994</v>
      </c>
      <c r="C63" s="487">
        <v>1801</v>
      </c>
      <c r="D63" s="487">
        <v>945</v>
      </c>
      <c r="E63" s="488">
        <f t="shared" si="11"/>
        <v>102.27633127014168</v>
      </c>
      <c r="F63" s="488">
        <f t="shared" si="11"/>
        <v>94.590336134453779</v>
      </c>
      <c r="G63" s="488">
        <f t="shared" si="11"/>
        <v>108.12356979405034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20042</v>
      </c>
      <c r="C64" s="487">
        <v>1826</v>
      </c>
      <c r="D64" s="487">
        <v>1027</v>
      </c>
      <c r="E64" s="488">
        <f t="shared" si="11"/>
        <v>102.52186812624686</v>
      </c>
      <c r="F64" s="488">
        <f t="shared" si="11"/>
        <v>95.903361344537814</v>
      </c>
      <c r="G64" s="488">
        <f t="shared" si="11"/>
        <v>117.50572082379863</v>
      </c>
      <c r="H64" s="489" t="str">
        <f t="shared" si="14"/>
        <v/>
      </c>
      <c r="I64" s="488" t="str">
        <f t="shared" si="12"/>
        <v/>
      </c>
      <c r="J64" s="488" t="str">
        <f t="shared" si="10"/>
        <v/>
      </c>
      <c r="K64" s="488" t="str">
        <f t="shared" si="10"/>
        <v/>
      </c>
      <c r="L64" s="488" t="e">
        <f t="shared" si="13"/>
        <v>#N/A</v>
      </c>
    </row>
    <row r="65" spans="1:12" ht="15" customHeight="1" x14ac:dyDescent="0.2">
      <c r="A65" s="490">
        <v>42979</v>
      </c>
      <c r="B65" s="487">
        <v>20243</v>
      </c>
      <c r="C65" s="487">
        <v>1805</v>
      </c>
      <c r="D65" s="487">
        <v>1016</v>
      </c>
      <c r="E65" s="488">
        <f t="shared" si="11"/>
        <v>103.55005371118726</v>
      </c>
      <c r="F65" s="488">
        <f t="shared" si="11"/>
        <v>94.80042016806722</v>
      </c>
      <c r="G65" s="488">
        <f t="shared" si="11"/>
        <v>116.24713958810069</v>
      </c>
      <c r="H65" s="489">
        <f t="shared" si="14"/>
        <v>42979</v>
      </c>
      <c r="I65" s="488">
        <f t="shared" si="12"/>
        <v>103.55005371118726</v>
      </c>
      <c r="J65" s="488">
        <f t="shared" si="10"/>
        <v>94.80042016806722</v>
      </c>
      <c r="K65" s="488">
        <f t="shared" si="10"/>
        <v>116.24713958810069</v>
      </c>
      <c r="L65" s="488" t="e">
        <f t="shared" si="13"/>
        <v>#N/A</v>
      </c>
    </row>
    <row r="66" spans="1:12" ht="15" customHeight="1" x14ac:dyDescent="0.2">
      <c r="A66" s="490" t="s">
        <v>471</v>
      </c>
      <c r="B66" s="487">
        <v>19886</v>
      </c>
      <c r="C66" s="487">
        <v>1789</v>
      </c>
      <c r="D66" s="487">
        <v>1027</v>
      </c>
      <c r="E66" s="488">
        <f t="shared" si="11"/>
        <v>101.72387334390507</v>
      </c>
      <c r="F66" s="488">
        <f t="shared" si="11"/>
        <v>93.960084033613441</v>
      </c>
      <c r="G66" s="488">
        <f t="shared" si="11"/>
        <v>117.50572082379863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19861</v>
      </c>
      <c r="C67" s="487">
        <v>1786</v>
      </c>
      <c r="D67" s="487">
        <v>1002</v>
      </c>
      <c r="E67" s="488">
        <f t="shared" si="11"/>
        <v>101.59598956468361</v>
      </c>
      <c r="F67" s="488">
        <f t="shared" si="11"/>
        <v>93.80252100840336</v>
      </c>
      <c r="G67" s="488">
        <f t="shared" si="11"/>
        <v>114.64530892448512</v>
      </c>
      <c r="H67" s="489" t="str">
        <f t="shared" si="14"/>
        <v/>
      </c>
      <c r="I67" s="488" t="str">
        <f t="shared" si="12"/>
        <v/>
      </c>
      <c r="J67" s="488" t="str">
        <f t="shared" si="12"/>
        <v/>
      </c>
      <c r="K67" s="488" t="str">
        <f t="shared" si="12"/>
        <v/>
      </c>
      <c r="L67" s="488" t="e">
        <f t="shared" si="13"/>
        <v>#N/A</v>
      </c>
    </row>
    <row r="68" spans="1:12" ht="15" customHeight="1" x14ac:dyDescent="0.2">
      <c r="A68" s="490" t="s">
        <v>473</v>
      </c>
      <c r="B68" s="487">
        <v>20018</v>
      </c>
      <c r="C68" s="487">
        <v>1835</v>
      </c>
      <c r="D68" s="487">
        <v>1054</v>
      </c>
      <c r="E68" s="488">
        <f t="shared" si="11"/>
        <v>102.39909969819428</v>
      </c>
      <c r="F68" s="488">
        <f t="shared" si="11"/>
        <v>96.37605042016807</v>
      </c>
      <c r="G68" s="488">
        <f t="shared" si="11"/>
        <v>120.59496567505721</v>
      </c>
      <c r="H68" s="489" t="str">
        <f t="shared" si="14"/>
        <v/>
      </c>
      <c r="I68" s="488" t="str">
        <f t="shared" si="12"/>
        <v/>
      </c>
      <c r="J68" s="488" t="str">
        <f t="shared" si="12"/>
        <v/>
      </c>
      <c r="K68" s="488" t="str">
        <f t="shared" si="12"/>
        <v/>
      </c>
      <c r="L68" s="488" t="e">
        <f t="shared" si="13"/>
        <v>#N/A</v>
      </c>
    </row>
    <row r="69" spans="1:12" ht="15" customHeight="1" x14ac:dyDescent="0.2">
      <c r="A69" s="490">
        <v>43344</v>
      </c>
      <c r="B69" s="487">
        <v>20065</v>
      </c>
      <c r="C69" s="487">
        <v>1806</v>
      </c>
      <c r="D69" s="487">
        <v>1047</v>
      </c>
      <c r="E69" s="488">
        <f t="shared" si="11"/>
        <v>102.6395212031306</v>
      </c>
      <c r="F69" s="488">
        <f t="shared" si="11"/>
        <v>94.85294117647058</v>
      </c>
      <c r="G69" s="488">
        <f t="shared" si="11"/>
        <v>119.79405034324944</v>
      </c>
      <c r="H69" s="489">
        <f t="shared" si="14"/>
        <v>43344</v>
      </c>
      <c r="I69" s="488">
        <f t="shared" si="12"/>
        <v>102.6395212031306</v>
      </c>
      <c r="J69" s="488">
        <f t="shared" si="12"/>
        <v>94.85294117647058</v>
      </c>
      <c r="K69" s="488">
        <f t="shared" si="12"/>
        <v>119.79405034324944</v>
      </c>
      <c r="L69" s="488" t="e">
        <f t="shared" si="13"/>
        <v>#N/A</v>
      </c>
    </row>
    <row r="70" spans="1:12" ht="15" customHeight="1" x14ac:dyDescent="0.2">
      <c r="A70" s="490" t="s">
        <v>474</v>
      </c>
      <c r="B70" s="487">
        <v>19706</v>
      </c>
      <c r="C70" s="487">
        <v>1819</v>
      </c>
      <c r="D70" s="487">
        <v>1040</v>
      </c>
      <c r="E70" s="488">
        <f t="shared" si="11"/>
        <v>100.80311013351067</v>
      </c>
      <c r="F70" s="488">
        <f t="shared" si="11"/>
        <v>95.535714285714292</v>
      </c>
      <c r="G70" s="488">
        <f t="shared" si="11"/>
        <v>118.99313501144164</v>
      </c>
      <c r="H70" s="489" t="str">
        <f t="shared" si="14"/>
        <v/>
      </c>
      <c r="I70" s="488" t="str">
        <f t="shared" si="12"/>
        <v/>
      </c>
      <c r="J70" s="488" t="str">
        <f t="shared" si="12"/>
        <v/>
      </c>
      <c r="K70" s="488" t="str">
        <f t="shared" si="12"/>
        <v/>
      </c>
      <c r="L70" s="488" t="e">
        <f t="shared" si="13"/>
        <v>#N/A</v>
      </c>
    </row>
    <row r="71" spans="1:12" ht="15" customHeight="1" x14ac:dyDescent="0.2">
      <c r="A71" s="490" t="s">
        <v>475</v>
      </c>
      <c r="B71" s="487">
        <v>19651</v>
      </c>
      <c r="C71" s="487">
        <v>1773</v>
      </c>
      <c r="D71" s="487">
        <v>1002</v>
      </c>
      <c r="E71" s="491">
        <f t="shared" ref="E71:G75" si="15">IF($A$51=37802,IF(COUNTBLANK(B$51:B$70)&gt;0,#N/A,IF(ISBLANK(B71)=FALSE,B71/B$51*100,#N/A)),IF(COUNTBLANK(B$51:B$75)&gt;0,#N/A,B71/B$51*100))</f>
        <v>100.5217658192235</v>
      </c>
      <c r="F71" s="491">
        <f t="shared" si="15"/>
        <v>93.119747899159663</v>
      </c>
      <c r="G71" s="491">
        <f t="shared" si="15"/>
        <v>114.64530892448512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19457</v>
      </c>
      <c r="C72" s="487">
        <v>1814</v>
      </c>
      <c r="D72" s="487">
        <v>1072</v>
      </c>
      <c r="E72" s="491">
        <f t="shared" si="15"/>
        <v>99.529387692465093</v>
      </c>
      <c r="F72" s="491">
        <f t="shared" si="15"/>
        <v>95.273109243697476</v>
      </c>
      <c r="G72" s="491">
        <f t="shared" si="15"/>
        <v>122.65446224256293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19370</v>
      </c>
      <c r="C73" s="487">
        <v>1749</v>
      </c>
      <c r="D73" s="487">
        <v>1052</v>
      </c>
      <c r="E73" s="491">
        <f t="shared" si="15"/>
        <v>99.08435214077447</v>
      </c>
      <c r="F73" s="491">
        <f t="shared" si="15"/>
        <v>91.859243697478988</v>
      </c>
      <c r="G73" s="491">
        <f t="shared" si="15"/>
        <v>120.36613272311212</v>
      </c>
      <c r="H73" s="492">
        <f>IF(A$51=37802,IF(ISERROR(L73)=TRUE,IF(ISBLANK(A73)=FALSE,IF(MONTH(A73)=MONTH(MAX(A$51:A$75)),A73,""),""),""),IF(ISERROR(L73)=TRUE,IF(MONTH(A73)=MONTH(MAX(A$51:A$75)),A73,""),""))</f>
        <v>43709</v>
      </c>
      <c r="I73" s="488">
        <f t="shared" si="12"/>
        <v>99.08435214077447</v>
      </c>
      <c r="J73" s="488">
        <f t="shared" si="12"/>
        <v>91.859243697478988</v>
      </c>
      <c r="K73" s="488">
        <f t="shared" si="12"/>
        <v>120.36613272311212</v>
      </c>
      <c r="L73" s="488" t="e">
        <f t="shared" si="13"/>
        <v>#N/A</v>
      </c>
    </row>
    <row r="74" spans="1:12" ht="15" customHeight="1" x14ac:dyDescent="0.2">
      <c r="A74" s="490" t="s">
        <v>477</v>
      </c>
      <c r="B74" s="487">
        <v>19045</v>
      </c>
      <c r="C74" s="487">
        <v>1722</v>
      </c>
      <c r="D74" s="487">
        <v>1066</v>
      </c>
      <c r="E74" s="491">
        <f t="shared" si="15"/>
        <v>97.421863010895692</v>
      </c>
      <c r="F74" s="491">
        <f t="shared" si="15"/>
        <v>90.441176470588232</v>
      </c>
      <c r="G74" s="491">
        <f t="shared" si="15"/>
        <v>121.96796338672769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19255</v>
      </c>
      <c r="C75" s="493">
        <v>1713</v>
      </c>
      <c r="D75" s="493">
        <v>1013</v>
      </c>
      <c r="E75" s="491">
        <f t="shared" si="15"/>
        <v>98.496086756355822</v>
      </c>
      <c r="F75" s="491">
        <f t="shared" si="15"/>
        <v>89.96848739495799</v>
      </c>
      <c r="G75" s="491">
        <f t="shared" si="15"/>
        <v>115.90389016018308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99.08435214077447</v>
      </c>
      <c r="J77" s="488">
        <f>IF(J75&lt;&gt;"",J75,IF(J74&lt;&gt;"",J74,IF(J73&lt;&gt;"",J73,IF(J72&lt;&gt;"",J72,IF(J71&lt;&gt;"",J71,IF(J70&lt;&gt;"",J70,""))))))</f>
        <v>91.859243697478988</v>
      </c>
      <c r="K77" s="488">
        <f>IF(K75&lt;&gt;"",K75,IF(K74&lt;&gt;"",K74,IF(K73&lt;&gt;"",K73,IF(K72&lt;&gt;"",K72,IF(K71&lt;&gt;"",K71,IF(K70&lt;&gt;"",K70,""))))))</f>
        <v>120.36613272311212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-0,9%</v>
      </c>
      <c r="J79" s="488" t="str">
        <f>"GeB - ausschließlich: "&amp;IF(J77&gt;100,"+","")&amp;TEXT(J77-100,"0,0")&amp;"%"</f>
        <v>GeB - ausschließlich: -8,1%</v>
      </c>
      <c r="K79" s="488" t="str">
        <f>"GeB - im Nebenjob: "&amp;IF(K77&gt;100,"+","")&amp;TEXT(K77-100,"0,0")&amp;"%"</f>
        <v>GeB - im Nebenjob: +20,4%</v>
      </c>
    </row>
    <row r="81" spans="9:9" ht="15" customHeight="1" x14ac:dyDescent="0.2">
      <c r="I81" s="488" t="str">
        <f>IF(ISERROR(HLOOKUP(1,I$78:K$79,2,FALSE)),"",HLOOKUP(1,I$78:K$79,2,FALSE))</f>
        <v>GeB - im Nebenjob: +20,4%</v>
      </c>
    </row>
    <row r="82" spans="9:9" ht="15" customHeight="1" x14ac:dyDescent="0.2">
      <c r="I82" s="488" t="str">
        <f>IF(ISERROR(HLOOKUP(2,I$78:K$79,2,FALSE)),"",HLOOKUP(2,I$78:K$79,2,FALSE))</f>
        <v>SvB: -0,9%</v>
      </c>
    </row>
    <row r="83" spans="9:9" ht="15" customHeight="1" x14ac:dyDescent="0.2">
      <c r="I83" s="488" t="str">
        <f>IF(ISERROR(HLOOKUP(3,I$78:K$79,2,FALSE)),"",HLOOKUP(3,I$78:K$79,2,FALSE))</f>
        <v>GeB - ausschließlich: -8,1%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19255</v>
      </c>
      <c r="E12" s="114">
        <v>19045</v>
      </c>
      <c r="F12" s="114">
        <v>19370</v>
      </c>
      <c r="G12" s="114">
        <v>19457</v>
      </c>
      <c r="H12" s="114">
        <v>19651</v>
      </c>
      <c r="I12" s="115">
        <v>-396</v>
      </c>
      <c r="J12" s="116">
        <v>-2.0151646226655133</v>
      </c>
      <c r="N12" s="117"/>
    </row>
    <row r="13" spans="1:15" s="110" customFormat="1" ht="13.5" customHeight="1" x14ac:dyDescent="0.2">
      <c r="A13" s="118" t="s">
        <v>105</v>
      </c>
      <c r="B13" s="119" t="s">
        <v>106</v>
      </c>
      <c r="C13" s="113">
        <v>52.57335756946248</v>
      </c>
      <c r="D13" s="114">
        <v>10123</v>
      </c>
      <c r="E13" s="114">
        <v>10025</v>
      </c>
      <c r="F13" s="114">
        <v>10273</v>
      </c>
      <c r="G13" s="114">
        <v>10238</v>
      </c>
      <c r="H13" s="114">
        <v>10312</v>
      </c>
      <c r="I13" s="115">
        <v>-189</v>
      </c>
      <c r="J13" s="116">
        <v>-1.8328161365399533</v>
      </c>
    </row>
    <row r="14" spans="1:15" s="110" customFormat="1" ht="13.5" customHeight="1" x14ac:dyDescent="0.2">
      <c r="A14" s="120"/>
      <c r="B14" s="119" t="s">
        <v>107</v>
      </c>
      <c r="C14" s="113">
        <v>47.42664243053752</v>
      </c>
      <c r="D14" s="114">
        <v>9132</v>
      </c>
      <c r="E14" s="114">
        <v>9020</v>
      </c>
      <c r="F14" s="114">
        <v>9097</v>
      </c>
      <c r="G14" s="114">
        <v>9219</v>
      </c>
      <c r="H14" s="114">
        <v>9339</v>
      </c>
      <c r="I14" s="115">
        <v>-207</v>
      </c>
      <c r="J14" s="116">
        <v>-2.2165114037905558</v>
      </c>
    </row>
    <row r="15" spans="1:15" s="110" customFormat="1" ht="13.5" customHeight="1" x14ac:dyDescent="0.2">
      <c r="A15" s="118" t="s">
        <v>105</v>
      </c>
      <c r="B15" s="121" t="s">
        <v>108</v>
      </c>
      <c r="C15" s="113">
        <v>7.9304076863152426</v>
      </c>
      <c r="D15" s="114">
        <v>1527</v>
      </c>
      <c r="E15" s="114">
        <v>1596</v>
      </c>
      <c r="F15" s="114">
        <v>1669</v>
      </c>
      <c r="G15" s="114">
        <v>1505</v>
      </c>
      <c r="H15" s="114">
        <v>1566</v>
      </c>
      <c r="I15" s="115">
        <v>-39</v>
      </c>
      <c r="J15" s="116">
        <v>-2.4904214559386975</v>
      </c>
    </row>
    <row r="16" spans="1:15" s="110" customFormat="1" ht="13.5" customHeight="1" x14ac:dyDescent="0.2">
      <c r="A16" s="118"/>
      <c r="B16" s="121" t="s">
        <v>109</v>
      </c>
      <c r="C16" s="113">
        <v>65.1207478576993</v>
      </c>
      <c r="D16" s="114">
        <v>12539</v>
      </c>
      <c r="E16" s="114">
        <v>12339</v>
      </c>
      <c r="F16" s="114">
        <v>12581</v>
      </c>
      <c r="G16" s="114">
        <v>12810</v>
      </c>
      <c r="H16" s="114">
        <v>12935</v>
      </c>
      <c r="I16" s="115">
        <v>-396</v>
      </c>
      <c r="J16" s="116">
        <v>-3.0614611519134134</v>
      </c>
    </row>
    <row r="17" spans="1:10" s="110" customFormat="1" ht="13.5" customHeight="1" x14ac:dyDescent="0.2">
      <c r="A17" s="118"/>
      <c r="B17" s="121" t="s">
        <v>110</v>
      </c>
      <c r="C17" s="113">
        <v>25.967281225655675</v>
      </c>
      <c r="D17" s="114">
        <v>5000</v>
      </c>
      <c r="E17" s="114">
        <v>4902</v>
      </c>
      <c r="F17" s="114">
        <v>4937</v>
      </c>
      <c r="G17" s="114">
        <v>4966</v>
      </c>
      <c r="H17" s="114">
        <v>4982</v>
      </c>
      <c r="I17" s="115">
        <v>18</v>
      </c>
      <c r="J17" s="116">
        <v>0.36130068245684466</v>
      </c>
    </row>
    <row r="18" spans="1:10" s="110" customFormat="1" ht="13.5" customHeight="1" x14ac:dyDescent="0.2">
      <c r="A18" s="120"/>
      <c r="B18" s="121" t="s">
        <v>111</v>
      </c>
      <c r="C18" s="113">
        <v>0.98156323032978443</v>
      </c>
      <c r="D18" s="114">
        <v>189</v>
      </c>
      <c r="E18" s="114">
        <v>208</v>
      </c>
      <c r="F18" s="114">
        <v>183</v>
      </c>
      <c r="G18" s="114">
        <v>176</v>
      </c>
      <c r="H18" s="114">
        <v>168</v>
      </c>
      <c r="I18" s="115">
        <v>21</v>
      </c>
      <c r="J18" s="116">
        <v>12.5</v>
      </c>
    </row>
    <row r="19" spans="1:10" s="110" customFormat="1" ht="13.5" customHeight="1" x14ac:dyDescent="0.2">
      <c r="A19" s="120"/>
      <c r="B19" s="121" t="s">
        <v>112</v>
      </c>
      <c r="C19" s="113">
        <v>0.270059724746819</v>
      </c>
      <c r="D19" s="114">
        <v>52</v>
      </c>
      <c r="E19" s="114">
        <v>57</v>
      </c>
      <c r="F19" s="114">
        <v>49</v>
      </c>
      <c r="G19" s="114">
        <v>44</v>
      </c>
      <c r="H19" s="114">
        <v>39</v>
      </c>
      <c r="I19" s="115">
        <v>13</v>
      </c>
      <c r="J19" s="116">
        <v>33.333333333333336</v>
      </c>
    </row>
    <row r="20" spans="1:10" s="110" customFormat="1" ht="13.5" customHeight="1" x14ac:dyDescent="0.2">
      <c r="A20" s="118" t="s">
        <v>113</v>
      </c>
      <c r="B20" s="122" t="s">
        <v>114</v>
      </c>
      <c r="C20" s="113">
        <v>73.778239418332902</v>
      </c>
      <c r="D20" s="114">
        <v>14206</v>
      </c>
      <c r="E20" s="114">
        <v>14064</v>
      </c>
      <c r="F20" s="114">
        <v>14396</v>
      </c>
      <c r="G20" s="114">
        <v>14416</v>
      </c>
      <c r="H20" s="114">
        <v>14605</v>
      </c>
      <c r="I20" s="115">
        <v>-399</v>
      </c>
      <c r="J20" s="116">
        <v>-2.7319411160561451</v>
      </c>
    </row>
    <row r="21" spans="1:10" s="110" customFormat="1" ht="13.5" customHeight="1" x14ac:dyDescent="0.2">
      <c r="A21" s="120"/>
      <c r="B21" s="122" t="s">
        <v>115</v>
      </c>
      <c r="C21" s="113">
        <v>26.221760581667098</v>
      </c>
      <c r="D21" s="114">
        <v>5049</v>
      </c>
      <c r="E21" s="114">
        <v>4981</v>
      </c>
      <c r="F21" s="114">
        <v>4974</v>
      </c>
      <c r="G21" s="114">
        <v>5041</v>
      </c>
      <c r="H21" s="114">
        <v>5046</v>
      </c>
      <c r="I21" s="115">
        <v>3</v>
      </c>
      <c r="J21" s="116">
        <v>5.9453032104637336E-2</v>
      </c>
    </row>
    <row r="22" spans="1:10" s="110" customFormat="1" ht="13.5" customHeight="1" x14ac:dyDescent="0.2">
      <c r="A22" s="118" t="s">
        <v>113</v>
      </c>
      <c r="B22" s="122" t="s">
        <v>116</v>
      </c>
      <c r="C22" s="113">
        <v>94.152168267982347</v>
      </c>
      <c r="D22" s="114">
        <v>18129</v>
      </c>
      <c r="E22" s="114">
        <v>17980</v>
      </c>
      <c r="F22" s="114">
        <v>18286</v>
      </c>
      <c r="G22" s="114">
        <v>18443</v>
      </c>
      <c r="H22" s="114">
        <v>18650</v>
      </c>
      <c r="I22" s="115">
        <v>-521</v>
      </c>
      <c r="J22" s="116">
        <v>-2.7935656836461127</v>
      </c>
    </row>
    <row r="23" spans="1:10" s="110" customFormat="1" ht="13.5" customHeight="1" x14ac:dyDescent="0.2">
      <c r="A23" s="123"/>
      <c r="B23" s="124" t="s">
        <v>117</v>
      </c>
      <c r="C23" s="125">
        <v>5.8218644507920017</v>
      </c>
      <c r="D23" s="114">
        <v>1121</v>
      </c>
      <c r="E23" s="114">
        <v>1059</v>
      </c>
      <c r="F23" s="114">
        <v>1078</v>
      </c>
      <c r="G23" s="114">
        <v>1010</v>
      </c>
      <c r="H23" s="114">
        <v>998</v>
      </c>
      <c r="I23" s="115">
        <v>123</v>
      </c>
      <c r="J23" s="116">
        <v>12.324649298597194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2726</v>
      </c>
      <c r="E26" s="114">
        <v>2788</v>
      </c>
      <c r="F26" s="114">
        <v>2801</v>
      </c>
      <c r="G26" s="114">
        <v>2886</v>
      </c>
      <c r="H26" s="140">
        <v>2775</v>
      </c>
      <c r="I26" s="115">
        <v>-49</v>
      </c>
      <c r="J26" s="116">
        <v>-1.7657657657657657</v>
      </c>
    </row>
    <row r="27" spans="1:10" s="110" customFormat="1" ht="13.5" customHeight="1" x14ac:dyDescent="0.2">
      <c r="A27" s="118" t="s">
        <v>105</v>
      </c>
      <c r="B27" s="119" t="s">
        <v>106</v>
      </c>
      <c r="C27" s="113">
        <v>47.432134996331619</v>
      </c>
      <c r="D27" s="115">
        <v>1293</v>
      </c>
      <c r="E27" s="114">
        <v>1293</v>
      </c>
      <c r="F27" s="114">
        <v>1307</v>
      </c>
      <c r="G27" s="114">
        <v>1334</v>
      </c>
      <c r="H27" s="140">
        <v>1269</v>
      </c>
      <c r="I27" s="115">
        <v>24</v>
      </c>
      <c r="J27" s="116">
        <v>1.8912529550827424</v>
      </c>
    </row>
    <row r="28" spans="1:10" s="110" customFormat="1" ht="13.5" customHeight="1" x14ac:dyDescent="0.2">
      <c r="A28" s="120"/>
      <c r="B28" s="119" t="s">
        <v>107</v>
      </c>
      <c r="C28" s="113">
        <v>52.567865003668381</v>
      </c>
      <c r="D28" s="115">
        <v>1433</v>
      </c>
      <c r="E28" s="114">
        <v>1495</v>
      </c>
      <c r="F28" s="114">
        <v>1494</v>
      </c>
      <c r="G28" s="114">
        <v>1552</v>
      </c>
      <c r="H28" s="140">
        <v>1506</v>
      </c>
      <c r="I28" s="115">
        <v>-73</v>
      </c>
      <c r="J28" s="116">
        <v>-4.8472775564409032</v>
      </c>
    </row>
    <row r="29" spans="1:10" s="110" customFormat="1" ht="13.5" customHeight="1" x14ac:dyDescent="0.2">
      <c r="A29" s="118" t="s">
        <v>105</v>
      </c>
      <c r="B29" s="121" t="s">
        <v>108</v>
      </c>
      <c r="C29" s="113">
        <v>8.1804842259721209</v>
      </c>
      <c r="D29" s="115">
        <v>223</v>
      </c>
      <c r="E29" s="114">
        <v>219</v>
      </c>
      <c r="F29" s="114">
        <v>212</v>
      </c>
      <c r="G29" s="114">
        <v>249</v>
      </c>
      <c r="H29" s="140">
        <v>208</v>
      </c>
      <c r="I29" s="115">
        <v>15</v>
      </c>
      <c r="J29" s="116">
        <v>7.2115384615384617</v>
      </c>
    </row>
    <row r="30" spans="1:10" s="110" customFormat="1" ht="13.5" customHeight="1" x14ac:dyDescent="0.2">
      <c r="A30" s="118"/>
      <c r="B30" s="121" t="s">
        <v>109</v>
      </c>
      <c r="C30" s="113">
        <v>39.251650770359504</v>
      </c>
      <c r="D30" s="115">
        <v>1070</v>
      </c>
      <c r="E30" s="114">
        <v>1110</v>
      </c>
      <c r="F30" s="114">
        <v>1114</v>
      </c>
      <c r="G30" s="114">
        <v>1169</v>
      </c>
      <c r="H30" s="140">
        <v>1125</v>
      </c>
      <c r="I30" s="115">
        <v>-55</v>
      </c>
      <c r="J30" s="116">
        <v>-4.8888888888888893</v>
      </c>
    </row>
    <row r="31" spans="1:10" s="110" customFormat="1" ht="13.5" customHeight="1" x14ac:dyDescent="0.2">
      <c r="A31" s="118"/>
      <c r="B31" s="121" t="s">
        <v>110</v>
      </c>
      <c r="C31" s="113">
        <v>22.450476889214968</v>
      </c>
      <c r="D31" s="115">
        <v>612</v>
      </c>
      <c r="E31" s="114">
        <v>625</v>
      </c>
      <c r="F31" s="114">
        <v>633</v>
      </c>
      <c r="G31" s="114">
        <v>637</v>
      </c>
      <c r="H31" s="140">
        <v>640</v>
      </c>
      <c r="I31" s="115">
        <v>-28</v>
      </c>
      <c r="J31" s="116">
        <v>-4.375</v>
      </c>
    </row>
    <row r="32" spans="1:10" s="110" customFormat="1" ht="13.5" customHeight="1" x14ac:dyDescent="0.2">
      <c r="A32" s="120"/>
      <c r="B32" s="121" t="s">
        <v>111</v>
      </c>
      <c r="C32" s="113">
        <v>30.117388114453412</v>
      </c>
      <c r="D32" s="115">
        <v>821</v>
      </c>
      <c r="E32" s="114">
        <v>834</v>
      </c>
      <c r="F32" s="114">
        <v>842</v>
      </c>
      <c r="G32" s="114">
        <v>831</v>
      </c>
      <c r="H32" s="140">
        <v>802</v>
      </c>
      <c r="I32" s="115">
        <v>19</v>
      </c>
      <c r="J32" s="116">
        <v>2.3690773067331672</v>
      </c>
    </row>
    <row r="33" spans="1:10" s="110" customFormat="1" ht="13.5" customHeight="1" x14ac:dyDescent="0.2">
      <c r="A33" s="120"/>
      <c r="B33" s="121" t="s">
        <v>112</v>
      </c>
      <c r="C33" s="113">
        <v>3.2648569332355097</v>
      </c>
      <c r="D33" s="115">
        <v>89</v>
      </c>
      <c r="E33" s="114">
        <v>99</v>
      </c>
      <c r="F33" s="114">
        <v>102</v>
      </c>
      <c r="G33" s="114">
        <v>97</v>
      </c>
      <c r="H33" s="140">
        <v>93</v>
      </c>
      <c r="I33" s="115">
        <v>-4</v>
      </c>
      <c r="J33" s="116">
        <v>-4.301075268817204</v>
      </c>
    </row>
    <row r="34" spans="1:10" s="110" customFormat="1" ht="13.5" customHeight="1" x14ac:dyDescent="0.2">
      <c r="A34" s="118" t="s">
        <v>113</v>
      </c>
      <c r="B34" s="122" t="s">
        <v>116</v>
      </c>
      <c r="C34" s="113">
        <v>95.304475421863543</v>
      </c>
      <c r="D34" s="115">
        <v>2598</v>
      </c>
      <c r="E34" s="114">
        <v>2641</v>
      </c>
      <c r="F34" s="114">
        <v>2671</v>
      </c>
      <c r="G34" s="114">
        <v>2766</v>
      </c>
      <c r="H34" s="140">
        <v>2682</v>
      </c>
      <c r="I34" s="115">
        <v>-84</v>
      </c>
      <c r="J34" s="116">
        <v>-3.1319910514541389</v>
      </c>
    </row>
    <row r="35" spans="1:10" s="110" customFormat="1" ht="13.5" customHeight="1" x14ac:dyDescent="0.2">
      <c r="A35" s="118"/>
      <c r="B35" s="119" t="s">
        <v>117</v>
      </c>
      <c r="C35" s="113">
        <v>4.5854732208363904</v>
      </c>
      <c r="D35" s="115">
        <v>125</v>
      </c>
      <c r="E35" s="114">
        <v>145</v>
      </c>
      <c r="F35" s="114">
        <v>129</v>
      </c>
      <c r="G35" s="114">
        <v>120</v>
      </c>
      <c r="H35" s="140">
        <v>93</v>
      </c>
      <c r="I35" s="115">
        <v>32</v>
      </c>
      <c r="J35" s="116">
        <v>34.408602150537632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1713</v>
      </c>
      <c r="E37" s="114">
        <v>1722</v>
      </c>
      <c r="F37" s="114">
        <v>1749</v>
      </c>
      <c r="G37" s="114">
        <v>1814</v>
      </c>
      <c r="H37" s="140">
        <v>1773</v>
      </c>
      <c r="I37" s="115">
        <v>-60</v>
      </c>
      <c r="J37" s="116">
        <v>-3.3840947546531304</v>
      </c>
    </row>
    <row r="38" spans="1:10" s="110" customFormat="1" ht="13.5" customHeight="1" x14ac:dyDescent="0.2">
      <c r="A38" s="118" t="s">
        <v>105</v>
      </c>
      <c r="B38" s="119" t="s">
        <v>106</v>
      </c>
      <c r="C38" s="113">
        <v>52.597781669585522</v>
      </c>
      <c r="D38" s="115">
        <v>901</v>
      </c>
      <c r="E38" s="114">
        <v>881</v>
      </c>
      <c r="F38" s="114">
        <v>890</v>
      </c>
      <c r="G38" s="114">
        <v>907</v>
      </c>
      <c r="H38" s="140">
        <v>888</v>
      </c>
      <c r="I38" s="115">
        <v>13</v>
      </c>
      <c r="J38" s="116">
        <v>1.4639639639639639</v>
      </c>
    </row>
    <row r="39" spans="1:10" s="110" customFormat="1" ht="13.5" customHeight="1" x14ac:dyDescent="0.2">
      <c r="A39" s="120"/>
      <c r="B39" s="119" t="s">
        <v>107</v>
      </c>
      <c r="C39" s="113">
        <v>47.402218330414478</v>
      </c>
      <c r="D39" s="115">
        <v>812</v>
      </c>
      <c r="E39" s="114">
        <v>841</v>
      </c>
      <c r="F39" s="114">
        <v>859</v>
      </c>
      <c r="G39" s="114">
        <v>907</v>
      </c>
      <c r="H39" s="140">
        <v>885</v>
      </c>
      <c r="I39" s="115">
        <v>-73</v>
      </c>
      <c r="J39" s="116">
        <v>-8.2485875706214689</v>
      </c>
    </row>
    <row r="40" spans="1:10" s="110" customFormat="1" ht="13.5" customHeight="1" x14ac:dyDescent="0.2">
      <c r="A40" s="118" t="s">
        <v>105</v>
      </c>
      <c r="B40" s="121" t="s">
        <v>108</v>
      </c>
      <c r="C40" s="113">
        <v>8.8733216579100986</v>
      </c>
      <c r="D40" s="115">
        <v>152</v>
      </c>
      <c r="E40" s="114">
        <v>139</v>
      </c>
      <c r="F40" s="114">
        <v>139</v>
      </c>
      <c r="G40" s="114">
        <v>184</v>
      </c>
      <c r="H40" s="140">
        <v>154</v>
      </c>
      <c r="I40" s="115">
        <v>-2</v>
      </c>
      <c r="J40" s="116">
        <v>-1.2987012987012987</v>
      </c>
    </row>
    <row r="41" spans="1:10" s="110" customFormat="1" ht="13.5" customHeight="1" x14ac:dyDescent="0.2">
      <c r="A41" s="118"/>
      <c r="B41" s="121" t="s">
        <v>109</v>
      </c>
      <c r="C41" s="113">
        <v>19.439579684763572</v>
      </c>
      <c r="D41" s="115">
        <v>333</v>
      </c>
      <c r="E41" s="114">
        <v>323</v>
      </c>
      <c r="F41" s="114">
        <v>339</v>
      </c>
      <c r="G41" s="114">
        <v>357</v>
      </c>
      <c r="H41" s="140">
        <v>366</v>
      </c>
      <c r="I41" s="115">
        <v>-33</v>
      </c>
      <c r="J41" s="116">
        <v>-9.0163934426229506</v>
      </c>
    </row>
    <row r="42" spans="1:10" s="110" customFormat="1" ht="13.5" customHeight="1" x14ac:dyDescent="0.2">
      <c r="A42" s="118"/>
      <c r="B42" s="121" t="s">
        <v>110</v>
      </c>
      <c r="C42" s="113">
        <v>24.576765907764155</v>
      </c>
      <c r="D42" s="115">
        <v>421</v>
      </c>
      <c r="E42" s="114">
        <v>439</v>
      </c>
      <c r="F42" s="114">
        <v>444</v>
      </c>
      <c r="G42" s="114">
        <v>457</v>
      </c>
      <c r="H42" s="140">
        <v>461</v>
      </c>
      <c r="I42" s="115">
        <v>-40</v>
      </c>
      <c r="J42" s="116">
        <v>-8.676789587852495</v>
      </c>
    </row>
    <row r="43" spans="1:10" s="110" customFormat="1" ht="13.5" customHeight="1" x14ac:dyDescent="0.2">
      <c r="A43" s="120"/>
      <c r="B43" s="121" t="s">
        <v>111</v>
      </c>
      <c r="C43" s="113">
        <v>47.110332749562168</v>
      </c>
      <c r="D43" s="115">
        <v>807</v>
      </c>
      <c r="E43" s="114">
        <v>821</v>
      </c>
      <c r="F43" s="114">
        <v>827</v>
      </c>
      <c r="G43" s="114">
        <v>816</v>
      </c>
      <c r="H43" s="140">
        <v>792</v>
      </c>
      <c r="I43" s="115">
        <v>15</v>
      </c>
      <c r="J43" s="116">
        <v>1.893939393939394</v>
      </c>
    </row>
    <row r="44" spans="1:10" s="110" customFormat="1" ht="13.5" customHeight="1" x14ac:dyDescent="0.2">
      <c r="A44" s="120"/>
      <c r="B44" s="121" t="s">
        <v>112</v>
      </c>
      <c r="C44" s="113">
        <v>5.0204319906596613</v>
      </c>
      <c r="D44" s="115">
        <v>86</v>
      </c>
      <c r="E44" s="114">
        <v>96</v>
      </c>
      <c r="F44" s="114">
        <v>99</v>
      </c>
      <c r="G44" s="114">
        <v>92</v>
      </c>
      <c r="H44" s="140">
        <v>90</v>
      </c>
      <c r="I44" s="115">
        <v>-4</v>
      </c>
      <c r="J44" s="116">
        <v>-4.4444444444444446</v>
      </c>
    </row>
    <row r="45" spans="1:10" s="110" customFormat="1" ht="13.5" customHeight="1" x14ac:dyDescent="0.2">
      <c r="A45" s="118" t="s">
        <v>113</v>
      </c>
      <c r="B45" s="122" t="s">
        <v>116</v>
      </c>
      <c r="C45" s="113">
        <v>96.614127262113257</v>
      </c>
      <c r="D45" s="115">
        <v>1655</v>
      </c>
      <c r="E45" s="114">
        <v>1660</v>
      </c>
      <c r="F45" s="114">
        <v>1682</v>
      </c>
      <c r="G45" s="114">
        <v>1754</v>
      </c>
      <c r="H45" s="140">
        <v>1720</v>
      </c>
      <c r="I45" s="115">
        <v>-65</v>
      </c>
      <c r="J45" s="116">
        <v>-3.7790697674418605</v>
      </c>
    </row>
    <row r="46" spans="1:10" s="110" customFormat="1" ht="13.5" customHeight="1" x14ac:dyDescent="0.2">
      <c r="A46" s="118"/>
      <c r="B46" s="119" t="s">
        <v>117</v>
      </c>
      <c r="C46" s="113">
        <v>3.2107413893753649</v>
      </c>
      <c r="D46" s="115">
        <v>55</v>
      </c>
      <c r="E46" s="114">
        <v>60</v>
      </c>
      <c r="F46" s="114">
        <v>66</v>
      </c>
      <c r="G46" s="114">
        <v>60</v>
      </c>
      <c r="H46" s="140">
        <v>53</v>
      </c>
      <c r="I46" s="115">
        <v>2</v>
      </c>
      <c r="J46" s="116">
        <v>3.7735849056603774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1013</v>
      </c>
      <c r="E48" s="114">
        <v>1066</v>
      </c>
      <c r="F48" s="114">
        <v>1052</v>
      </c>
      <c r="G48" s="114">
        <v>1072</v>
      </c>
      <c r="H48" s="140">
        <v>1002</v>
      </c>
      <c r="I48" s="115">
        <v>11</v>
      </c>
      <c r="J48" s="116">
        <v>1.0978043912175648</v>
      </c>
    </row>
    <row r="49" spans="1:12" s="110" customFormat="1" ht="13.5" customHeight="1" x14ac:dyDescent="0.2">
      <c r="A49" s="118" t="s">
        <v>105</v>
      </c>
      <c r="B49" s="119" t="s">
        <v>106</v>
      </c>
      <c r="C49" s="113">
        <v>38.6969397828233</v>
      </c>
      <c r="D49" s="115">
        <v>392</v>
      </c>
      <c r="E49" s="114">
        <v>412</v>
      </c>
      <c r="F49" s="114">
        <v>417</v>
      </c>
      <c r="G49" s="114">
        <v>427</v>
      </c>
      <c r="H49" s="140">
        <v>381</v>
      </c>
      <c r="I49" s="115">
        <v>11</v>
      </c>
      <c r="J49" s="116">
        <v>2.8871391076115485</v>
      </c>
    </row>
    <row r="50" spans="1:12" s="110" customFormat="1" ht="13.5" customHeight="1" x14ac:dyDescent="0.2">
      <c r="A50" s="120"/>
      <c r="B50" s="119" t="s">
        <v>107</v>
      </c>
      <c r="C50" s="113">
        <v>61.3030602171767</v>
      </c>
      <c r="D50" s="115">
        <v>621</v>
      </c>
      <c r="E50" s="114">
        <v>654</v>
      </c>
      <c r="F50" s="114">
        <v>635</v>
      </c>
      <c r="G50" s="114">
        <v>645</v>
      </c>
      <c r="H50" s="140">
        <v>621</v>
      </c>
      <c r="I50" s="115">
        <v>0</v>
      </c>
      <c r="J50" s="116">
        <v>0</v>
      </c>
    </row>
    <row r="51" spans="1:12" s="110" customFormat="1" ht="13.5" customHeight="1" x14ac:dyDescent="0.2">
      <c r="A51" s="118" t="s">
        <v>105</v>
      </c>
      <c r="B51" s="121" t="s">
        <v>108</v>
      </c>
      <c r="C51" s="113">
        <v>7.0088845014807504</v>
      </c>
      <c r="D51" s="115">
        <v>71</v>
      </c>
      <c r="E51" s="114">
        <v>80</v>
      </c>
      <c r="F51" s="114">
        <v>73</v>
      </c>
      <c r="G51" s="114">
        <v>65</v>
      </c>
      <c r="H51" s="140">
        <v>54</v>
      </c>
      <c r="I51" s="115">
        <v>17</v>
      </c>
      <c r="J51" s="116">
        <v>31.481481481481481</v>
      </c>
    </row>
    <row r="52" spans="1:12" s="110" customFormat="1" ht="13.5" customHeight="1" x14ac:dyDescent="0.2">
      <c r="A52" s="118"/>
      <c r="B52" s="121" t="s">
        <v>109</v>
      </c>
      <c r="C52" s="113">
        <v>72.754195459032573</v>
      </c>
      <c r="D52" s="115">
        <v>737</v>
      </c>
      <c r="E52" s="114">
        <v>787</v>
      </c>
      <c r="F52" s="114">
        <v>775</v>
      </c>
      <c r="G52" s="114">
        <v>812</v>
      </c>
      <c r="H52" s="140">
        <v>759</v>
      </c>
      <c r="I52" s="115">
        <v>-22</v>
      </c>
      <c r="J52" s="116">
        <v>-2.8985507246376812</v>
      </c>
    </row>
    <row r="53" spans="1:12" s="110" customFormat="1" ht="13.5" customHeight="1" x14ac:dyDescent="0.2">
      <c r="A53" s="118"/>
      <c r="B53" s="121" t="s">
        <v>110</v>
      </c>
      <c r="C53" s="113">
        <v>18.854886475814414</v>
      </c>
      <c r="D53" s="115">
        <v>191</v>
      </c>
      <c r="E53" s="114">
        <v>186</v>
      </c>
      <c r="F53" s="114">
        <v>189</v>
      </c>
      <c r="G53" s="114">
        <v>180</v>
      </c>
      <c r="H53" s="140">
        <v>179</v>
      </c>
      <c r="I53" s="115">
        <v>12</v>
      </c>
      <c r="J53" s="116">
        <v>6.7039106145251397</v>
      </c>
    </row>
    <row r="54" spans="1:12" s="110" customFormat="1" ht="13.5" customHeight="1" x14ac:dyDescent="0.2">
      <c r="A54" s="120"/>
      <c r="B54" s="121" t="s">
        <v>111</v>
      </c>
      <c r="C54" s="113">
        <v>1.3820335636722607</v>
      </c>
      <c r="D54" s="115">
        <v>14</v>
      </c>
      <c r="E54" s="114">
        <v>13</v>
      </c>
      <c r="F54" s="114">
        <v>15</v>
      </c>
      <c r="G54" s="114">
        <v>15</v>
      </c>
      <c r="H54" s="140">
        <v>10</v>
      </c>
      <c r="I54" s="115">
        <v>4</v>
      </c>
      <c r="J54" s="116">
        <v>40</v>
      </c>
    </row>
    <row r="55" spans="1:12" s="110" customFormat="1" ht="13.5" customHeight="1" x14ac:dyDescent="0.2">
      <c r="A55" s="120"/>
      <c r="B55" s="121" t="s">
        <v>112</v>
      </c>
      <c r="C55" s="113">
        <v>0.29615004935834155</v>
      </c>
      <c r="D55" s="115">
        <v>3</v>
      </c>
      <c r="E55" s="114">
        <v>3</v>
      </c>
      <c r="F55" s="114">
        <v>3</v>
      </c>
      <c r="G55" s="114">
        <v>5</v>
      </c>
      <c r="H55" s="140">
        <v>3</v>
      </c>
      <c r="I55" s="115">
        <v>0</v>
      </c>
      <c r="J55" s="116">
        <v>0</v>
      </c>
    </row>
    <row r="56" spans="1:12" s="110" customFormat="1" ht="13.5" customHeight="1" x14ac:dyDescent="0.2">
      <c r="A56" s="118" t="s">
        <v>113</v>
      </c>
      <c r="B56" s="122" t="s">
        <v>116</v>
      </c>
      <c r="C56" s="113">
        <v>93.089832181638698</v>
      </c>
      <c r="D56" s="115">
        <v>943</v>
      </c>
      <c r="E56" s="114">
        <v>981</v>
      </c>
      <c r="F56" s="114">
        <v>989</v>
      </c>
      <c r="G56" s="114">
        <v>1012</v>
      </c>
      <c r="H56" s="140">
        <v>962</v>
      </c>
      <c r="I56" s="115">
        <v>-19</v>
      </c>
      <c r="J56" s="116">
        <v>-1.9750519750519751</v>
      </c>
    </row>
    <row r="57" spans="1:12" s="110" customFormat="1" ht="13.5" customHeight="1" x14ac:dyDescent="0.2">
      <c r="A57" s="142"/>
      <c r="B57" s="124" t="s">
        <v>117</v>
      </c>
      <c r="C57" s="125">
        <v>6.9101678183613027</v>
      </c>
      <c r="D57" s="143">
        <v>70</v>
      </c>
      <c r="E57" s="144">
        <v>85</v>
      </c>
      <c r="F57" s="144">
        <v>63</v>
      </c>
      <c r="G57" s="144">
        <v>60</v>
      </c>
      <c r="H57" s="145">
        <v>40</v>
      </c>
      <c r="I57" s="143">
        <v>30</v>
      </c>
      <c r="J57" s="146">
        <v>75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19255</v>
      </c>
      <c r="E12" s="236">
        <v>19045</v>
      </c>
      <c r="F12" s="114">
        <v>19370</v>
      </c>
      <c r="G12" s="114">
        <v>19457</v>
      </c>
      <c r="H12" s="140">
        <v>19651</v>
      </c>
      <c r="I12" s="115">
        <v>-396</v>
      </c>
      <c r="J12" s="116">
        <v>-2.0151646226655133</v>
      </c>
    </row>
    <row r="13" spans="1:15" s="110" customFormat="1" ht="12" customHeight="1" x14ac:dyDescent="0.2">
      <c r="A13" s="118" t="s">
        <v>105</v>
      </c>
      <c r="B13" s="119" t="s">
        <v>106</v>
      </c>
      <c r="C13" s="113">
        <v>52.57335756946248</v>
      </c>
      <c r="D13" s="115">
        <v>10123</v>
      </c>
      <c r="E13" s="114">
        <v>10025</v>
      </c>
      <c r="F13" s="114">
        <v>10273</v>
      </c>
      <c r="G13" s="114">
        <v>10238</v>
      </c>
      <c r="H13" s="140">
        <v>10312</v>
      </c>
      <c r="I13" s="115">
        <v>-189</v>
      </c>
      <c r="J13" s="116">
        <v>-1.8328161365399533</v>
      </c>
    </row>
    <row r="14" spans="1:15" s="110" customFormat="1" ht="12" customHeight="1" x14ac:dyDescent="0.2">
      <c r="A14" s="118"/>
      <c r="B14" s="119" t="s">
        <v>107</v>
      </c>
      <c r="C14" s="113">
        <v>47.42664243053752</v>
      </c>
      <c r="D14" s="115">
        <v>9132</v>
      </c>
      <c r="E14" s="114">
        <v>9020</v>
      </c>
      <c r="F14" s="114">
        <v>9097</v>
      </c>
      <c r="G14" s="114">
        <v>9219</v>
      </c>
      <c r="H14" s="140">
        <v>9339</v>
      </c>
      <c r="I14" s="115">
        <v>-207</v>
      </c>
      <c r="J14" s="116">
        <v>-2.2165114037905558</v>
      </c>
    </row>
    <row r="15" spans="1:15" s="110" customFormat="1" ht="12" customHeight="1" x14ac:dyDescent="0.2">
      <c r="A15" s="118" t="s">
        <v>105</v>
      </c>
      <c r="B15" s="121" t="s">
        <v>108</v>
      </c>
      <c r="C15" s="113">
        <v>7.9304076863152426</v>
      </c>
      <c r="D15" s="115">
        <v>1527</v>
      </c>
      <c r="E15" s="114">
        <v>1596</v>
      </c>
      <c r="F15" s="114">
        <v>1669</v>
      </c>
      <c r="G15" s="114">
        <v>1505</v>
      </c>
      <c r="H15" s="140">
        <v>1566</v>
      </c>
      <c r="I15" s="115">
        <v>-39</v>
      </c>
      <c r="J15" s="116">
        <v>-2.4904214559386975</v>
      </c>
    </row>
    <row r="16" spans="1:15" s="110" customFormat="1" ht="12" customHeight="1" x14ac:dyDescent="0.2">
      <c r="A16" s="118"/>
      <c r="B16" s="121" t="s">
        <v>109</v>
      </c>
      <c r="C16" s="113">
        <v>65.1207478576993</v>
      </c>
      <c r="D16" s="115">
        <v>12539</v>
      </c>
      <c r="E16" s="114">
        <v>12339</v>
      </c>
      <c r="F16" s="114">
        <v>12581</v>
      </c>
      <c r="G16" s="114">
        <v>12810</v>
      </c>
      <c r="H16" s="140">
        <v>12935</v>
      </c>
      <c r="I16" s="115">
        <v>-396</v>
      </c>
      <c r="J16" s="116">
        <v>-3.0614611519134134</v>
      </c>
    </row>
    <row r="17" spans="1:10" s="110" customFormat="1" ht="12" customHeight="1" x14ac:dyDescent="0.2">
      <c r="A17" s="118"/>
      <c r="B17" s="121" t="s">
        <v>110</v>
      </c>
      <c r="C17" s="113">
        <v>25.967281225655675</v>
      </c>
      <c r="D17" s="115">
        <v>5000</v>
      </c>
      <c r="E17" s="114">
        <v>4902</v>
      </c>
      <c r="F17" s="114">
        <v>4937</v>
      </c>
      <c r="G17" s="114">
        <v>4966</v>
      </c>
      <c r="H17" s="140">
        <v>4982</v>
      </c>
      <c r="I17" s="115">
        <v>18</v>
      </c>
      <c r="J17" s="116">
        <v>0.36130068245684466</v>
      </c>
    </row>
    <row r="18" spans="1:10" s="110" customFormat="1" ht="12" customHeight="1" x14ac:dyDescent="0.2">
      <c r="A18" s="120"/>
      <c r="B18" s="121" t="s">
        <v>111</v>
      </c>
      <c r="C18" s="113">
        <v>0.98156323032978443</v>
      </c>
      <c r="D18" s="115">
        <v>189</v>
      </c>
      <c r="E18" s="114">
        <v>208</v>
      </c>
      <c r="F18" s="114">
        <v>183</v>
      </c>
      <c r="G18" s="114">
        <v>176</v>
      </c>
      <c r="H18" s="140">
        <v>168</v>
      </c>
      <c r="I18" s="115">
        <v>21</v>
      </c>
      <c r="J18" s="116">
        <v>12.5</v>
      </c>
    </row>
    <row r="19" spans="1:10" s="110" customFormat="1" ht="12" customHeight="1" x14ac:dyDescent="0.2">
      <c r="A19" s="120"/>
      <c r="B19" s="121" t="s">
        <v>112</v>
      </c>
      <c r="C19" s="113">
        <v>0.270059724746819</v>
      </c>
      <c r="D19" s="115">
        <v>52</v>
      </c>
      <c r="E19" s="114">
        <v>57</v>
      </c>
      <c r="F19" s="114">
        <v>49</v>
      </c>
      <c r="G19" s="114">
        <v>44</v>
      </c>
      <c r="H19" s="140">
        <v>39</v>
      </c>
      <c r="I19" s="115">
        <v>13</v>
      </c>
      <c r="J19" s="116">
        <v>33.333333333333336</v>
      </c>
    </row>
    <row r="20" spans="1:10" s="110" customFormat="1" ht="12" customHeight="1" x14ac:dyDescent="0.2">
      <c r="A20" s="118" t="s">
        <v>113</v>
      </c>
      <c r="B20" s="119" t="s">
        <v>181</v>
      </c>
      <c r="C20" s="113">
        <v>73.778239418332902</v>
      </c>
      <c r="D20" s="115">
        <v>14206</v>
      </c>
      <c r="E20" s="114">
        <v>14064</v>
      </c>
      <c r="F20" s="114">
        <v>14396</v>
      </c>
      <c r="G20" s="114">
        <v>14416</v>
      </c>
      <c r="H20" s="140">
        <v>14605</v>
      </c>
      <c r="I20" s="115">
        <v>-399</v>
      </c>
      <c r="J20" s="116">
        <v>-2.7319411160561451</v>
      </c>
    </row>
    <row r="21" spans="1:10" s="110" customFormat="1" ht="12" customHeight="1" x14ac:dyDescent="0.2">
      <c r="A21" s="118"/>
      <c r="B21" s="119" t="s">
        <v>182</v>
      </c>
      <c r="C21" s="113">
        <v>26.221760581667098</v>
      </c>
      <c r="D21" s="115">
        <v>5049</v>
      </c>
      <c r="E21" s="114">
        <v>4981</v>
      </c>
      <c r="F21" s="114">
        <v>4974</v>
      </c>
      <c r="G21" s="114">
        <v>5041</v>
      </c>
      <c r="H21" s="140">
        <v>5046</v>
      </c>
      <c r="I21" s="115">
        <v>3</v>
      </c>
      <c r="J21" s="116">
        <v>5.9453032104637336E-2</v>
      </c>
    </row>
    <row r="22" spans="1:10" s="110" customFormat="1" ht="12" customHeight="1" x14ac:dyDescent="0.2">
      <c r="A22" s="118" t="s">
        <v>113</v>
      </c>
      <c r="B22" s="119" t="s">
        <v>116</v>
      </c>
      <c r="C22" s="113">
        <v>94.152168267982347</v>
      </c>
      <c r="D22" s="115">
        <v>18129</v>
      </c>
      <c r="E22" s="114">
        <v>17980</v>
      </c>
      <c r="F22" s="114">
        <v>18286</v>
      </c>
      <c r="G22" s="114">
        <v>18443</v>
      </c>
      <c r="H22" s="140">
        <v>18650</v>
      </c>
      <c r="I22" s="115">
        <v>-521</v>
      </c>
      <c r="J22" s="116">
        <v>-2.7935656836461127</v>
      </c>
    </row>
    <row r="23" spans="1:10" s="110" customFormat="1" ht="12" customHeight="1" x14ac:dyDescent="0.2">
      <c r="A23" s="118"/>
      <c r="B23" s="119" t="s">
        <v>117</v>
      </c>
      <c r="C23" s="113">
        <v>5.8218644507920017</v>
      </c>
      <c r="D23" s="115">
        <v>1121</v>
      </c>
      <c r="E23" s="114">
        <v>1059</v>
      </c>
      <c r="F23" s="114">
        <v>1078</v>
      </c>
      <c r="G23" s="114">
        <v>1010</v>
      </c>
      <c r="H23" s="140">
        <v>998</v>
      </c>
      <c r="I23" s="115">
        <v>123</v>
      </c>
      <c r="J23" s="116">
        <v>12.324649298597194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27645</v>
      </c>
      <c r="E64" s="236">
        <v>27895</v>
      </c>
      <c r="F64" s="236">
        <v>28275</v>
      </c>
      <c r="G64" s="236">
        <v>28012</v>
      </c>
      <c r="H64" s="140">
        <v>28099</v>
      </c>
      <c r="I64" s="115">
        <v>-454</v>
      </c>
      <c r="J64" s="116">
        <v>-1.6157158617744403</v>
      </c>
    </row>
    <row r="65" spans="1:12" s="110" customFormat="1" ht="12" customHeight="1" x14ac:dyDescent="0.2">
      <c r="A65" s="118" t="s">
        <v>105</v>
      </c>
      <c r="B65" s="119" t="s">
        <v>106</v>
      </c>
      <c r="C65" s="113">
        <v>52.374751311267858</v>
      </c>
      <c r="D65" s="235">
        <v>14479</v>
      </c>
      <c r="E65" s="236">
        <v>14609</v>
      </c>
      <c r="F65" s="236">
        <v>14885</v>
      </c>
      <c r="G65" s="236">
        <v>14735</v>
      </c>
      <c r="H65" s="140">
        <v>14733</v>
      </c>
      <c r="I65" s="115">
        <v>-254</v>
      </c>
      <c r="J65" s="116">
        <v>-1.7240209054503495</v>
      </c>
    </row>
    <row r="66" spans="1:12" s="110" customFormat="1" ht="12" customHeight="1" x14ac:dyDescent="0.2">
      <c r="A66" s="118"/>
      <c r="B66" s="119" t="s">
        <v>107</v>
      </c>
      <c r="C66" s="113">
        <v>47.625248688732142</v>
      </c>
      <c r="D66" s="235">
        <v>13166</v>
      </c>
      <c r="E66" s="236">
        <v>13286</v>
      </c>
      <c r="F66" s="236">
        <v>13390</v>
      </c>
      <c r="G66" s="236">
        <v>13277</v>
      </c>
      <c r="H66" s="140">
        <v>13366</v>
      </c>
      <c r="I66" s="115">
        <v>-200</v>
      </c>
      <c r="J66" s="116">
        <v>-1.4963339817447254</v>
      </c>
    </row>
    <row r="67" spans="1:12" s="110" customFormat="1" ht="12" customHeight="1" x14ac:dyDescent="0.2">
      <c r="A67" s="118" t="s">
        <v>105</v>
      </c>
      <c r="B67" s="121" t="s">
        <v>108</v>
      </c>
      <c r="C67" s="113">
        <v>7.8929281967806117</v>
      </c>
      <c r="D67" s="235">
        <v>2182</v>
      </c>
      <c r="E67" s="236">
        <v>2268</v>
      </c>
      <c r="F67" s="236">
        <v>2327</v>
      </c>
      <c r="G67" s="236">
        <v>2039</v>
      </c>
      <c r="H67" s="140">
        <v>2089</v>
      </c>
      <c r="I67" s="115">
        <v>93</v>
      </c>
      <c r="J67" s="116">
        <v>4.4518908568693156</v>
      </c>
    </row>
    <row r="68" spans="1:12" s="110" customFormat="1" ht="12" customHeight="1" x14ac:dyDescent="0.2">
      <c r="A68" s="118"/>
      <c r="B68" s="121" t="s">
        <v>109</v>
      </c>
      <c r="C68" s="113">
        <v>66.033640803038523</v>
      </c>
      <c r="D68" s="235">
        <v>18255</v>
      </c>
      <c r="E68" s="236">
        <v>18401</v>
      </c>
      <c r="F68" s="236">
        <v>18685</v>
      </c>
      <c r="G68" s="236">
        <v>18782</v>
      </c>
      <c r="H68" s="140">
        <v>18860</v>
      </c>
      <c r="I68" s="115">
        <v>-605</v>
      </c>
      <c r="J68" s="116">
        <v>-3.207847295864263</v>
      </c>
    </row>
    <row r="69" spans="1:12" s="110" customFormat="1" ht="12" customHeight="1" x14ac:dyDescent="0.2">
      <c r="A69" s="118"/>
      <c r="B69" s="121" t="s">
        <v>110</v>
      </c>
      <c r="C69" s="113">
        <v>25.172725628504249</v>
      </c>
      <c r="D69" s="235">
        <v>6959</v>
      </c>
      <c r="E69" s="236">
        <v>6954</v>
      </c>
      <c r="F69" s="236">
        <v>7009</v>
      </c>
      <c r="G69" s="236">
        <v>6961</v>
      </c>
      <c r="H69" s="140">
        <v>6934</v>
      </c>
      <c r="I69" s="115">
        <v>25</v>
      </c>
      <c r="J69" s="116">
        <v>0.36054225555235075</v>
      </c>
    </row>
    <row r="70" spans="1:12" s="110" customFormat="1" ht="12" customHeight="1" x14ac:dyDescent="0.2">
      <c r="A70" s="120"/>
      <c r="B70" s="121" t="s">
        <v>111</v>
      </c>
      <c r="C70" s="113">
        <v>0.90070537167661424</v>
      </c>
      <c r="D70" s="235">
        <v>249</v>
      </c>
      <c r="E70" s="236">
        <v>272</v>
      </c>
      <c r="F70" s="236">
        <v>254</v>
      </c>
      <c r="G70" s="236">
        <v>230</v>
      </c>
      <c r="H70" s="140">
        <v>216</v>
      </c>
      <c r="I70" s="115">
        <v>33</v>
      </c>
      <c r="J70" s="116">
        <v>15.277777777777779</v>
      </c>
    </row>
    <row r="71" spans="1:12" s="110" customFormat="1" ht="12" customHeight="1" x14ac:dyDescent="0.2">
      <c r="A71" s="120"/>
      <c r="B71" s="121" t="s">
        <v>112</v>
      </c>
      <c r="C71" s="113">
        <v>0.26406221739916802</v>
      </c>
      <c r="D71" s="235">
        <v>73</v>
      </c>
      <c r="E71" s="236">
        <v>84</v>
      </c>
      <c r="F71" s="236">
        <v>76</v>
      </c>
      <c r="G71" s="236">
        <v>57</v>
      </c>
      <c r="H71" s="140">
        <v>53</v>
      </c>
      <c r="I71" s="115">
        <v>20</v>
      </c>
      <c r="J71" s="116">
        <v>37.735849056603776</v>
      </c>
    </row>
    <row r="72" spans="1:12" s="110" customFormat="1" ht="12" customHeight="1" x14ac:dyDescent="0.2">
      <c r="A72" s="118" t="s">
        <v>113</v>
      </c>
      <c r="B72" s="119" t="s">
        <v>181</v>
      </c>
      <c r="C72" s="113">
        <v>73.62271658527763</v>
      </c>
      <c r="D72" s="235">
        <v>20353</v>
      </c>
      <c r="E72" s="236">
        <v>20542</v>
      </c>
      <c r="F72" s="236">
        <v>20889</v>
      </c>
      <c r="G72" s="236">
        <v>20723</v>
      </c>
      <c r="H72" s="140">
        <v>20859</v>
      </c>
      <c r="I72" s="115">
        <v>-506</v>
      </c>
      <c r="J72" s="116">
        <v>-2.4258114003547631</v>
      </c>
    </row>
    <row r="73" spans="1:12" s="110" customFormat="1" ht="12" customHeight="1" x14ac:dyDescent="0.2">
      <c r="A73" s="118"/>
      <c r="B73" s="119" t="s">
        <v>182</v>
      </c>
      <c r="C73" s="113">
        <v>26.377283414722374</v>
      </c>
      <c r="D73" s="115">
        <v>7292</v>
      </c>
      <c r="E73" s="114">
        <v>7353</v>
      </c>
      <c r="F73" s="114">
        <v>7386</v>
      </c>
      <c r="G73" s="114">
        <v>7289</v>
      </c>
      <c r="H73" s="140">
        <v>7240</v>
      </c>
      <c r="I73" s="115">
        <v>52</v>
      </c>
      <c r="J73" s="116">
        <v>0.71823204419889508</v>
      </c>
    </row>
    <row r="74" spans="1:12" s="110" customFormat="1" ht="12" customHeight="1" x14ac:dyDescent="0.2">
      <c r="A74" s="118" t="s">
        <v>113</v>
      </c>
      <c r="B74" s="119" t="s">
        <v>116</v>
      </c>
      <c r="C74" s="113">
        <v>96.190992946283231</v>
      </c>
      <c r="D74" s="115">
        <v>26592</v>
      </c>
      <c r="E74" s="114">
        <v>26882</v>
      </c>
      <c r="F74" s="114">
        <v>27253</v>
      </c>
      <c r="G74" s="114">
        <v>27059</v>
      </c>
      <c r="H74" s="140">
        <v>27158</v>
      </c>
      <c r="I74" s="115">
        <v>-566</v>
      </c>
      <c r="J74" s="116">
        <v>-2.0841004492230648</v>
      </c>
    </row>
    <row r="75" spans="1:12" s="110" customFormat="1" ht="12" customHeight="1" x14ac:dyDescent="0.2">
      <c r="A75" s="142"/>
      <c r="B75" s="124" t="s">
        <v>117</v>
      </c>
      <c r="C75" s="125">
        <v>3.7873033098209441</v>
      </c>
      <c r="D75" s="143">
        <v>1047</v>
      </c>
      <c r="E75" s="144">
        <v>1006</v>
      </c>
      <c r="F75" s="144">
        <v>1013</v>
      </c>
      <c r="G75" s="144">
        <v>945</v>
      </c>
      <c r="H75" s="145">
        <v>934</v>
      </c>
      <c r="I75" s="143">
        <v>113</v>
      </c>
      <c r="J75" s="146">
        <v>12.098501070663811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19255</v>
      </c>
      <c r="G11" s="114">
        <v>19045</v>
      </c>
      <c r="H11" s="114">
        <v>19370</v>
      </c>
      <c r="I11" s="114">
        <v>19457</v>
      </c>
      <c r="J11" s="140">
        <v>19651</v>
      </c>
      <c r="K11" s="114">
        <v>-396</v>
      </c>
      <c r="L11" s="116">
        <v>-2.0151646226655133</v>
      </c>
    </row>
    <row r="12" spans="1:17" s="110" customFormat="1" ht="24.95" customHeight="1" x14ac:dyDescent="0.2">
      <c r="A12" s="604" t="s">
        <v>185</v>
      </c>
      <c r="B12" s="605"/>
      <c r="C12" s="605"/>
      <c r="D12" s="606"/>
      <c r="E12" s="113">
        <v>52.57335756946248</v>
      </c>
      <c r="F12" s="115">
        <v>10123</v>
      </c>
      <c r="G12" s="114">
        <v>10025</v>
      </c>
      <c r="H12" s="114">
        <v>10273</v>
      </c>
      <c r="I12" s="114">
        <v>10238</v>
      </c>
      <c r="J12" s="140">
        <v>10312</v>
      </c>
      <c r="K12" s="114">
        <v>-189</v>
      </c>
      <c r="L12" s="116">
        <v>-1.8328161365399533</v>
      </c>
    </row>
    <row r="13" spans="1:17" s="110" customFormat="1" ht="15" customHeight="1" x14ac:dyDescent="0.2">
      <c r="A13" s="120"/>
      <c r="B13" s="612" t="s">
        <v>107</v>
      </c>
      <c r="C13" s="612"/>
      <c r="E13" s="113">
        <v>47.42664243053752</v>
      </c>
      <c r="F13" s="115">
        <v>9132</v>
      </c>
      <c r="G13" s="114">
        <v>9020</v>
      </c>
      <c r="H13" s="114">
        <v>9097</v>
      </c>
      <c r="I13" s="114">
        <v>9219</v>
      </c>
      <c r="J13" s="140">
        <v>9339</v>
      </c>
      <c r="K13" s="114">
        <v>-207</v>
      </c>
      <c r="L13" s="116">
        <v>-2.2165114037905558</v>
      </c>
    </row>
    <row r="14" spans="1:17" s="110" customFormat="1" ht="24.95" customHeight="1" x14ac:dyDescent="0.2">
      <c r="A14" s="604" t="s">
        <v>186</v>
      </c>
      <c r="B14" s="605"/>
      <c r="C14" s="605"/>
      <c r="D14" s="606"/>
      <c r="E14" s="113">
        <v>7.9304076863152426</v>
      </c>
      <c r="F14" s="115">
        <v>1527</v>
      </c>
      <c r="G14" s="114">
        <v>1596</v>
      </c>
      <c r="H14" s="114">
        <v>1669</v>
      </c>
      <c r="I14" s="114">
        <v>1505</v>
      </c>
      <c r="J14" s="140">
        <v>1566</v>
      </c>
      <c r="K14" s="114">
        <v>-39</v>
      </c>
      <c r="L14" s="116">
        <v>-2.4904214559386975</v>
      </c>
    </row>
    <row r="15" spans="1:17" s="110" customFormat="1" ht="15" customHeight="1" x14ac:dyDescent="0.2">
      <c r="A15" s="120"/>
      <c r="B15" s="119"/>
      <c r="C15" s="258" t="s">
        <v>106</v>
      </c>
      <c r="E15" s="113">
        <v>63.261296660117878</v>
      </c>
      <c r="F15" s="115">
        <v>966</v>
      </c>
      <c r="G15" s="114">
        <v>1014</v>
      </c>
      <c r="H15" s="114">
        <v>1075</v>
      </c>
      <c r="I15" s="114">
        <v>961</v>
      </c>
      <c r="J15" s="140">
        <v>996</v>
      </c>
      <c r="K15" s="114">
        <v>-30</v>
      </c>
      <c r="L15" s="116">
        <v>-3.0120481927710845</v>
      </c>
    </row>
    <row r="16" spans="1:17" s="110" customFormat="1" ht="15" customHeight="1" x14ac:dyDescent="0.2">
      <c r="A16" s="120"/>
      <c r="B16" s="119"/>
      <c r="C16" s="258" t="s">
        <v>107</v>
      </c>
      <c r="E16" s="113">
        <v>36.738703339882122</v>
      </c>
      <c r="F16" s="115">
        <v>561</v>
      </c>
      <c r="G16" s="114">
        <v>582</v>
      </c>
      <c r="H16" s="114">
        <v>594</v>
      </c>
      <c r="I16" s="114">
        <v>544</v>
      </c>
      <c r="J16" s="140">
        <v>570</v>
      </c>
      <c r="K16" s="114">
        <v>-9</v>
      </c>
      <c r="L16" s="116">
        <v>-1.5789473684210527</v>
      </c>
    </row>
    <row r="17" spans="1:12" s="110" customFormat="1" ht="15" customHeight="1" x14ac:dyDescent="0.2">
      <c r="A17" s="120"/>
      <c r="B17" s="121" t="s">
        <v>109</v>
      </c>
      <c r="C17" s="258"/>
      <c r="E17" s="113">
        <v>65.1207478576993</v>
      </c>
      <c r="F17" s="115">
        <v>12539</v>
      </c>
      <c r="G17" s="114">
        <v>12339</v>
      </c>
      <c r="H17" s="114">
        <v>12581</v>
      </c>
      <c r="I17" s="114">
        <v>12810</v>
      </c>
      <c r="J17" s="140">
        <v>12935</v>
      </c>
      <c r="K17" s="114">
        <v>-396</v>
      </c>
      <c r="L17" s="116">
        <v>-3.0614611519134134</v>
      </c>
    </row>
    <row r="18" spans="1:12" s="110" customFormat="1" ht="15" customHeight="1" x14ac:dyDescent="0.2">
      <c r="A18" s="120"/>
      <c r="B18" s="119"/>
      <c r="C18" s="258" t="s">
        <v>106</v>
      </c>
      <c r="E18" s="113">
        <v>53.186059494377545</v>
      </c>
      <c r="F18" s="115">
        <v>6669</v>
      </c>
      <c r="G18" s="114">
        <v>6572</v>
      </c>
      <c r="H18" s="114">
        <v>6739</v>
      </c>
      <c r="I18" s="114">
        <v>6823</v>
      </c>
      <c r="J18" s="140">
        <v>6850</v>
      </c>
      <c r="K18" s="114">
        <v>-181</v>
      </c>
      <c r="L18" s="116">
        <v>-2.6423357664233578</v>
      </c>
    </row>
    <row r="19" spans="1:12" s="110" customFormat="1" ht="15" customHeight="1" x14ac:dyDescent="0.2">
      <c r="A19" s="120"/>
      <c r="B19" s="119"/>
      <c r="C19" s="258" t="s">
        <v>107</v>
      </c>
      <c r="E19" s="113">
        <v>46.813940505622455</v>
      </c>
      <c r="F19" s="115">
        <v>5870</v>
      </c>
      <c r="G19" s="114">
        <v>5767</v>
      </c>
      <c r="H19" s="114">
        <v>5842</v>
      </c>
      <c r="I19" s="114">
        <v>5987</v>
      </c>
      <c r="J19" s="140">
        <v>6085</v>
      </c>
      <c r="K19" s="114">
        <v>-215</v>
      </c>
      <c r="L19" s="116">
        <v>-3.5332785538208711</v>
      </c>
    </row>
    <row r="20" spans="1:12" s="110" customFormat="1" ht="15" customHeight="1" x14ac:dyDescent="0.2">
      <c r="A20" s="120"/>
      <c r="B20" s="121" t="s">
        <v>110</v>
      </c>
      <c r="C20" s="258"/>
      <c r="E20" s="113">
        <v>25.967281225655675</v>
      </c>
      <c r="F20" s="115">
        <v>5000</v>
      </c>
      <c r="G20" s="114">
        <v>4902</v>
      </c>
      <c r="H20" s="114">
        <v>4937</v>
      </c>
      <c r="I20" s="114">
        <v>4966</v>
      </c>
      <c r="J20" s="140">
        <v>4982</v>
      </c>
      <c r="K20" s="114">
        <v>18</v>
      </c>
      <c r="L20" s="116">
        <v>0.36130068245684466</v>
      </c>
    </row>
    <row r="21" spans="1:12" s="110" customFormat="1" ht="15" customHeight="1" x14ac:dyDescent="0.2">
      <c r="A21" s="120"/>
      <c r="B21" s="119"/>
      <c r="C21" s="258" t="s">
        <v>106</v>
      </c>
      <c r="E21" s="113">
        <v>47.36</v>
      </c>
      <c r="F21" s="115">
        <v>2368</v>
      </c>
      <c r="G21" s="114">
        <v>2310</v>
      </c>
      <c r="H21" s="114">
        <v>2339</v>
      </c>
      <c r="I21" s="114">
        <v>2335</v>
      </c>
      <c r="J21" s="140">
        <v>2345</v>
      </c>
      <c r="K21" s="114">
        <v>23</v>
      </c>
      <c r="L21" s="116">
        <v>0.98081023454157779</v>
      </c>
    </row>
    <row r="22" spans="1:12" s="110" customFormat="1" ht="15" customHeight="1" x14ac:dyDescent="0.2">
      <c r="A22" s="120"/>
      <c r="B22" s="119"/>
      <c r="C22" s="258" t="s">
        <v>107</v>
      </c>
      <c r="E22" s="113">
        <v>52.64</v>
      </c>
      <c r="F22" s="115">
        <v>2632</v>
      </c>
      <c r="G22" s="114">
        <v>2592</v>
      </c>
      <c r="H22" s="114">
        <v>2598</v>
      </c>
      <c r="I22" s="114">
        <v>2631</v>
      </c>
      <c r="J22" s="140">
        <v>2637</v>
      </c>
      <c r="K22" s="114">
        <v>-5</v>
      </c>
      <c r="L22" s="116">
        <v>-0.18960940462646947</v>
      </c>
    </row>
    <row r="23" spans="1:12" s="110" customFormat="1" ht="15" customHeight="1" x14ac:dyDescent="0.2">
      <c r="A23" s="120"/>
      <c r="B23" s="121" t="s">
        <v>111</v>
      </c>
      <c r="C23" s="258"/>
      <c r="E23" s="113">
        <v>0.98156323032978443</v>
      </c>
      <c r="F23" s="115">
        <v>189</v>
      </c>
      <c r="G23" s="114">
        <v>208</v>
      </c>
      <c r="H23" s="114">
        <v>183</v>
      </c>
      <c r="I23" s="114">
        <v>176</v>
      </c>
      <c r="J23" s="140">
        <v>168</v>
      </c>
      <c r="K23" s="114">
        <v>21</v>
      </c>
      <c r="L23" s="116">
        <v>12.5</v>
      </c>
    </row>
    <row r="24" spans="1:12" s="110" customFormat="1" ht="15" customHeight="1" x14ac:dyDescent="0.2">
      <c r="A24" s="120"/>
      <c r="B24" s="119"/>
      <c r="C24" s="258" t="s">
        <v>106</v>
      </c>
      <c r="E24" s="113">
        <v>63.492063492063494</v>
      </c>
      <c r="F24" s="115">
        <v>120</v>
      </c>
      <c r="G24" s="114">
        <v>129</v>
      </c>
      <c r="H24" s="114">
        <v>120</v>
      </c>
      <c r="I24" s="114">
        <v>119</v>
      </c>
      <c r="J24" s="140">
        <v>121</v>
      </c>
      <c r="K24" s="114">
        <v>-1</v>
      </c>
      <c r="L24" s="116">
        <v>-0.82644628099173556</v>
      </c>
    </row>
    <row r="25" spans="1:12" s="110" customFormat="1" ht="15" customHeight="1" x14ac:dyDescent="0.2">
      <c r="A25" s="120"/>
      <c r="B25" s="119"/>
      <c r="C25" s="258" t="s">
        <v>107</v>
      </c>
      <c r="E25" s="113">
        <v>36.507936507936506</v>
      </c>
      <c r="F25" s="115">
        <v>69</v>
      </c>
      <c r="G25" s="114">
        <v>79</v>
      </c>
      <c r="H25" s="114">
        <v>63</v>
      </c>
      <c r="I25" s="114">
        <v>57</v>
      </c>
      <c r="J25" s="140">
        <v>47</v>
      </c>
      <c r="K25" s="114">
        <v>22</v>
      </c>
      <c r="L25" s="116">
        <v>46.808510638297875</v>
      </c>
    </row>
    <row r="26" spans="1:12" s="110" customFormat="1" ht="15" customHeight="1" x14ac:dyDescent="0.2">
      <c r="A26" s="120"/>
      <c r="C26" s="121" t="s">
        <v>187</v>
      </c>
      <c r="D26" s="110" t="s">
        <v>188</v>
      </c>
      <c r="E26" s="113">
        <v>0.270059724746819</v>
      </c>
      <c r="F26" s="115">
        <v>52</v>
      </c>
      <c r="G26" s="114">
        <v>57</v>
      </c>
      <c r="H26" s="114">
        <v>49</v>
      </c>
      <c r="I26" s="114">
        <v>44</v>
      </c>
      <c r="J26" s="140">
        <v>39</v>
      </c>
      <c r="K26" s="114">
        <v>13</v>
      </c>
      <c r="L26" s="116">
        <v>33.333333333333336</v>
      </c>
    </row>
    <row r="27" spans="1:12" s="110" customFormat="1" ht="15" customHeight="1" x14ac:dyDescent="0.2">
      <c r="A27" s="120"/>
      <c r="B27" s="119"/>
      <c r="D27" s="259" t="s">
        <v>106</v>
      </c>
      <c r="E27" s="113">
        <v>53.846153846153847</v>
      </c>
      <c r="F27" s="115">
        <v>28</v>
      </c>
      <c r="G27" s="114">
        <v>25</v>
      </c>
      <c r="H27" s="114">
        <v>23</v>
      </c>
      <c r="I27" s="114">
        <v>23</v>
      </c>
      <c r="J27" s="140">
        <v>27</v>
      </c>
      <c r="K27" s="114">
        <v>1</v>
      </c>
      <c r="L27" s="116">
        <v>3.7037037037037037</v>
      </c>
    </row>
    <row r="28" spans="1:12" s="110" customFormat="1" ht="15" customHeight="1" x14ac:dyDescent="0.2">
      <c r="A28" s="120"/>
      <c r="B28" s="119"/>
      <c r="D28" s="259" t="s">
        <v>107</v>
      </c>
      <c r="E28" s="113">
        <v>46.153846153846153</v>
      </c>
      <c r="F28" s="115">
        <v>24</v>
      </c>
      <c r="G28" s="114">
        <v>32</v>
      </c>
      <c r="H28" s="114">
        <v>26</v>
      </c>
      <c r="I28" s="114">
        <v>21</v>
      </c>
      <c r="J28" s="140">
        <v>12</v>
      </c>
      <c r="K28" s="114">
        <v>12</v>
      </c>
      <c r="L28" s="116">
        <v>100</v>
      </c>
    </row>
    <row r="29" spans="1:12" s="110" customFormat="1" ht="24.95" customHeight="1" x14ac:dyDescent="0.2">
      <c r="A29" s="604" t="s">
        <v>189</v>
      </c>
      <c r="B29" s="605"/>
      <c r="C29" s="605"/>
      <c r="D29" s="606"/>
      <c r="E29" s="113">
        <v>94.152168267982347</v>
      </c>
      <c r="F29" s="115">
        <v>18129</v>
      </c>
      <c r="G29" s="114">
        <v>17980</v>
      </c>
      <c r="H29" s="114">
        <v>18286</v>
      </c>
      <c r="I29" s="114">
        <v>18443</v>
      </c>
      <c r="J29" s="140">
        <v>18650</v>
      </c>
      <c r="K29" s="114">
        <v>-521</v>
      </c>
      <c r="L29" s="116">
        <v>-2.7935656836461127</v>
      </c>
    </row>
    <row r="30" spans="1:12" s="110" customFormat="1" ht="15" customHeight="1" x14ac:dyDescent="0.2">
      <c r="A30" s="120"/>
      <c r="B30" s="119"/>
      <c r="C30" s="258" t="s">
        <v>106</v>
      </c>
      <c r="E30" s="113">
        <v>51.613437034585473</v>
      </c>
      <c r="F30" s="115">
        <v>9357</v>
      </c>
      <c r="G30" s="114">
        <v>9302</v>
      </c>
      <c r="H30" s="114">
        <v>9528</v>
      </c>
      <c r="I30" s="114">
        <v>9561</v>
      </c>
      <c r="J30" s="140">
        <v>9653</v>
      </c>
      <c r="K30" s="114">
        <v>-296</v>
      </c>
      <c r="L30" s="116">
        <v>-3.0664042266652856</v>
      </c>
    </row>
    <row r="31" spans="1:12" s="110" customFormat="1" ht="15" customHeight="1" x14ac:dyDescent="0.2">
      <c r="A31" s="120"/>
      <c r="B31" s="119"/>
      <c r="C31" s="258" t="s">
        <v>107</v>
      </c>
      <c r="E31" s="113">
        <v>48.386562965414527</v>
      </c>
      <c r="F31" s="115">
        <v>8772</v>
      </c>
      <c r="G31" s="114">
        <v>8678</v>
      </c>
      <c r="H31" s="114">
        <v>8758</v>
      </c>
      <c r="I31" s="114">
        <v>8882</v>
      </c>
      <c r="J31" s="140">
        <v>8997</v>
      </c>
      <c r="K31" s="114">
        <v>-225</v>
      </c>
      <c r="L31" s="116">
        <v>-2.5008336112037344</v>
      </c>
    </row>
    <row r="32" spans="1:12" s="110" customFormat="1" ht="15" customHeight="1" x14ac:dyDescent="0.2">
      <c r="A32" s="120"/>
      <c r="B32" s="119" t="s">
        <v>117</v>
      </c>
      <c r="C32" s="258"/>
      <c r="E32" s="113">
        <v>5.8218644507920017</v>
      </c>
      <c r="F32" s="115">
        <v>1121</v>
      </c>
      <c r="G32" s="114">
        <v>1059</v>
      </c>
      <c r="H32" s="114">
        <v>1078</v>
      </c>
      <c r="I32" s="114">
        <v>1010</v>
      </c>
      <c r="J32" s="140">
        <v>998</v>
      </c>
      <c r="K32" s="114">
        <v>123</v>
      </c>
      <c r="L32" s="116">
        <v>12.324649298597194</v>
      </c>
    </row>
    <row r="33" spans="1:12" s="110" customFormat="1" ht="15" customHeight="1" x14ac:dyDescent="0.2">
      <c r="A33" s="120"/>
      <c r="B33" s="119"/>
      <c r="C33" s="258" t="s">
        <v>106</v>
      </c>
      <c r="E33" s="113">
        <v>68.064228367528997</v>
      </c>
      <c r="F33" s="115">
        <v>763</v>
      </c>
      <c r="G33" s="114">
        <v>719</v>
      </c>
      <c r="H33" s="114">
        <v>741</v>
      </c>
      <c r="I33" s="114">
        <v>674</v>
      </c>
      <c r="J33" s="140">
        <v>656</v>
      </c>
      <c r="K33" s="114">
        <v>107</v>
      </c>
      <c r="L33" s="116">
        <v>16.310975609756099</v>
      </c>
    </row>
    <row r="34" spans="1:12" s="110" customFormat="1" ht="15" customHeight="1" x14ac:dyDescent="0.2">
      <c r="A34" s="120"/>
      <c r="B34" s="119"/>
      <c r="C34" s="258" t="s">
        <v>107</v>
      </c>
      <c r="E34" s="113">
        <v>31.93577163247101</v>
      </c>
      <c r="F34" s="115">
        <v>358</v>
      </c>
      <c r="G34" s="114">
        <v>340</v>
      </c>
      <c r="H34" s="114">
        <v>337</v>
      </c>
      <c r="I34" s="114">
        <v>336</v>
      </c>
      <c r="J34" s="140">
        <v>342</v>
      </c>
      <c r="K34" s="114">
        <v>16</v>
      </c>
      <c r="L34" s="116">
        <v>4.6783625730994149</v>
      </c>
    </row>
    <row r="35" spans="1:12" s="110" customFormat="1" ht="24.95" customHeight="1" x14ac:dyDescent="0.2">
      <c r="A35" s="604" t="s">
        <v>190</v>
      </c>
      <c r="B35" s="605"/>
      <c r="C35" s="605"/>
      <c r="D35" s="606"/>
      <c r="E35" s="113">
        <v>73.778239418332902</v>
      </c>
      <c r="F35" s="115">
        <v>14206</v>
      </c>
      <c r="G35" s="114">
        <v>14064</v>
      </c>
      <c r="H35" s="114">
        <v>14396</v>
      </c>
      <c r="I35" s="114">
        <v>14416</v>
      </c>
      <c r="J35" s="140">
        <v>14605</v>
      </c>
      <c r="K35" s="114">
        <v>-399</v>
      </c>
      <c r="L35" s="116">
        <v>-2.7319411160561451</v>
      </c>
    </row>
    <row r="36" spans="1:12" s="110" customFormat="1" ht="15" customHeight="1" x14ac:dyDescent="0.2">
      <c r="A36" s="120"/>
      <c r="B36" s="119"/>
      <c r="C36" s="258" t="s">
        <v>106</v>
      </c>
      <c r="E36" s="113">
        <v>65.789103195832752</v>
      </c>
      <c r="F36" s="115">
        <v>9346</v>
      </c>
      <c r="G36" s="114">
        <v>9255</v>
      </c>
      <c r="H36" s="114">
        <v>9501</v>
      </c>
      <c r="I36" s="114">
        <v>9456</v>
      </c>
      <c r="J36" s="140">
        <v>9538</v>
      </c>
      <c r="K36" s="114">
        <v>-192</v>
      </c>
      <c r="L36" s="116">
        <v>-2.0130006290626965</v>
      </c>
    </row>
    <row r="37" spans="1:12" s="110" customFormat="1" ht="15" customHeight="1" x14ac:dyDescent="0.2">
      <c r="A37" s="120"/>
      <c r="B37" s="119"/>
      <c r="C37" s="258" t="s">
        <v>107</v>
      </c>
      <c r="E37" s="113">
        <v>34.210896804167255</v>
      </c>
      <c r="F37" s="115">
        <v>4860</v>
      </c>
      <c r="G37" s="114">
        <v>4809</v>
      </c>
      <c r="H37" s="114">
        <v>4895</v>
      </c>
      <c r="I37" s="114">
        <v>4960</v>
      </c>
      <c r="J37" s="140">
        <v>5067</v>
      </c>
      <c r="K37" s="114">
        <v>-207</v>
      </c>
      <c r="L37" s="116">
        <v>-4.0852575488454708</v>
      </c>
    </row>
    <row r="38" spans="1:12" s="110" customFormat="1" ht="15" customHeight="1" x14ac:dyDescent="0.2">
      <c r="A38" s="120"/>
      <c r="B38" s="119" t="s">
        <v>182</v>
      </c>
      <c r="C38" s="258"/>
      <c r="E38" s="113">
        <v>26.221760581667098</v>
      </c>
      <c r="F38" s="115">
        <v>5049</v>
      </c>
      <c r="G38" s="114">
        <v>4981</v>
      </c>
      <c r="H38" s="114">
        <v>4974</v>
      </c>
      <c r="I38" s="114">
        <v>5041</v>
      </c>
      <c r="J38" s="140">
        <v>5046</v>
      </c>
      <c r="K38" s="114">
        <v>3</v>
      </c>
      <c r="L38" s="116">
        <v>5.9453032104637336E-2</v>
      </c>
    </row>
    <row r="39" spans="1:12" s="110" customFormat="1" ht="15" customHeight="1" x14ac:dyDescent="0.2">
      <c r="A39" s="120"/>
      <c r="B39" s="119"/>
      <c r="C39" s="258" t="s">
        <v>106</v>
      </c>
      <c r="E39" s="113">
        <v>15.389185977421272</v>
      </c>
      <c r="F39" s="115">
        <v>777</v>
      </c>
      <c r="G39" s="114">
        <v>770</v>
      </c>
      <c r="H39" s="114">
        <v>772</v>
      </c>
      <c r="I39" s="114">
        <v>782</v>
      </c>
      <c r="J39" s="140">
        <v>774</v>
      </c>
      <c r="K39" s="114">
        <v>3</v>
      </c>
      <c r="L39" s="116">
        <v>0.38759689922480622</v>
      </c>
    </row>
    <row r="40" spans="1:12" s="110" customFormat="1" ht="15" customHeight="1" x14ac:dyDescent="0.2">
      <c r="A40" s="120"/>
      <c r="B40" s="119"/>
      <c r="C40" s="258" t="s">
        <v>107</v>
      </c>
      <c r="E40" s="113">
        <v>84.610814022578722</v>
      </c>
      <c r="F40" s="115">
        <v>4272</v>
      </c>
      <c r="G40" s="114">
        <v>4211</v>
      </c>
      <c r="H40" s="114">
        <v>4202</v>
      </c>
      <c r="I40" s="114">
        <v>4259</v>
      </c>
      <c r="J40" s="140">
        <v>4272</v>
      </c>
      <c r="K40" s="114">
        <v>0</v>
      </c>
      <c r="L40" s="116">
        <v>0</v>
      </c>
    </row>
    <row r="41" spans="1:12" s="110" customFormat="1" ht="24.75" customHeight="1" x14ac:dyDescent="0.2">
      <c r="A41" s="604" t="s">
        <v>518</v>
      </c>
      <c r="B41" s="605"/>
      <c r="C41" s="605"/>
      <c r="D41" s="606"/>
      <c r="E41" s="113">
        <v>3.1680083095299922</v>
      </c>
      <c r="F41" s="115">
        <v>610</v>
      </c>
      <c r="G41" s="114">
        <v>679</v>
      </c>
      <c r="H41" s="114">
        <v>702</v>
      </c>
      <c r="I41" s="114">
        <v>576</v>
      </c>
      <c r="J41" s="140">
        <v>627</v>
      </c>
      <c r="K41" s="114">
        <v>-17</v>
      </c>
      <c r="L41" s="116">
        <v>-2.7113237639553427</v>
      </c>
    </row>
    <row r="42" spans="1:12" s="110" customFormat="1" ht="15" customHeight="1" x14ac:dyDescent="0.2">
      <c r="A42" s="120"/>
      <c r="B42" s="119"/>
      <c r="C42" s="258" t="s">
        <v>106</v>
      </c>
      <c r="E42" s="113">
        <v>64.918032786885249</v>
      </c>
      <c r="F42" s="115">
        <v>396</v>
      </c>
      <c r="G42" s="114">
        <v>449</v>
      </c>
      <c r="H42" s="114">
        <v>463</v>
      </c>
      <c r="I42" s="114">
        <v>385</v>
      </c>
      <c r="J42" s="140">
        <v>408</v>
      </c>
      <c r="K42" s="114">
        <v>-12</v>
      </c>
      <c r="L42" s="116">
        <v>-2.9411764705882355</v>
      </c>
    </row>
    <row r="43" spans="1:12" s="110" customFormat="1" ht="15" customHeight="1" x14ac:dyDescent="0.2">
      <c r="A43" s="123"/>
      <c r="B43" s="124"/>
      <c r="C43" s="260" t="s">
        <v>107</v>
      </c>
      <c r="D43" s="261"/>
      <c r="E43" s="125">
        <v>35.081967213114751</v>
      </c>
      <c r="F43" s="143">
        <v>214</v>
      </c>
      <c r="G43" s="144">
        <v>230</v>
      </c>
      <c r="H43" s="144">
        <v>239</v>
      </c>
      <c r="I43" s="144">
        <v>191</v>
      </c>
      <c r="J43" s="145">
        <v>219</v>
      </c>
      <c r="K43" s="144">
        <v>-5</v>
      </c>
      <c r="L43" s="146">
        <v>-2.2831050228310503</v>
      </c>
    </row>
    <row r="44" spans="1:12" s="110" customFormat="1" ht="45.75" customHeight="1" x14ac:dyDescent="0.2">
      <c r="A44" s="604" t="s">
        <v>191</v>
      </c>
      <c r="B44" s="605"/>
      <c r="C44" s="605"/>
      <c r="D44" s="606"/>
      <c r="E44" s="113">
        <v>2.0669955855621915</v>
      </c>
      <c r="F44" s="115">
        <v>398</v>
      </c>
      <c r="G44" s="114">
        <v>239</v>
      </c>
      <c r="H44" s="114">
        <v>255</v>
      </c>
      <c r="I44" s="114">
        <v>235</v>
      </c>
      <c r="J44" s="140">
        <v>240</v>
      </c>
      <c r="K44" s="114">
        <v>158</v>
      </c>
      <c r="L44" s="116">
        <v>65.833333333333329</v>
      </c>
    </row>
    <row r="45" spans="1:12" s="110" customFormat="1" ht="15" customHeight="1" x14ac:dyDescent="0.2">
      <c r="A45" s="120"/>
      <c r="B45" s="119"/>
      <c r="C45" s="258" t="s">
        <v>106</v>
      </c>
      <c r="E45" s="113">
        <v>61.306532663316581</v>
      </c>
      <c r="F45" s="115">
        <v>244</v>
      </c>
      <c r="G45" s="114">
        <v>155</v>
      </c>
      <c r="H45" s="114">
        <v>167</v>
      </c>
      <c r="I45" s="114">
        <v>152</v>
      </c>
      <c r="J45" s="140">
        <v>153</v>
      </c>
      <c r="K45" s="114">
        <v>91</v>
      </c>
      <c r="L45" s="116">
        <v>59.477124183006538</v>
      </c>
    </row>
    <row r="46" spans="1:12" s="110" customFormat="1" ht="15" customHeight="1" x14ac:dyDescent="0.2">
      <c r="A46" s="123"/>
      <c r="B46" s="124"/>
      <c r="C46" s="260" t="s">
        <v>107</v>
      </c>
      <c r="D46" s="261"/>
      <c r="E46" s="125">
        <v>38.693467336683419</v>
      </c>
      <c r="F46" s="143">
        <v>154</v>
      </c>
      <c r="G46" s="144">
        <v>84</v>
      </c>
      <c r="H46" s="144">
        <v>88</v>
      </c>
      <c r="I46" s="144">
        <v>83</v>
      </c>
      <c r="J46" s="145">
        <v>87</v>
      </c>
      <c r="K46" s="144">
        <v>67</v>
      </c>
      <c r="L46" s="146">
        <v>77.011494252873561</v>
      </c>
    </row>
    <row r="47" spans="1:12" s="110" customFormat="1" ht="39" customHeight="1" x14ac:dyDescent="0.2">
      <c r="A47" s="604" t="s">
        <v>519</v>
      </c>
      <c r="B47" s="607"/>
      <c r="C47" s="607"/>
      <c r="D47" s="608"/>
      <c r="E47" s="113">
        <v>0.10386912490262269</v>
      </c>
      <c r="F47" s="115">
        <v>20</v>
      </c>
      <c r="G47" s="114">
        <v>23</v>
      </c>
      <c r="H47" s="114">
        <v>20</v>
      </c>
      <c r="I47" s="114">
        <v>16</v>
      </c>
      <c r="J47" s="140">
        <v>18</v>
      </c>
      <c r="K47" s="114">
        <v>2</v>
      </c>
      <c r="L47" s="116">
        <v>11.111111111111111</v>
      </c>
    </row>
    <row r="48" spans="1:12" s="110" customFormat="1" ht="15" customHeight="1" x14ac:dyDescent="0.2">
      <c r="A48" s="120"/>
      <c r="B48" s="119"/>
      <c r="C48" s="258" t="s">
        <v>106</v>
      </c>
      <c r="E48" s="113">
        <v>40</v>
      </c>
      <c r="F48" s="115">
        <v>8</v>
      </c>
      <c r="G48" s="114">
        <v>10</v>
      </c>
      <c r="H48" s="114">
        <v>8</v>
      </c>
      <c r="I48" s="114">
        <v>4</v>
      </c>
      <c r="J48" s="140">
        <v>5</v>
      </c>
      <c r="K48" s="114">
        <v>3</v>
      </c>
      <c r="L48" s="116">
        <v>60</v>
      </c>
    </row>
    <row r="49" spans="1:12" s="110" customFormat="1" ht="15" customHeight="1" x14ac:dyDescent="0.2">
      <c r="A49" s="123"/>
      <c r="B49" s="124"/>
      <c r="C49" s="260" t="s">
        <v>107</v>
      </c>
      <c r="D49" s="261"/>
      <c r="E49" s="125">
        <v>60</v>
      </c>
      <c r="F49" s="143">
        <v>12</v>
      </c>
      <c r="G49" s="144">
        <v>13</v>
      </c>
      <c r="H49" s="144">
        <v>12</v>
      </c>
      <c r="I49" s="144">
        <v>12</v>
      </c>
      <c r="J49" s="145">
        <v>13</v>
      </c>
      <c r="K49" s="144">
        <v>-1</v>
      </c>
      <c r="L49" s="146">
        <v>-7.6923076923076925</v>
      </c>
    </row>
    <row r="50" spans="1:12" s="110" customFormat="1" ht="24.95" customHeight="1" x14ac:dyDescent="0.2">
      <c r="A50" s="609" t="s">
        <v>192</v>
      </c>
      <c r="B50" s="610"/>
      <c r="C50" s="610"/>
      <c r="D50" s="611"/>
      <c r="E50" s="262">
        <v>7.8161516489223581</v>
      </c>
      <c r="F50" s="263">
        <v>1505</v>
      </c>
      <c r="G50" s="264">
        <v>1419</v>
      </c>
      <c r="H50" s="264">
        <v>1478</v>
      </c>
      <c r="I50" s="264">
        <v>1317</v>
      </c>
      <c r="J50" s="265">
        <v>1388</v>
      </c>
      <c r="K50" s="263">
        <v>117</v>
      </c>
      <c r="L50" s="266">
        <v>8.4293948126801155</v>
      </c>
    </row>
    <row r="51" spans="1:12" s="110" customFormat="1" ht="15" customHeight="1" x14ac:dyDescent="0.2">
      <c r="A51" s="120"/>
      <c r="B51" s="119"/>
      <c r="C51" s="258" t="s">
        <v>106</v>
      </c>
      <c r="E51" s="113">
        <v>62.857142857142854</v>
      </c>
      <c r="F51" s="115">
        <v>946</v>
      </c>
      <c r="G51" s="114">
        <v>908</v>
      </c>
      <c r="H51" s="114">
        <v>962</v>
      </c>
      <c r="I51" s="114">
        <v>852</v>
      </c>
      <c r="J51" s="140">
        <v>885</v>
      </c>
      <c r="K51" s="114">
        <v>61</v>
      </c>
      <c r="L51" s="116">
        <v>6.8926553672316384</v>
      </c>
    </row>
    <row r="52" spans="1:12" s="110" customFormat="1" ht="15" customHeight="1" x14ac:dyDescent="0.2">
      <c r="A52" s="120"/>
      <c r="B52" s="119"/>
      <c r="C52" s="258" t="s">
        <v>107</v>
      </c>
      <c r="E52" s="113">
        <v>37.142857142857146</v>
      </c>
      <c r="F52" s="115">
        <v>559</v>
      </c>
      <c r="G52" s="114">
        <v>511</v>
      </c>
      <c r="H52" s="114">
        <v>516</v>
      </c>
      <c r="I52" s="114">
        <v>465</v>
      </c>
      <c r="J52" s="140">
        <v>503</v>
      </c>
      <c r="K52" s="114">
        <v>56</v>
      </c>
      <c r="L52" s="116">
        <v>11.133200795228628</v>
      </c>
    </row>
    <row r="53" spans="1:12" s="110" customFormat="1" ht="15" customHeight="1" x14ac:dyDescent="0.2">
      <c r="A53" s="120"/>
      <c r="B53" s="119"/>
      <c r="C53" s="258" t="s">
        <v>187</v>
      </c>
      <c r="D53" s="110" t="s">
        <v>193</v>
      </c>
      <c r="E53" s="113">
        <v>33.156146179401993</v>
      </c>
      <c r="F53" s="115">
        <v>499</v>
      </c>
      <c r="G53" s="114">
        <v>547</v>
      </c>
      <c r="H53" s="114">
        <v>581</v>
      </c>
      <c r="I53" s="114">
        <v>435</v>
      </c>
      <c r="J53" s="140">
        <v>478</v>
      </c>
      <c r="K53" s="114">
        <v>21</v>
      </c>
      <c r="L53" s="116">
        <v>4.3933054393305442</v>
      </c>
    </row>
    <row r="54" spans="1:12" s="110" customFormat="1" ht="15" customHeight="1" x14ac:dyDescent="0.2">
      <c r="A54" s="120"/>
      <c r="B54" s="119"/>
      <c r="D54" s="267" t="s">
        <v>194</v>
      </c>
      <c r="E54" s="113">
        <v>67.334669338677358</v>
      </c>
      <c r="F54" s="115">
        <v>336</v>
      </c>
      <c r="G54" s="114">
        <v>366</v>
      </c>
      <c r="H54" s="114">
        <v>394</v>
      </c>
      <c r="I54" s="114">
        <v>311</v>
      </c>
      <c r="J54" s="140">
        <v>333</v>
      </c>
      <c r="K54" s="114">
        <v>3</v>
      </c>
      <c r="L54" s="116">
        <v>0.90090090090090091</v>
      </c>
    </row>
    <row r="55" spans="1:12" s="110" customFormat="1" ht="15" customHeight="1" x14ac:dyDescent="0.2">
      <c r="A55" s="120"/>
      <c r="B55" s="119"/>
      <c r="D55" s="267" t="s">
        <v>195</v>
      </c>
      <c r="E55" s="113">
        <v>32.665330661322642</v>
      </c>
      <c r="F55" s="115">
        <v>163</v>
      </c>
      <c r="G55" s="114">
        <v>181</v>
      </c>
      <c r="H55" s="114">
        <v>187</v>
      </c>
      <c r="I55" s="114">
        <v>124</v>
      </c>
      <c r="J55" s="140">
        <v>145</v>
      </c>
      <c r="K55" s="114">
        <v>18</v>
      </c>
      <c r="L55" s="116">
        <v>12.413793103448276</v>
      </c>
    </row>
    <row r="56" spans="1:12" s="110" customFormat="1" ht="15" customHeight="1" x14ac:dyDescent="0.2">
      <c r="A56" s="120"/>
      <c r="B56" s="119" t="s">
        <v>196</v>
      </c>
      <c r="C56" s="258"/>
      <c r="E56" s="113">
        <v>78.675668657491556</v>
      </c>
      <c r="F56" s="115">
        <v>15149</v>
      </c>
      <c r="G56" s="114">
        <v>15061</v>
      </c>
      <c r="H56" s="114">
        <v>15307</v>
      </c>
      <c r="I56" s="114">
        <v>15523</v>
      </c>
      <c r="J56" s="140">
        <v>15670</v>
      </c>
      <c r="K56" s="114">
        <v>-521</v>
      </c>
      <c r="L56" s="116">
        <v>-3.3248245054243779</v>
      </c>
    </row>
    <row r="57" spans="1:12" s="110" customFormat="1" ht="15" customHeight="1" x14ac:dyDescent="0.2">
      <c r="A57" s="120"/>
      <c r="B57" s="119"/>
      <c r="C57" s="258" t="s">
        <v>106</v>
      </c>
      <c r="E57" s="113">
        <v>51.699782163839195</v>
      </c>
      <c r="F57" s="115">
        <v>7832</v>
      </c>
      <c r="G57" s="114">
        <v>7794</v>
      </c>
      <c r="H57" s="114">
        <v>7967</v>
      </c>
      <c r="I57" s="114">
        <v>8044</v>
      </c>
      <c r="J57" s="140">
        <v>8110</v>
      </c>
      <c r="K57" s="114">
        <v>-278</v>
      </c>
      <c r="L57" s="116">
        <v>-3.4278668310727496</v>
      </c>
    </row>
    <row r="58" spans="1:12" s="110" customFormat="1" ht="15" customHeight="1" x14ac:dyDescent="0.2">
      <c r="A58" s="120"/>
      <c r="B58" s="119"/>
      <c r="C58" s="258" t="s">
        <v>107</v>
      </c>
      <c r="E58" s="113">
        <v>48.300217836160805</v>
      </c>
      <c r="F58" s="115">
        <v>7317</v>
      </c>
      <c r="G58" s="114">
        <v>7267</v>
      </c>
      <c r="H58" s="114">
        <v>7340</v>
      </c>
      <c r="I58" s="114">
        <v>7479</v>
      </c>
      <c r="J58" s="140">
        <v>7560</v>
      </c>
      <c r="K58" s="114">
        <v>-243</v>
      </c>
      <c r="L58" s="116">
        <v>-3.2142857142857144</v>
      </c>
    </row>
    <row r="59" spans="1:12" s="110" customFormat="1" ht="15" customHeight="1" x14ac:dyDescent="0.2">
      <c r="A59" s="120"/>
      <c r="B59" s="119"/>
      <c r="C59" s="258" t="s">
        <v>105</v>
      </c>
      <c r="D59" s="110" t="s">
        <v>197</v>
      </c>
      <c r="E59" s="113">
        <v>89.959733315730418</v>
      </c>
      <c r="F59" s="115">
        <v>13628</v>
      </c>
      <c r="G59" s="114">
        <v>13541</v>
      </c>
      <c r="H59" s="114">
        <v>13789</v>
      </c>
      <c r="I59" s="114">
        <v>13996</v>
      </c>
      <c r="J59" s="140">
        <v>14150</v>
      </c>
      <c r="K59" s="114">
        <v>-522</v>
      </c>
      <c r="L59" s="116">
        <v>-3.6890459363957597</v>
      </c>
    </row>
    <row r="60" spans="1:12" s="110" customFormat="1" ht="15" customHeight="1" x14ac:dyDescent="0.2">
      <c r="A60" s="120"/>
      <c r="B60" s="119"/>
      <c r="C60" s="258"/>
      <c r="D60" s="267" t="s">
        <v>198</v>
      </c>
      <c r="E60" s="113">
        <v>51.570296448488406</v>
      </c>
      <c r="F60" s="115">
        <v>7028</v>
      </c>
      <c r="G60" s="114">
        <v>6999</v>
      </c>
      <c r="H60" s="114">
        <v>7173</v>
      </c>
      <c r="I60" s="114">
        <v>7255</v>
      </c>
      <c r="J60" s="140">
        <v>7327</v>
      </c>
      <c r="K60" s="114">
        <v>-299</v>
      </c>
      <c r="L60" s="116">
        <v>-4.0807970519994541</v>
      </c>
    </row>
    <row r="61" spans="1:12" s="110" customFormat="1" ht="15" customHeight="1" x14ac:dyDescent="0.2">
      <c r="A61" s="120"/>
      <c r="B61" s="119"/>
      <c r="C61" s="258"/>
      <c r="D61" s="267" t="s">
        <v>199</v>
      </c>
      <c r="E61" s="113">
        <v>48.429703551511594</v>
      </c>
      <c r="F61" s="115">
        <v>6600</v>
      </c>
      <c r="G61" s="114">
        <v>6542</v>
      </c>
      <c r="H61" s="114">
        <v>6616</v>
      </c>
      <c r="I61" s="114">
        <v>6741</v>
      </c>
      <c r="J61" s="140">
        <v>6823</v>
      </c>
      <c r="K61" s="114">
        <v>-223</v>
      </c>
      <c r="L61" s="116">
        <v>-3.268357027700425</v>
      </c>
    </row>
    <row r="62" spans="1:12" s="110" customFormat="1" ht="15" customHeight="1" x14ac:dyDescent="0.2">
      <c r="A62" s="120"/>
      <c r="B62" s="119"/>
      <c r="C62" s="258"/>
      <c r="D62" s="258" t="s">
        <v>200</v>
      </c>
      <c r="E62" s="113">
        <v>10.040266684269589</v>
      </c>
      <c r="F62" s="115">
        <v>1521</v>
      </c>
      <c r="G62" s="114">
        <v>1520</v>
      </c>
      <c r="H62" s="114">
        <v>1518</v>
      </c>
      <c r="I62" s="114">
        <v>1527</v>
      </c>
      <c r="J62" s="140">
        <v>1520</v>
      </c>
      <c r="K62" s="114">
        <v>1</v>
      </c>
      <c r="L62" s="116">
        <v>6.5789473684210523E-2</v>
      </c>
    </row>
    <row r="63" spans="1:12" s="110" customFormat="1" ht="15" customHeight="1" x14ac:dyDescent="0.2">
      <c r="A63" s="120"/>
      <c r="B63" s="119"/>
      <c r="C63" s="258"/>
      <c r="D63" s="267" t="s">
        <v>198</v>
      </c>
      <c r="E63" s="113">
        <v>52.859960552268248</v>
      </c>
      <c r="F63" s="115">
        <v>804</v>
      </c>
      <c r="G63" s="114">
        <v>795</v>
      </c>
      <c r="H63" s="114">
        <v>794</v>
      </c>
      <c r="I63" s="114">
        <v>789</v>
      </c>
      <c r="J63" s="140">
        <v>783</v>
      </c>
      <c r="K63" s="114">
        <v>21</v>
      </c>
      <c r="L63" s="116">
        <v>2.6819923371647509</v>
      </c>
    </row>
    <row r="64" spans="1:12" s="110" customFormat="1" ht="15" customHeight="1" x14ac:dyDescent="0.2">
      <c r="A64" s="120"/>
      <c r="B64" s="119"/>
      <c r="C64" s="258"/>
      <c r="D64" s="267" t="s">
        <v>199</v>
      </c>
      <c r="E64" s="113">
        <v>47.140039447731752</v>
      </c>
      <c r="F64" s="115">
        <v>717</v>
      </c>
      <c r="G64" s="114">
        <v>725</v>
      </c>
      <c r="H64" s="114">
        <v>724</v>
      </c>
      <c r="I64" s="114">
        <v>738</v>
      </c>
      <c r="J64" s="140">
        <v>737</v>
      </c>
      <c r="K64" s="114">
        <v>-20</v>
      </c>
      <c r="L64" s="116">
        <v>-2.7137042062415198</v>
      </c>
    </row>
    <row r="65" spans="1:12" s="110" customFormat="1" ht="15" customHeight="1" x14ac:dyDescent="0.2">
      <c r="A65" s="120"/>
      <c r="B65" s="119" t="s">
        <v>201</v>
      </c>
      <c r="C65" s="258"/>
      <c r="E65" s="113">
        <v>9.5663464035315506</v>
      </c>
      <c r="F65" s="115">
        <v>1842</v>
      </c>
      <c r="G65" s="114">
        <v>1829</v>
      </c>
      <c r="H65" s="114">
        <v>1825</v>
      </c>
      <c r="I65" s="114">
        <v>1875</v>
      </c>
      <c r="J65" s="140">
        <v>1851</v>
      </c>
      <c r="K65" s="114">
        <v>-9</v>
      </c>
      <c r="L65" s="116">
        <v>-0.48622366288492708</v>
      </c>
    </row>
    <row r="66" spans="1:12" s="110" customFormat="1" ht="15" customHeight="1" x14ac:dyDescent="0.2">
      <c r="A66" s="120"/>
      <c r="B66" s="119"/>
      <c r="C66" s="258" t="s">
        <v>106</v>
      </c>
      <c r="E66" s="113">
        <v>49.077090119435397</v>
      </c>
      <c r="F66" s="115">
        <v>904</v>
      </c>
      <c r="G66" s="114">
        <v>900</v>
      </c>
      <c r="H66" s="114">
        <v>905</v>
      </c>
      <c r="I66" s="114">
        <v>921</v>
      </c>
      <c r="J66" s="140">
        <v>910</v>
      </c>
      <c r="K66" s="114">
        <v>-6</v>
      </c>
      <c r="L66" s="116">
        <v>-0.65934065934065933</v>
      </c>
    </row>
    <row r="67" spans="1:12" s="110" customFormat="1" ht="15" customHeight="1" x14ac:dyDescent="0.2">
      <c r="A67" s="120"/>
      <c r="B67" s="119"/>
      <c r="C67" s="258" t="s">
        <v>107</v>
      </c>
      <c r="E67" s="113">
        <v>50.922909880564603</v>
      </c>
      <c r="F67" s="115">
        <v>938</v>
      </c>
      <c r="G67" s="114">
        <v>929</v>
      </c>
      <c r="H67" s="114">
        <v>920</v>
      </c>
      <c r="I67" s="114">
        <v>954</v>
      </c>
      <c r="J67" s="140">
        <v>941</v>
      </c>
      <c r="K67" s="114">
        <v>-3</v>
      </c>
      <c r="L67" s="116">
        <v>-0.3188097768331562</v>
      </c>
    </row>
    <row r="68" spans="1:12" s="110" customFormat="1" ht="15" customHeight="1" x14ac:dyDescent="0.2">
      <c r="A68" s="120"/>
      <c r="B68" s="119"/>
      <c r="C68" s="258" t="s">
        <v>105</v>
      </c>
      <c r="D68" s="110" t="s">
        <v>202</v>
      </c>
      <c r="E68" s="113">
        <v>16.612377850162865</v>
      </c>
      <c r="F68" s="115">
        <v>306</v>
      </c>
      <c r="G68" s="114">
        <v>297</v>
      </c>
      <c r="H68" s="114">
        <v>296</v>
      </c>
      <c r="I68" s="114">
        <v>295</v>
      </c>
      <c r="J68" s="140">
        <v>282</v>
      </c>
      <c r="K68" s="114">
        <v>24</v>
      </c>
      <c r="L68" s="116">
        <v>8.5106382978723403</v>
      </c>
    </row>
    <row r="69" spans="1:12" s="110" customFormat="1" ht="15" customHeight="1" x14ac:dyDescent="0.2">
      <c r="A69" s="120"/>
      <c r="B69" s="119"/>
      <c r="C69" s="258"/>
      <c r="D69" s="267" t="s">
        <v>198</v>
      </c>
      <c r="E69" s="113">
        <v>49.673202614379086</v>
      </c>
      <c r="F69" s="115">
        <v>152</v>
      </c>
      <c r="G69" s="114">
        <v>153</v>
      </c>
      <c r="H69" s="114">
        <v>151</v>
      </c>
      <c r="I69" s="114">
        <v>153</v>
      </c>
      <c r="J69" s="140">
        <v>146</v>
      </c>
      <c r="K69" s="114">
        <v>6</v>
      </c>
      <c r="L69" s="116">
        <v>4.1095890410958908</v>
      </c>
    </row>
    <row r="70" spans="1:12" s="110" customFormat="1" ht="15" customHeight="1" x14ac:dyDescent="0.2">
      <c r="A70" s="120"/>
      <c r="B70" s="119"/>
      <c r="C70" s="258"/>
      <c r="D70" s="267" t="s">
        <v>199</v>
      </c>
      <c r="E70" s="113">
        <v>50.326797385620914</v>
      </c>
      <c r="F70" s="115">
        <v>154</v>
      </c>
      <c r="G70" s="114">
        <v>144</v>
      </c>
      <c r="H70" s="114">
        <v>145</v>
      </c>
      <c r="I70" s="114">
        <v>142</v>
      </c>
      <c r="J70" s="140">
        <v>136</v>
      </c>
      <c r="K70" s="114">
        <v>18</v>
      </c>
      <c r="L70" s="116">
        <v>13.235294117647058</v>
      </c>
    </row>
    <row r="71" spans="1:12" s="110" customFormat="1" ht="15" customHeight="1" x14ac:dyDescent="0.2">
      <c r="A71" s="120"/>
      <c r="B71" s="119"/>
      <c r="C71" s="258"/>
      <c r="D71" s="110" t="s">
        <v>203</v>
      </c>
      <c r="E71" s="113">
        <v>77.904451682953308</v>
      </c>
      <c r="F71" s="115">
        <v>1435</v>
      </c>
      <c r="G71" s="114">
        <v>1431</v>
      </c>
      <c r="H71" s="114">
        <v>1426</v>
      </c>
      <c r="I71" s="114">
        <v>1476</v>
      </c>
      <c r="J71" s="140">
        <v>1465</v>
      </c>
      <c r="K71" s="114">
        <v>-30</v>
      </c>
      <c r="L71" s="116">
        <v>-2.0477815699658701</v>
      </c>
    </row>
    <row r="72" spans="1:12" s="110" customFormat="1" ht="15" customHeight="1" x14ac:dyDescent="0.2">
      <c r="A72" s="120"/>
      <c r="B72" s="119"/>
      <c r="C72" s="258"/>
      <c r="D72" s="267" t="s">
        <v>198</v>
      </c>
      <c r="E72" s="113">
        <v>48.153310104529616</v>
      </c>
      <c r="F72" s="115">
        <v>691</v>
      </c>
      <c r="G72" s="114">
        <v>686</v>
      </c>
      <c r="H72" s="114">
        <v>691</v>
      </c>
      <c r="I72" s="114">
        <v>704</v>
      </c>
      <c r="J72" s="140">
        <v>700</v>
      </c>
      <c r="K72" s="114">
        <v>-9</v>
      </c>
      <c r="L72" s="116">
        <v>-1.2857142857142858</v>
      </c>
    </row>
    <row r="73" spans="1:12" s="110" customFormat="1" ht="15" customHeight="1" x14ac:dyDescent="0.2">
      <c r="A73" s="120"/>
      <c r="B73" s="119"/>
      <c r="C73" s="258"/>
      <c r="D73" s="267" t="s">
        <v>199</v>
      </c>
      <c r="E73" s="113">
        <v>51.846689895470384</v>
      </c>
      <c r="F73" s="115">
        <v>744</v>
      </c>
      <c r="G73" s="114">
        <v>745</v>
      </c>
      <c r="H73" s="114">
        <v>735</v>
      </c>
      <c r="I73" s="114">
        <v>772</v>
      </c>
      <c r="J73" s="140">
        <v>765</v>
      </c>
      <c r="K73" s="114">
        <v>-21</v>
      </c>
      <c r="L73" s="116">
        <v>-2.7450980392156863</v>
      </c>
    </row>
    <row r="74" spans="1:12" s="110" customFormat="1" ht="15" customHeight="1" x14ac:dyDescent="0.2">
      <c r="A74" s="120"/>
      <c r="B74" s="119"/>
      <c r="C74" s="258"/>
      <c r="D74" s="110" t="s">
        <v>204</v>
      </c>
      <c r="E74" s="113">
        <v>5.4831704668838217</v>
      </c>
      <c r="F74" s="115">
        <v>101</v>
      </c>
      <c r="G74" s="114">
        <v>101</v>
      </c>
      <c r="H74" s="114">
        <v>103</v>
      </c>
      <c r="I74" s="114">
        <v>104</v>
      </c>
      <c r="J74" s="140">
        <v>104</v>
      </c>
      <c r="K74" s="114">
        <v>-3</v>
      </c>
      <c r="L74" s="116">
        <v>-2.8846153846153846</v>
      </c>
    </row>
    <row r="75" spans="1:12" s="110" customFormat="1" ht="15" customHeight="1" x14ac:dyDescent="0.2">
      <c r="A75" s="120"/>
      <c r="B75" s="119"/>
      <c r="C75" s="258"/>
      <c r="D75" s="267" t="s">
        <v>198</v>
      </c>
      <c r="E75" s="113">
        <v>60.396039603960396</v>
      </c>
      <c r="F75" s="115">
        <v>61</v>
      </c>
      <c r="G75" s="114">
        <v>61</v>
      </c>
      <c r="H75" s="114">
        <v>63</v>
      </c>
      <c r="I75" s="114">
        <v>64</v>
      </c>
      <c r="J75" s="140">
        <v>64</v>
      </c>
      <c r="K75" s="114">
        <v>-3</v>
      </c>
      <c r="L75" s="116">
        <v>-4.6875</v>
      </c>
    </row>
    <row r="76" spans="1:12" s="110" customFormat="1" ht="15" customHeight="1" x14ac:dyDescent="0.2">
      <c r="A76" s="120"/>
      <c r="B76" s="119"/>
      <c r="C76" s="258"/>
      <c r="D76" s="267" t="s">
        <v>199</v>
      </c>
      <c r="E76" s="113">
        <v>39.603960396039604</v>
      </c>
      <c r="F76" s="115">
        <v>40</v>
      </c>
      <c r="G76" s="114">
        <v>40</v>
      </c>
      <c r="H76" s="114">
        <v>40</v>
      </c>
      <c r="I76" s="114">
        <v>40</v>
      </c>
      <c r="J76" s="140">
        <v>40</v>
      </c>
      <c r="K76" s="114">
        <v>0</v>
      </c>
      <c r="L76" s="116">
        <v>0</v>
      </c>
    </row>
    <row r="77" spans="1:12" s="110" customFormat="1" ht="15" customHeight="1" x14ac:dyDescent="0.2">
      <c r="A77" s="534"/>
      <c r="B77" s="119" t="s">
        <v>205</v>
      </c>
      <c r="C77" s="268"/>
      <c r="D77" s="182"/>
      <c r="E77" s="113">
        <v>3.9418332900545314</v>
      </c>
      <c r="F77" s="115">
        <v>759</v>
      </c>
      <c r="G77" s="114">
        <v>736</v>
      </c>
      <c r="H77" s="114">
        <v>760</v>
      </c>
      <c r="I77" s="114">
        <v>742</v>
      </c>
      <c r="J77" s="140">
        <v>742</v>
      </c>
      <c r="K77" s="114">
        <v>17</v>
      </c>
      <c r="L77" s="116">
        <v>2.2911051212938007</v>
      </c>
    </row>
    <row r="78" spans="1:12" s="110" customFormat="1" ht="15" customHeight="1" x14ac:dyDescent="0.2">
      <c r="A78" s="120"/>
      <c r="B78" s="119"/>
      <c r="C78" s="268" t="s">
        <v>106</v>
      </c>
      <c r="D78" s="182"/>
      <c r="E78" s="113">
        <v>58.102766798418969</v>
      </c>
      <c r="F78" s="115">
        <v>441</v>
      </c>
      <c r="G78" s="114">
        <v>423</v>
      </c>
      <c r="H78" s="114">
        <v>439</v>
      </c>
      <c r="I78" s="114">
        <v>421</v>
      </c>
      <c r="J78" s="140">
        <v>407</v>
      </c>
      <c r="K78" s="114">
        <v>34</v>
      </c>
      <c r="L78" s="116">
        <v>8.3538083538083541</v>
      </c>
    </row>
    <row r="79" spans="1:12" s="110" customFormat="1" ht="15" customHeight="1" x14ac:dyDescent="0.2">
      <c r="A79" s="123"/>
      <c r="B79" s="124"/>
      <c r="C79" s="260" t="s">
        <v>107</v>
      </c>
      <c r="D79" s="261"/>
      <c r="E79" s="125">
        <v>41.897233201581031</v>
      </c>
      <c r="F79" s="143">
        <v>318</v>
      </c>
      <c r="G79" s="144">
        <v>313</v>
      </c>
      <c r="H79" s="144">
        <v>321</v>
      </c>
      <c r="I79" s="144">
        <v>321</v>
      </c>
      <c r="J79" s="145">
        <v>335</v>
      </c>
      <c r="K79" s="144">
        <v>-17</v>
      </c>
      <c r="L79" s="146">
        <v>-5.0746268656716422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19255</v>
      </c>
      <c r="E11" s="114">
        <v>19045</v>
      </c>
      <c r="F11" s="114">
        <v>19370</v>
      </c>
      <c r="G11" s="114">
        <v>19457</v>
      </c>
      <c r="H11" s="140">
        <v>19651</v>
      </c>
      <c r="I11" s="115">
        <v>-396</v>
      </c>
      <c r="J11" s="116">
        <v>-2.0151646226655133</v>
      </c>
    </row>
    <row r="12" spans="1:15" s="110" customFormat="1" ht="24.95" customHeight="1" x14ac:dyDescent="0.2">
      <c r="A12" s="193" t="s">
        <v>132</v>
      </c>
      <c r="B12" s="194" t="s">
        <v>133</v>
      </c>
      <c r="C12" s="113">
        <v>3.4484549467670735</v>
      </c>
      <c r="D12" s="115">
        <v>664</v>
      </c>
      <c r="E12" s="114">
        <v>659</v>
      </c>
      <c r="F12" s="114">
        <v>669</v>
      </c>
      <c r="G12" s="114">
        <v>662</v>
      </c>
      <c r="H12" s="140">
        <v>667</v>
      </c>
      <c r="I12" s="115">
        <v>-3</v>
      </c>
      <c r="J12" s="116">
        <v>-0.4497751124437781</v>
      </c>
    </row>
    <row r="13" spans="1:15" s="110" customFormat="1" ht="24.95" customHeight="1" x14ac:dyDescent="0.2">
      <c r="A13" s="193" t="s">
        <v>134</v>
      </c>
      <c r="B13" s="199" t="s">
        <v>214</v>
      </c>
      <c r="C13" s="113">
        <v>1.2620098675668658</v>
      </c>
      <c r="D13" s="115">
        <v>243</v>
      </c>
      <c r="E13" s="114">
        <v>240</v>
      </c>
      <c r="F13" s="114">
        <v>249</v>
      </c>
      <c r="G13" s="114">
        <v>251</v>
      </c>
      <c r="H13" s="140">
        <v>243</v>
      </c>
      <c r="I13" s="115">
        <v>0</v>
      </c>
      <c r="J13" s="116">
        <v>0</v>
      </c>
    </row>
    <row r="14" spans="1:15" s="287" customFormat="1" ht="24" customHeight="1" x14ac:dyDescent="0.2">
      <c r="A14" s="193" t="s">
        <v>215</v>
      </c>
      <c r="B14" s="199" t="s">
        <v>137</v>
      </c>
      <c r="C14" s="113">
        <v>35.767333160218122</v>
      </c>
      <c r="D14" s="115">
        <v>6887</v>
      </c>
      <c r="E14" s="114">
        <v>6940</v>
      </c>
      <c r="F14" s="114">
        <v>7083</v>
      </c>
      <c r="G14" s="114">
        <v>7212</v>
      </c>
      <c r="H14" s="140">
        <v>7386</v>
      </c>
      <c r="I14" s="115">
        <v>-499</v>
      </c>
      <c r="J14" s="116">
        <v>-6.7560249119956675</v>
      </c>
      <c r="K14" s="110"/>
      <c r="L14" s="110"/>
      <c r="M14" s="110"/>
      <c r="N14" s="110"/>
      <c r="O14" s="110"/>
    </row>
    <row r="15" spans="1:15" s="110" customFormat="1" ht="24.75" customHeight="1" x14ac:dyDescent="0.2">
      <c r="A15" s="193" t="s">
        <v>216</v>
      </c>
      <c r="B15" s="199" t="s">
        <v>217</v>
      </c>
      <c r="C15" s="113">
        <v>6.7099454687094262</v>
      </c>
      <c r="D15" s="115">
        <v>1292</v>
      </c>
      <c r="E15" s="114">
        <v>1302</v>
      </c>
      <c r="F15" s="114">
        <v>1308</v>
      </c>
      <c r="G15" s="114">
        <v>1287</v>
      </c>
      <c r="H15" s="140">
        <v>1297</v>
      </c>
      <c r="I15" s="115">
        <v>-5</v>
      </c>
      <c r="J15" s="116">
        <v>-0.38550501156515032</v>
      </c>
    </row>
    <row r="16" spans="1:15" s="287" customFormat="1" ht="24.95" customHeight="1" x14ac:dyDescent="0.2">
      <c r="A16" s="193" t="s">
        <v>218</v>
      </c>
      <c r="B16" s="199" t="s">
        <v>141</v>
      </c>
      <c r="C16" s="113">
        <v>20.737470786808622</v>
      </c>
      <c r="D16" s="115">
        <v>3993</v>
      </c>
      <c r="E16" s="114">
        <v>4076</v>
      </c>
      <c r="F16" s="114">
        <v>4201</v>
      </c>
      <c r="G16" s="114">
        <v>4225</v>
      </c>
      <c r="H16" s="140">
        <v>4288</v>
      </c>
      <c r="I16" s="115">
        <v>-295</v>
      </c>
      <c r="J16" s="116">
        <v>-6.8796641791044779</v>
      </c>
      <c r="K16" s="110"/>
      <c r="L16" s="110"/>
      <c r="M16" s="110"/>
      <c r="N16" s="110"/>
      <c r="O16" s="110"/>
    </row>
    <row r="17" spans="1:15" s="110" customFormat="1" ht="24.95" customHeight="1" x14ac:dyDescent="0.2">
      <c r="A17" s="193" t="s">
        <v>219</v>
      </c>
      <c r="B17" s="199" t="s">
        <v>220</v>
      </c>
      <c r="C17" s="113">
        <v>8.3199169047000776</v>
      </c>
      <c r="D17" s="115">
        <v>1602</v>
      </c>
      <c r="E17" s="114">
        <v>1562</v>
      </c>
      <c r="F17" s="114">
        <v>1574</v>
      </c>
      <c r="G17" s="114">
        <v>1700</v>
      </c>
      <c r="H17" s="140">
        <v>1801</v>
      </c>
      <c r="I17" s="115">
        <v>-199</v>
      </c>
      <c r="J17" s="116">
        <v>-11.0494169905608</v>
      </c>
    </row>
    <row r="18" spans="1:15" s="287" customFormat="1" ht="24.95" customHeight="1" x14ac:dyDescent="0.2">
      <c r="A18" s="201" t="s">
        <v>144</v>
      </c>
      <c r="B18" s="202" t="s">
        <v>145</v>
      </c>
      <c r="C18" s="113">
        <v>8.2212412360425855</v>
      </c>
      <c r="D18" s="115">
        <v>1583</v>
      </c>
      <c r="E18" s="114">
        <v>1591</v>
      </c>
      <c r="F18" s="114">
        <v>1686</v>
      </c>
      <c r="G18" s="114">
        <v>1647</v>
      </c>
      <c r="H18" s="140">
        <v>1651</v>
      </c>
      <c r="I18" s="115">
        <v>-68</v>
      </c>
      <c r="J18" s="116">
        <v>-4.1187159297395519</v>
      </c>
      <c r="K18" s="110"/>
      <c r="L18" s="110"/>
      <c r="M18" s="110"/>
      <c r="N18" s="110"/>
      <c r="O18" s="110"/>
    </row>
    <row r="19" spans="1:15" s="110" customFormat="1" ht="24.95" customHeight="1" x14ac:dyDescent="0.2">
      <c r="A19" s="193" t="s">
        <v>146</v>
      </c>
      <c r="B19" s="199" t="s">
        <v>147</v>
      </c>
      <c r="C19" s="113">
        <v>9.1820306413918455</v>
      </c>
      <c r="D19" s="115">
        <v>1768</v>
      </c>
      <c r="E19" s="114">
        <v>1807</v>
      </c>
      <c r="F19" s="114">
        <v>1825</v>
      </c>
      <c r="G19" s="114">
        <v>1776</v>
      </c>
      <c r="H19" s="140">
        <v>1782</v>
      </c>
      <c r="I19" s="115">
        <v>-14</v>
      </c>
      <c r="J19" s="116">
        <v>-0.78563411896745228</v>
      </c>
    </row>
    <row r="20" spans="1:15" s="287" customFormat="1" ht="24.95" customHeight="1" x14ac:dyDescent="0.2">
      <c r="A20" s="193" t="s">
        <v>148</v>
      </c>
      <c r="B20" s="199" t="s">
        <v>149</v>
      </c>
      <c r="C20" s="113">
        <v>2.783692547390288</v>
      </c>
      <c r="D20" s="115">
        <v>536</v>
      </c>
      <c r="E20" s="114">
        <v>557</v>
      </c>
      <c r="F20" s="114">
        <v>557</v>
      </c>
      <c r="G20" s="114">
        <v>555</v>
      </c>
      <c r="H20" s="140">
        <v>551</v>
      </c>
      <c r="I20" s="115">
        <v>-15</v>
      </c>
      <c r="J20" s="116">
        <v>-2.7223230490018149</v>
      </c>
      <c r="K20" s="110"/>
      <c r="L20" s="110"/>
      <c r="M20" s="110"/>
      <c r="N20" s="110"/>
      <c r="O20" s="110"/>
    </row>
    <row r="21" spans="1:15" s="110" customFormat="1" ht="24.95" customHeight="1" x14ac:dyDescent="0.2">
      <c r="A21" s="201" t="s">
        <v>150</v>
      </c>
      <c r="B21" s="202" t="s">
        <v>151</v>
      </c>
      <c r="C21" s="113">
        <v>2.4149571539859775</v>
      </c>
      <c r="D21" s="115">
        <v>465</v>
      </c>
      <c r="E21" s="114">
        <v>474</v>
      </c>
      <c r="F21" s="114">
        <v>482</v>
      </c>
      <c r="G21" s="114">
        <v>471</v>
      </c>
      <c r="H21" s="140">
        <v>447</v>
      </c>
      <c r="I21" s="115">
        <v>18</v>
      </c>
      <c r="J21" s="116">
        <v>4.026845637583893</v>
      </c>
    </row>
    <row r="22" spans="1:15" s="110" customFormat="1" ht="24.95" customHeight="1" x14ac:dyDescent="0.2">
      <c r="A22" s="201" t="s">
        <v>152</v>
      </c>
      <c r="B22" s="199" t="s">
        <v>153</v>
      </c>
      <c r="C22" s="113">
        <v>0.68034276811217864</v>
      </c>
      <c r="D22" s="115">
        <v>131</v>
      </c>
      <c r="E22" s="114">
        <v>129</v>
      </c>
      <c r="F22" s="114">
        <v>130</v>
      </c>
      <c r="G22" s="114">
        <v>121</v>
      </c>
      <c r="H22" s="140">
        <v>109</v>
      </c>
      <c r="I22" s="115">
        <v>22</v>
      </c>
      <c r="J22" s="116">
        <v>20.183486238532112</v>
      </c>
    </row>
    <row r="23" spans="1:15" s="110" customFormat="1" ht="24.95" customHeight="1" x14ac:dyDescent="0.2">
      <c r="A23" s="193" t="s">
        <v>154</v>
      </c>
      <c r="B23" s="199" t="s">
        <v>155</v>
      </c>
      <c r="C23" s="113">
        <v>1.0334977927810958</v>
      </c>
      <c r="D23" s="115">
        <v>199</v>
      </c>
      <c r="E23" s="114">
        <v>201</v>
      </c>
      <c r="F23" s="114">
        <v>205</v>
      </c>
      <c r="G23" s="114">
        <v>202</v>
      </c>
      <c r="H23" s="140">
        <v>201</v>
      </c>
      <c r="I23" s="115">
        <v>-2</v>
      </c>
      <c r="J23" s="116">
        <v>-0.99502487562189057</v>
      </c>
    </row>
    <row r="24" spans="1:15" s="110" customFormat="1" ht="24.95" customHeight="1" x14ac:dyDescent="0.2">
      <c r="A24" s="193" t="s">
        <v>156</v>
      </c>
      <c r="B24" s="199" t="s">
        <v>221</v>
      </c>
      <c r="C24" s="113">
        <v>2.118930148013503</v>
      </c>
      <c r="D24" s="115">
        <v>408</v>
      </c>
      <c r="E24" s="114">
        <v>412</v>
      </c>
      <c r="F24" s="114">
        <v>371</v>
      </c>
      <c r="G24" s="114">
        <v>379</v>
      </c>
      <c r="H24" s="140">
        <v>401</v>
      </c>
      <c r="I24" s="115">
        <v>7</v>
      </c>
      <c r="J24" s="116">
        <v>1.745635910224439</v>
      </c>
    </row>
    <row r="25" spans="1:15" s="110" customFormat="1" ht="24.95" customHeight="1" x14ac:dyDescent="0.2">
      <c r="A25" s="193" t="s">
        <v>222</v>
      </c>
      <c r="B25" s="204" t="s">
        <v>159</v>
      </c>
      <c r="C25" s="113">
        <v>3.0745260971176318</v>
      </c>
      <c r="D25" s="115">
        <v>592</v>
      </c>
      <c r="E25" s="114">
        <v>578</v>
      </c>
      <c r="F25" s="114">
        <v>592</v>
      </c>
      <c r="G25" s="114">
        <v>613</v>
      </c>
      <c r="H25" s="140">
        <v>618</v>
      </c>
      <c r="I25" s="115">
        <v>-26</v>
      </c>
      <c r="J25" s="116">
        <v>-4.2071197411003238</v>
      </c>
    </row>
    <row r="26" spans="1:15" s="110" customFormat="1" ht="24.95" customHeight="1" x14ac:dyDescent="0.2">
      <c r="A26" s="201">
        <v>782.78300000000002</v>
      </c>
      <c r="B26" s="203" t="s">
        <v>160</v>
      </c>
      <c r="C26" s="113">
        <v>2.1085432355232405</v>
      </c>
      <c r="D26" s="115">
        <v>406</v>
      </c>
      <c r="E26" s="114">
        <v>383</v>
      </c>
      <c r="F26" s="114">
        <v>398</v>
      </c>
      <c r="G26" s="114">
        <v>379</v>
      </c>
      <c r="H26" s="140">
        <v>403</v>
      </c>
      <c r="I26" s="115">
        <v>3</v>
      </c>
      <c r="J26" s="116">
        <v>0.74441687344913154</v>
      </c>
    </row>
    <row r="27" spans="1:15" s="110" customFormat="1" ht="24.95" customHeight="1" x14ac:dyDescent="0.2">
      <c r="A27" s="193" t="s">
        <v>161</v>
      </c>
      <c r="B27" s="199" t="s">
        <v>223</v>
      </c>
      <c r="C27" s="113">
        <v>5.5933523760062318</v>
      </c>
      <c r="D27" s="115">
        <v>1077</v>
      </c>
      <c r="E27" s="114">
        <v>1073</v>
      </c>
      <c r="F27" s="114">
        <v>1066</v>
      </c>
      <c r="G27" s="114">
        <v>1080</v>
      </c>
      <c r="H27" s="140">
        <v>1076</v>
      </c>
      <c r="I27" s="115">
        <v>1</v>
      </c>
      <c r="J27" s="116">
        <v>9.2936802973977689E-2</v>
      </c>
    </row>
    <row r="28" spans="1:15" s="110" customFormat="1" ht="24.95" customHeight="1" x14ac:dyDescent="0.2">
      <c r="A28" s="193" t="s">
        <v>163</v>
      </c>
      <c r="B28" s="199" t="s">
        <v>164</v>
      </c>
      <c r="C28" s="113">
        <v>2.6850168787327968</v>
      </c>
      <c r="D28" s="115">
        <v>517</v>
      </c>
      <c r="E28" s="114">
        <v>446</v>
      </c>
      <c r="F28" s="114">
        <v>448</v>
      </c>
      <c r="G28" s="114">
        <v>455</v>
      </c>
      <c r="H28" s="140">
        <v>452</v>
      </c>
      <c r="I28" s="115">
        <v>65</v>
      </c>
      <c r="J28" s="116">
        <v>14.380530973451327</v>
      </c>
    </row>
    <row r="29" spans="1:15" s="110" customFormat="1" ht="24.95" customHeight="1" x14ac:dyDescent="0.2">
      <c r="A29" s="193">
        <v>86</v>
      </c>
      <c r="B29" s="199" t="s">
        <v>165</v>
      </c>
      <c r="C29" s="113">
        <v>9.8935341469748117</v>
      </c>
      <c r="D29" s="115">
        <v>1905</v>
      </c>
      <c r="E29" s="114">
        <v>1906</v>
      </c>
      <c r="F29" s="114">
        <v>1927</v>
      </c>
      <c r="G29" s="114">
        <v>1893</v>
      </c>
      <c r="H29" s="140">
        <v>1896</v>
      </c>
      <c r="I29" s="115">
        <v>9</v>
      </c>
      <c r="J29" s="116">
        <v>0.47468354430379744</v>
      </c>
    </row>
    <row r="30" spans="1:15" s="110" customFormat="1" ht="24.95" customHeight="1" x14ac:dyDescent="0.2">
      <c r="A30" s="193">
        <v>87.88</v>
      </c>
      <c r="B30" s="204" t="s">
        <v>166</v>
      </c>
      <c r="C30" s="113">
        <v>7.9719553362762916</v>
      </c>
      <c r="D30" s="115">
        <v>1535</v>
      </c>
      <c r="E30" s="114">
        <v>1308</v>
      </c>
      <c r="F30" s="114">
        <v>1315</v>
      </c>
      <c r="G30" s="114">
        <v>1381</v>
      </c>
      <c r="H30" s="140">
        <v>1398</v>
      </c>
      <c r="I30" s="115">
        <v>137</v>
      </c>
      <c r="J30" s="116">
        <v>9.7997138769670951</v>
      </c>
    </row>
    <row r="31" spans="1:15" s="110" customFormat="1" ht="24.95" customHeight="1" x14ac:dyDescent="0.2">
      <c r="A31" s="193" t="s">
        <v>167</v>
      </c>
      <c r="B31" s="199" t="s">
        <v>168</v>
      </c>
      <c r="C31" s="113">
        <v>1.7553882108543235</v>
      </c>
      <c r="D31" s="115">
        <v>338</v>
      </c>
      <c r="E31" s="114">
        <v>340</v>
      </c>
      <c r="F31" s="114">
        <v>366</v>
      </c>
      <c r="G31" s="114">
        <v>378</v>
      </c>
      <c r="H31" s="140">
        <v>369</v>
      </c>
      <c r="I31" s="115">
        <v>-31</v>
      </c>
      <c r="J31" s="116">
        <v>-8.4010840108401084</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3.4484549467670735</v>
      </c>
      <c r="D34" s="115">
        <v>664</v>
      </c>
      <c r="E34" s="114">
        <v>659</v>
      </c>
      <c r="F34" s="114">
        <v>669</v>
      </c>
      <c r="G34" s="114">
        <v>662</v>
      </c>
      <c r="H34" s="140">
        <v>667</v>
      </c>
      <c r="I34" s="115">
        <v>-3</v>
      </c>
      <c r="J34" s="116">
        <v>-0.4497751124437781</v>
      </c>
    </row>
    <row r="35" spans="1:10" s="110" customFormat="1" ht="24.95" customHeight="1" x14ac:dyDescent="0.2">
      <c r="A35" s="292" t="s">
        <v>171</v>
      </c>
      <c r="B35" s="293" t="s">
        <v>172</v>
      </c>
      <c r="C35" s="113">
        <v>45.250584263827577</v>
      </c>
      <c r="D35" s="115">
        <v>8713</v>
      </c>
      <c r="E35" s="114">
        <v>8771</v>
      </c>
      <c r="F35" s="114">
        <v>9018</v>
      </c>
      <c r="G35" s="114">
        <v>9110</v>
      </c>
      <c r="H35" s="140">
        <v>9280</v>
      </c>
      <c r="I35" s="115">
        <v>-567</v>
      </c>
      <c r="J35" s="116">
        <v>-6.1099137931034484</v>
      </c>
    </row>
    <row r="36" spans="1:10" s="110" customFormat="1" ht="24.95" customHeight="1" x14ac:dyDescent="0.2">
      <c r="A36" s="294" t="s">
        <v>173</v>
      </c>
      <c r="B36" s="295" t="s">
        <v>174</v>
      </c>
      <c r="C36" s="125">
        <v>51.295767333160221</v>
      </c>
      <c r="D36" s="143">
        <v>9877</v>
      </c>
      <c r="E36" s="144">
        <v>9614</v>
      </c>
      <c r="F36" s="144">
        <v>9682</v>
      </c>
      <c r="G36" s="144">
        <v>9683</v>
      </c>
      <c r="H36" s="145">
        <v>9703</v>
      </c>
      <c r="I36" s="143">
        <v>174</v>
      </c>
      <c r="J36" s="146">
        <v>1.7932598165515821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2020-09-25T13:44:20Z</dcterms:created>
  <dcterms:modified xsi:type="dcterms:W3CDTF">2020-09-28T08:14:05Z</dcterms:modified>
</cp:coreProperties>
</file>