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I44" i="24"/>
  <c r="G44" i="24"/>
  <c r="D44" i="24"/>
  <c r="C44" i="24"/>
  <c r="M44" i="24" s="1"/>
  <c r="B44" i="24"/>
  <c r="K44" i="24" s="1"/>
  <c r="K43" i="24"/>
  <c r="H43" i="24"/>
  <c r="F43" i="24"/>
  <c r="C43" i="24"/>
  <c r="M43" i="24" s="1"/>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L57" i="15"/>
  <c r="K57" i="15"/>
  <c r="C38" i="24"/>
  <c r="C37" i="24"/>
  <c r="C35" i="24"/>
  <c r="I35" i="24" s="1"/>
  <c r="C34" i="24"/>
  <c r="C33" i="24"/>
  <c r="C32" i="24"/>
  <c r="M32" i="24" s="1"/>
  <c r="C31" i="24"/>
  <c r="C30" i="24"/>
  <c r="C29" i="24"/>
  <c r="C28" i="24"/>
  <c r="C27" i="24"/>
  <c r="C26" i="24"/>
  <c r="C25" i="24"/>
  <c r="C24" i="24"/>
  <c r="M24" i="24" s="1"/>
  <c r="C23" i="24"/>
  <c r="C22" i="24"/>
  <c r="E22" i="24" s="1"/>
  <c r="C21" i="24"/>
  <c r="C20" i="24"/>
  <c r="C19" i="24"/>
  <c r="C18" i="24"/>
  <c r="C17" i="24"/>
  <c r="C16" i="24"/>
  <c r="C15" i="24"/>
  <c r="C9" i="24"/>
  <c r="C8" i="24"/>
  <c r="G8" i="24" s="1"/>
  <c r="C7" i="24"/>
  <c r="I7" i="24" s="1"/>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22" i="24" l="1"/>
  <c r="K30" i="24"/>
  <c r="J30" i="24"/>
  <c r="H30" i="24"/>
  <c r="F30" i="24"/>
  <c r="D30" i="24"/>
  <c r="G25" i="24"/>
  <c r="M25" i="24"/>
  <c r="E25" i="24"/>
  <c r="L25" i="24"/>
  <c r="I25" i="24"/>
  <c r="G9" i="24"/>
  <c r="M9" i="24"/>
  <c r="E9" i="24"/>
  <c r="L9" i="24"/>
  <c r="I9" i="24"/>
  <c r="K8" i="24"/>
  <c r="J8" i="24"/>
  <c r="H8" i="24"/>
  <c r="F8" i="24"/>
  <c r="D8" i="24"/>
  <c r="D38" i="24"/>
  <c r="K38" i="24"/>
  <c r="J38" i="24"/>
  <c r="H38" i="24"/>
  <c r="F38" i="24"/>
  <c r="F17" i="24"/>
  <c r="D17" i="24"/>
  <c r="J17" i="24"/>
  <c r="H17" i="24"/>
  <c r="K17" i="24"/>
  <c r="B45" i="24"/>
  <c r="B39" i="24"/>
  <c r="G17" i="24"/>
  <c r="M17" i="24"/>
  <c r="E17" i="24"/>
  <c r="L17" i="24"/>
  <c r="I17" i="24"/>
  <c r="F21" i="24"/>
  <c r="D21" i="24"/>
  <c r="J21" i="24"/>
  <c r="H21" i="24"/>
  <c r="K21" i="24"/>
  <c r="F25" i="24"/>
  <c r="D25" i="24"/>
  <c r="J25" i="24"/>
  <c r="H25" i="24"/>
  <c r="K25" i="24"/>
  <c r="G33" i="24"/>
  <c r="M33" i="24"/>
  <c r="E33" i="24"/>
  <c r="L33" i="24"/>
  <c r="I33" i="24"/>
  <c r="F9" i="24"/>
  <c r="D9" i="24"/>
  <c r="J9" i="24"/>
  <c r="H9" i="24"/>
  <c r="K9" i="24"/>
  <c r="F7" i="24"/>
  <c r="D7" i="24"/>
  <c r="J7" i="24"/>
  <c r="H7" i="24"/>
  <c r="K7" i="24"/>
  <c r="K22" i="24"/>
  <c r="J22" i="24"/>
  <c r="H22" i="24"/>
  <c r="F22" i="24"/>
  <c r="D22" i="24"/>
  <c r="F29" i="24"/>
  <c r="D29" i="24"/>
  <c r="J29" i="24"/>
  <c r="H29" i="24"/>
  <c r="K29" i="24"/>
  <c r="F33" i="24"/>
  <c r="D33" i="24"/>
  <c r="J33" i="24"/>
  <c r="H33" i="24"/>
  <c r="K33" i="24"/>
  <c r="G21" i="24"/>
  <c r="M21" i="24"/>
  <c r="E21" i="24"/>
  <c r="L21" i="24"/>
  <c r="I21" i="24"/>
  <c r="F19" i="24"/>
  <c r="D19" i="24"/>
  <c r="J19" i="24"/>
  <c r="H19" i="24"/>
  <c r="I37" i="24"/>
  <c r="G37" i="24"/>
  <c r="L37" i="24"/>
  <c r="E37" i="24"/>
  <c r="M37" i="24"/>
  <c r="I30" i="24"/>
  <c r="L30" i="24"/>
  <c r="M30" i="24"/>
  <c r="K58" i="24"/>
  <c r="I58" i="24"/>
  <c r="J58" i="24"/>
  <c r="K63" i="24"/>
  <c r="I63" i="24"/>
  <c r="K20" i="24"/>
  <c r="J20" i="24"/>
  <c r="H20" i="24"/>
  <c r="F20" i="24"/>
  <c r="D20" i="24"/>
  <c r="F23" i="24"/>
  <c r="D23" i="24"/>
  <c r="J23" i="24"/>
  <c r="H23" i="24"/>
  <c r="K23" i="24"/>
  <c r="K26" i="24"/>
  <c r="J26" i="24"/>
  <c r="H26" i="24"/>
  <c r="F26" i="24"/>
  <c r="D26" i="24"/>
  <c r="F35" i="24"/>
  <c r="D35" i="24"/>
  <c r="J35" i="24"/>
  <c r="H35" i="24"/>
  <c r="G15" i="24"/>
  <c r="M15" i="24"/>
  <c r="E15" i="24"/>
  <c r="L15" i="24"/>
  <c r="I15" i="24"/>
  <c r="K74" i="24"/>
  <c r="I74" i="24"/>
  <c r="J74" i="24"/>
  <c r="B14" i="24"/>
  <c r="B6" i="24"/>
  <c r="I28" i="24"/>
  <c r="L28" i="24"/>
  <c r="M28" i="24"/>
  <c r="G28" i="24"/>
  <c r="E28" i="24"/>
  <c r="M38" i="24"/>
  <c r="E38" i="24"/>
  <c r="L38" i="24"/>
  <c r="K35" i="24"/>
  <c r="K32" i="24"/>
  <c r="J32" i="24"/>
  <c r="H32" i="24"/>
  <c r="F32" i="24"/>
  <c r="D32" i="24"/>
  <c r="G27" i="24"/>
  <c r="M27" i="24"/>
  <c r="E27" i="24"/>
  <c r="L27" i="24"/>
  <c r="K24" i="24"/>
  <c r="J24" i="24"/>
  <c r="H24" i="24"/>
  <c r="F24" i="24"/>
  <c r="D24" i="24"/>
  <c r="H37" i="24"/>
  <c r="F37" i="24"/>
  <c r="D37" i="24"/>
  <c r="J37" i="24"/>
  <c r="K37" i="24"/>
  <c r="I16" i="24"/>
  <c r="L16" i="24"/>
  <c r="E16" i="24"/>
  <c r="G16" i="24"/>
  <c r="G19" i="24"/>
  <c r="M19" i="24"/>
  <c r="E19" i="24"/>
  <c r="L19" i="24"/>
  <c r="I22" i="24"/>
  <c r="L22" i="24"/>
  <c r="M22" i="24"/>
  <c r="G31" i="24"/>
  <c r="M31" i="24"/>
  <c r="E31" i="24"/>
  <c r="L31" i="24"/>
  <c r="I31" i="24"/>
  <c r="M16" i="24"/>
  <c r="I27" i="24"/>
  <c r="K55" i="24"/>
  <c r="I55" i="24"/>
  <c r="I24" i="24"/>
  <c r="L24" i="24"/>
  <c r="E24" i="24"/>
  <c r="G24" i="24"/>
  <c r="F15" i="24"/>
  <c r="D15" i="24"/>
  <c r="J15" i="24"/>
  <c r="H15" i="24"/>
  <c r="K15" i="24"/>
  <c r="K18" i="24"/>
  <c r="J18" i="24"/>
  <c r="H18" i="24"/>
  <c r="F18" i="24"/>
  <c r="D18" i="24"/>
  <c r="F27" i="24"/>
  <c r="D27" i="24"/>
  <c r="J27" i="24"/>
  <c r="H27" i="24"/>
  <c r="G7" i="24"/>
  <c r="M7" i="24"/>
  <c r="E7" i="24"/>
  <c r="L7" i="24"/>
  <c r="K27" i="24"/>
  <c r="I20" i="24"/>
  <c r="L20" i="24"/>
  <c r="M20" i="24"/>
  <c r="G20" i="24"/>
  <c r="E20" i="24"/>
  <c r="G29" i="24"/>
  <c r="M29" i="24"/>
  <c r="E29" i="24"/>
  <c r="L29" i="24"/>
  <c r="I29" i="24"/>
  <c r="I32" i="24"/>
  <c r="L32" i="24"/>
  <c r="E32" i="24"/>
  <c r="G32" i="24"/>
  <c r="G35" i="24"/>
  <c r="M35" i="24"/>
  <c r="E35" i="24"/>
  <c r="L35" i="24"/>
  <c r="C45" i="24"/>
  <c r="C39" i="24"/>
  <c r="I19" i="24"/>
  <c r="E30" i="24"/>
  <c r="G38" i="24"/>
  <c r="K66" i="24"/>
  <c r="I66" i="24"/>
  <c r="J66" i="24"/>
  <c r="K71" i="24"/>
  <c r="I71" i="24"/>
  <c r="K16" i="24"/>
  <c r="J16" i="24"/>
  <c r="H16" i="24"/>
  <c r="F16" i="24"/>
  <c r="D16" i="24"/>
  <c r="K28" i="24"/>
  <c r="J28" i="24"/>
  <c r="H28" i="24"/>
  <c r="F28" i="24"/>
  <c r="D28" i="24"/>
  <c r="F31" i="24"/>
  <c r="D31" i="24"/>
  <c r="J31" i="24"/>
  <c r="H31" i="24"/>
  <c r="K31" i="24"/>
  <c r="K34" i="24"/>
  <c r="J34" i="24"/>
  <c r="H34" i="24"/>
  <c r="F34" i="24"/>
  <c r="D34" i="24"/>
  <c r="C14" i="24"/>
  <c r="C6" i="24"/>
  <c r="G23" i="24"/>
  <c r="M23" i="24"/>
  <c r="E23" i="24"/>
  <c r="L23" i="24"/>
  <c r="I23" i="24"/>
  <c r="K19" i="24"/>
  <c r="G30" i="24"/>
  <c r="I38" i="24"/>
  <c r="K53" i="24"/>
  <c r="I53" i="24"/>
  <c r="K61" i="24"/>
  <c r="I61" i="24"/>
  <c r="K69" i="24"/>
  <c r="I69" i="24"/>
  <c r="E8" i="24"/>
  <c r="I43" i="24"/>
  <c r="G43" i="24"/>
  <c r="L43" i="24"/>
  <c r="K52" i="24"/>
  <c r="I52" i="24"/>
  <c r="K60" i="24"/>
  <c r="I60" i="24"/>
  <c r="K68" i="24"/>
  <c r="I68" i="24"/>
  <c r="E43" i="24"/>
  <c r="K57" i="24"/>
  <c r="I57" i="24"/>
  <c r="K65" i="24"/>
  <c r="I65" i="24"/>
  <c r="K73" i="24"/>
  <c r="I73" i="24"/>
  <c r="I8" i="24"/>
  <c r="L8" i="24"/>
  <c r="I18" i="24"/>
  <c r="L18" i="24"/>
  <c r="I26" i="24"/>
  <c r="L26" i="24"/>
  <c r="I34" i="24"/>
  <c r="L34" i="24"/>
  <c r="M8" i="24"/>
  <c r="E18" i="24"/>
  <c r="E26" i="24"/>
  <c r="E34" i="24"/>
  <c r="K54" i="24"/>
  <c r="I54" i="24"/>
  <c r="K62" i="24"/>
  <c r="I62" i="24"/>
  <c r="K70" i="24"/>
  <c r="I70" i="24"/>
  <c r="J77" i="24"/>
  <c r="G18" i="24"/>
  <c r="G26" i="24"/>
  <c r="G34" i="24"/>
  <c r="I41" i="24"/>
  <c r="G41" i="24"/>
  <c r="L41" i="24"/>
  <c r="K51" i="24"/>
  <c r="I51" i="24"/>
  <c r="K59" i="24"/>
  <c r="I59" i="24"/>
  <c r="K67" i="24"/>
  <c r="I67" i="24"/>
  <c r="K75" i="24"/>
  <c r="I75" i="24"/>
  <c r="I77" i="24" s="1"/>
  <c r="M18" i="24"/>
  <c r="M26" i="24"/>
  <c r="M34" i="24"/>
  <c r="K56" i="24"/>
  <c r="I56" i="24"/>
  <c r="K64" i="24"/>
  <c r="I64" i="24"/>
  <c r="K72" i="24"/>
  <c r="I72" i="24"/>
  <c r="F40" i="24"/>
  <c r="J41" i="24"/>
  <c r="F42" i="24"/>
  <c r="J43" i="24"/>
  <c r="F44" i="24"/>
  <c r="H40" i="24"/>
  <c r="H42" i="24"/>
  <c r="H44" i="24"/>
  <c r="J40" i="24"/>
  <c r="J42" i="24"/>
  <c r="J44" i="24"/>
  <c r="L44" i="24"/>
  <c r="E40" i="24"/>
  <c r="E42" i="24"/>
  <c r="E44" i="24"/>
  <c r="I78" i="24" l="1"/>
  <c r="I79" i="24"/>
  <c r="K77" i="24"/>
  <c r="I14" i="24"/>
  <c r="L14" i="24"/>
  <c r="M14" i="24"/>
  <c r="G14" i="24"/>
  <c r="E14" i="24"/>
  <c r="K6" i="24"/>
  <c r="J6" i="24"/>
  <c r="H6" i="24"/>
  <c r="F6" i="24"/>
  <c r="D6" i="24"/>
  <c r="H39" i="24"/>
  <c r="F39" i="24"/>
  <c r="D39" i="24"/>
  <c r="J39" i="24"/>
  <c r="K39" i="24"/>
  <c r="K14" i="24"/>
  <c r="J14" i="24"/>
  <c r="H14" i="24"/>
  <c r="F14" i="24"/>
  <c r="D14" i="24"/>
  <c r="H45" i="24"/>
  <c r="F45" i="24"/>
  <c r="D45" i="24"/>
  <c r="J45" i="24"/>
  <c r="K45" i="24"/>
  <c r="J79" i="24"/>
  <c r="J78" i="24"/>
  <c r="I39" i="24"/>
  <c r="G39" i="24"/>
  <c r="L39" i="24"/>
  <c r="M39" i="24"/>
  <c r="E39" i="24"/>
  <c r="I45" i="24"/>
  <c r="G45" i="24"/>
  <c r="L45" i="24"/>
  <c r="E45" i="24"/>
  <c r="M45" i="24"/>
  <c r="I6" i="24"/>
  <c r="L6" i="24"/>
  <c r="M6" i="24"/>
  <c r="G6" i="24"/>
  <c r="E6" i="24"/>
  <c r="I83" i="24" l="1"/>
  <c r="I82" i="24"/>
  <c r="K79" i="24"/>
  <c r="K78" i="24"/>
  <c r="I81" i="24" s="1"/>
</calcChain>
</file>

<file path=xl/sharedStrings.xml><?xml version="1.0" encoding="utf-8"?>
<sst xmlns="http://schemas.openxmlformats.org/spreadsheetml/2006/main" count="1692" uniqueCount="521">
  <si>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</si>
  <si>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</si>
  <si>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</si>
  <si>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</si>
  <si>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</si>
  <si>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</si>
  <si>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</si>
  <si>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</si>
  <si>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</si>
  <si>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</si>
  <si>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</si>
  <si>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</si>
  <si>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</si>
  <si>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Ilm-Kreis (16070)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</si>
  <si>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</si>
  <si>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</si>
  <si>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</si>
  <si>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</si>
  <si>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</si>
  <si>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</si>
  <si>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</si>
  <si>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</si>
  <si>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</si>
  <si>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</si>
  <si>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</si>
  <si>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</si>
  <si>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</si>
  <si>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</si>
  <si>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</si>
  <si>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</si>
  <si>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</si>
  <si>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</si>
  <si>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</si>
  <si>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</si>
  <si>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</si>
  <si>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</si>
  <si>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</si>
  <si>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</si>
  <si>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</si>
  <si>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</si>
  <si>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</si>
  <si>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</si>
  <si>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</si>
  <si>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</si>
  <si>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</si>
  <si>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</si>
  <si>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</si>
  <si>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</si>
  <si>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</si>
  <si>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</si>
  <si>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</si>
  <si>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</si>
  <si>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</si>
  <si>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</si>
  <si>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</si>
  <si>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</si>
  <si>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</si>
  <si>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</si>
  <si>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</si>
  <si>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</si>
  <si>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</si>
  <si>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</si>
  <si>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</si>
  <si>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</si>
  <si>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</si>
  <si>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</si>
  <si>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</si>
  <si>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</si>
  <si>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</si>
  <si>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</si>
  <si>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</si>
  <si>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</si>
  <si>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</si>
  <si>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</si>
  <si>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</si>
  <si>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</si>
  <si>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</si>
  <si>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</si>
  <si>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</si>
  <si>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</si>
  <si>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</si>
  <si>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</si>
  <si>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</si>
  <si>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</si>
  <si>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</si>
  <si>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</si>
  <si>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</si>
  <si>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</si>
  <si>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</si>
  <si>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</si>
  <si>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</si>
  <si>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</si>
  <si>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Ilm-Kreis (16070);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</si>
  <si>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</si>
  <si>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</si>
  <si>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</si>
  <si>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</si>
  <si>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</si>
  <si>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</si>
  <si>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</si>
  <si>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</si>
  <si>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</si>
  <si>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</si>
  <si>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</si>
  <si>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</si>
  <si>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</si>
  <si>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</si>
  <si>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</si>
  <si>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</si>
  <si>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</si>
  <si>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</si>
  <si>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</si>
  <si>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</si>
  <si>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</si>
  <si>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</si>
  <si>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</si>
  <si>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</si>
  <si>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</si>
  <si>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</si>
  <si>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</si>
  <si>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</si>
  <si>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</si>
  <si>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</si>
  <si>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</si>
  <si>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</si>
  <si>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</si>
  <si>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</si>
  <si>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</si>
  <si>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</si>
  <si>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</si>
  <si>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</si>
  <si>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</si>
  <si>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</si>
  <si>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</si>
  <si>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</si>
  <si>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</si>
  <si>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</si>
  <si>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</si>
  <si>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</si>
  <si>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</si>
  <si>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</si>
  <si>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</si>
  <si>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</si>
  <si>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</si>
  <si>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</si>
  <si>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</si>
  <si>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</si>
  <si>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</si>
  <si>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</si>
  <si>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</si>
  <si>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</si>
  <si>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</si>
  <si>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</si>
  <si>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</si>
  <si>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</si>
  <si>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</si>
  <si>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</si>
  <si>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</si>
  <si>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</si>
  <si>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</si>
  <si>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</si>
  <si>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</si>
  <si>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</si>
  <si>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</si>
  <si>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</si>
  <si>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</si>
  <si>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</si>
  <si>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</si>
  <si>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</si>
  <si>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</si>
  <si>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</si>
  <si>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</si>
  <si>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</si>
  <si>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</si>
  <si>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</si>
  <si>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</si>
  <si>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</si>
  <si>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</si>
  <si>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</si>
  <si>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</si>
  <si>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</si>
  <si>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</si>
  <si>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</si>
  <si>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Ilm-Kreis (16070)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</si>
  <si>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</si>
  <si>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</si>
  <si>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</si>
  <si>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</si>
  <si>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</si>
  <si>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</si>
  <si>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</si>
  <si>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</si>
  <si>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</si>
  <si>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</si>
  <si>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</si>
  <si>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</si>
  <si>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</si>
  <si>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</si>
  <si>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</si>
  <si>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</si>
  <si>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</si>
  <si>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</si>
  <si>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</si>
  <si>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</si>
  <si>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</si>
  <si>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</si>
  <si>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</si>
  <si>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</si>
  <si>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</si>
  <si>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</si>
  <si>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</si>
  <si>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</si>
  <si>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</si>
  <si>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</si>
  <si>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</si>
  <si>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</si>
  <si>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</si>
  <si>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</si>
  <si>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</si>
  <si>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</si>
  <si>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</si>
  <si>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</si>
  <si>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</si>
  <si>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</si>
  <si>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</si>
  <si>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</si>
  <si>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</si>
  <si>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</si>
  <si>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</si>
  <si>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</si>
  <si>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</si>
  <si>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</si>
  <si>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</si>
  <si>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</si>
  <si>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</si>
  <si>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</si>
  <si>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</si>
  <si>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</si>
  <si>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</si>
  <si>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</si>
  <si>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</si>
  <si>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</si>
  <si>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</si>
  <si>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</si>
  <si>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</si>
  <si>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</si>
  <si>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</si>
  <si>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</si>
  <si>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</si>
  <si>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</si>
  <si>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</si>
  <si>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</si>
  <si>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</si>
  <si>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</si>
  <si>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</si>
  <si>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</si>
  <si>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</si>
  <si>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</si>
  <si>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</si>
  <si>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</si>
  <si>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</si>
  <si>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</si>
  <si>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</si>
  <si>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</si>
  <si>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</si>
  <si>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</si>
  <si>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</si>
  <si>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</si>
  <si>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</si>
  <si>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</si>
  <si>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</si>
  <si>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</si>
  <si>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</si>
  <si>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</si>
  <si>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</si>
  <si>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</si>
  <si>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</si>
  <si>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</si>
  <si>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</si>
  <si>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</si>
  <si>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</si>
  <si>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</si>
  <si>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</si>
  <si>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</si>
  <si>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</si>
  <si>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</si>
  <si>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</si>
  <si>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</si>
  <si>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</si>
  <si>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</si>
  <si>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</si>
  <si>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</si>
  <si>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</si>
  <si>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</si>
  <si>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</si>
  <si>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</si>
  <si>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</si>
  <si>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</si>
  <si>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</si>
  <si>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</si>
  <si>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</si>
  <si>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</si>
  <si>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</si>
  <si>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</si>
  <si>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</si>
  <si>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</si>
  <si>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</si>
  <si>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</si>
  <si>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</si>
  <si>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</si>
  <si>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</si>
  <si>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</si>
  <si>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</si>
  <si>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</si>
  <si>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</si>
  <si>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</si>
  <si>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</si>
  <si>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</si>
  <si>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</si>
  <si>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</si>
  <si>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</si>
  <si>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</si>
  <si>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</si>
  <si>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</si>
  <si>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</si>
  <si>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</si>
  <si>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</si>
  <si>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</si>
  <si>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</si>
  <si>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</si>
  <si>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</si>
  <si>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</si>
  <si>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</si>
  <si>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</si>
  <si>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</si>
  <si>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</si>
  <si>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</si>
  <si>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</si>
  <si>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</si>
  <si>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</si>
  <si>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</si>
  <si>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</si>
  <si>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</si>
  <si>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</si>
  <si>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</si>
  <si>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</si>
  <si>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</si>
  <si>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</si>
  <si>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</si>
  <si>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</si>
  <si>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</si>
  <si>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</si>
  <si>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</si>
  <si>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</si>
  <si>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</si>
  <si>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</si>
  <si>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</si>
  <si>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</si>
  <si>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</si>
  <si>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</si>
  <si>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</si>
  <si>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</si>
  <si>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</si>
  <si>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</si>
  <si>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</si>
  <si>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</si>
  <si>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</si>
  <si>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</si>
  <si>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</si>
  <si>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</si>
  <si>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</si>
  <si>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</si>
  <si>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</si>
  <si>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Ilm-Kreis (16070);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</si>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</sst>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{592E9409-41C3-433E-A416-64CBCB4A5C66}</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2859-4BE9-8B93-D84B04099875}"/>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{6E1CAC51-EB9E-48FA-BDF0-5BBAF6B21561}</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2859-4BE9-8B93-D84B04099875}"/>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{17CF4D38-73E9-4D28-AAFD-8E358E1B272D}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859-4BE9-8B93-D84B0409987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{26E5015A-6E4D-471D-A358-87194153C145}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859-4BE9-8B93-D84B0409987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-1.9476331742551269</c:v>
                </c:pt>
                <c:pt idx="1">
                  <c:v>-0.4752160751981519</c:v>
                </c:pt>
                <c:pt idx="2">
                  <c:v>0.95490282911153723</c:v>
                </c:pt>
                <c:pt idx="3">
                  <c:v>1.0875687030768</c:v>
                </c:pt>
              </c:numCache>
            </c:numRef>
          </c:val>
          <c:extLst>
            <c:ext xmlns:c16="http://schemas.microsoft.com/office/drawing/2014/chart" uri="{C3380CC4-5D6E-409C-BE32-E72D297353CC}">
              <c16:uniqueId val="{00000004-2859-4BE9-8B93-D84B0409987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{4873170C-6786-479C-8BB7-6EF4003021B4}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859-4BE9-8B93-D84B0409987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{CFED1B47-5D64-404E-995D-B63DC2C69E06}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859-4BE9-8B93-D84B0409987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{042175E3-EC8C-4FDD-9408-4B01B3332069}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859-4BE9-8B93-D84B0409987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{C7E3D33E-3211-4DC7-BF0E-6F70F3B935C8}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859-4BE9-8B93-D84B040998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859-4BE9-8B93-D84B0409987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859-4BE9-8B93-D84B0409987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{0A9CC8BE-13B8-40C9-8B1D-9A1336BAEC52}</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53B5-49BB-B294-1D30857DDE22}"/>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{2CDD65CC-7C81-4A21-AFAB-584160662172}</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53B5-49BB-B294-1D30857DDE22}"/>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{D4CDD54E-5898-4C58-926C-FCD8334678B1}</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3B5-49BB-B294-1D30857DDE2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{E80B287A-F3B0-4FFB-A695-29AC9D0339EF}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3B5-49BB-B294-1D30857DDE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-2.9813218390804597</c:v>
                </c:pt>
                <c:pt idx="1">
                  <c:v>-3.3695878434637803</c:v>
                </c:pt>
                <c:pt idx="2">
                  <c:v>-3.6279896103654186</c:v>
                </c:pt>
                <c:pt idx="3">
                  <c:v>-2.8655893304673015</c:v>
                </c:pt>
              </c:numCache>
            </c:numRef>
          </c:val>
          <c:extLst>
            <c:ext xmlns:c16="http://schemas.microsoft.com/office/drawing/2014/chart" uri="{C3380CC4-5D6E-409C-BE32-E72D297353CC}">
              <c16:uniqueId val="{00000004-53B5-49BB-B294-1D30857DDE2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{8239F9A1-554A-450C-95C2-C8C82509F979}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3B5-49BB-B294-1D30857DDE2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{8BCF32E5-2DFF-421D-9DDE-87946B069567}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3B5-49BB-B294-1D30857DDE2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{03AF4BB5-6052-4E6C-A962-581AAC55EEFC}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3B5-49BB-B294-1D30857DDE2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{01C97319-551B-4D5C-8F75-58C1CEB97D53}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3B5-49BB-B294-1D30857DDE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3B5-49BB-B294-1D30857DDE2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3B5-49BB-B294-1D30857DDE2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{DE08C4EC-8B82-43CA-B2C3-35D7E1A50208}</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B365-42A0-8111-DCDCBC0E2B1E}"/>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{31ABD46A-F041-4C96-8C2B-2EAFE0C79145}</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B365-42A0-8111-DCDCBC0E2B1E}"/>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{577A4E43-340C-4BB3-AED6-BE28F9991398}</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B365-42A0-8111-DCDCBC0E2B1E}"/>
                </c:ext>
              </c:extLst>
            </c:dLbl>
            <c:dLbl>
              <c:idx val="3"/>
              <c:tx>
                <c:strRef>
                  <c:f>Daten_Diagramme!$D$17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{ED81FEAC-8D3D-4A3F-9D94-817377E41C1B}</c15:txfldGUID>
                      <c15:f>Daten_Diagramme!$D$17</c15:f>
                      <c15:dlblFieldTableCache>
                        <c:ptCount val="1"/>
                        <c:pt idx="0">
                          <c:v>-3.0</c:v>
                        </c:pt>
                      </c15:dlblFieldTableCache>
                    </c15:dlblFTEntry>
                  </c15:dlblFieldTable>
                  <c15:showDataLabelsRange val="0"/>
                </c:ext>
                <c:ext xmlns:c16="http://schemas.microsoft.com/office/drawing/2014/chart" uri="{C3380CC4-5D6E-409C-BE32-E72D297353CC}">
                  <c16:uniqueId val="{00000003-B365-42A0-8111-DCDCBC0E2B1E}"/>
                </c:ext>
              </c:extLst>
            </c:dLbl>
            <c:dLbl>
              <c:idx val="4"/>
              <c:tx>
                <c:strRef>
                  <c:f>Daten_Diagramme!$D$18</c:f>
                  <c:strCache>
                    <c:ptCount val="1"/>
                    <c:pt idx="0">
                      <c:v>-23.5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{E3201A9D-87D7-45C4-8172-186297BF4CED}</c15:txfldGUID>
                      <c15:f>Daten_Diagramme!$D$18</c15:f>
                      <c15:dlblFieldTableCache>
                        <c:ptCount val="1"/>
                        <c:pt idx="0">
                          <c:v>-23.5</c:v>
                        </c:pt>
                      </c15:dlblFieldTableCache>
                    </c15:dlblFTEntry>
                  </c15:dlblFieldTable>
                  <c15:showDataLabelsRange val="0"/>
                </c:ext>
                <c:ext xmlns:c16="http://schemas.microsoft.com/office/drawing/2014/chart" uri="{C3380CC4-5D6E-409C-BE32-E72D297353CC}">
                  <c16:uniqueId val="{00000004-B365-42A0-8111-DCDCBC0E2B1E}"/>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{D8B34038-D5E3-43C7-9B82-A29C7D5883EE}</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B365-42A0-8111-DCDCBC0E2B1E}"/>
                </c:ext>
              </c:extLst>
            </c:dLbl>
            <c:dLbl>
              <c:idx val="6"/>
              <c:tx>
                <c:strRef>
                  <c:f>Daten_Diagramme!$D$20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{E13E74D1-F52C-4570-9869-74B60EACE58F}</c15:txfldGUID>
                      <c15:f>Daten_Diagramme!$D$20</c15:f>
                      <c15:dlblFieldTableCache>
                        <c:ptCount val="1"/>
                        <c:pt idx="0">
                          <c:v>-5.2</c:v>
                        </c:pt>
                      </c15:dlblFieldTableCache>
                    </c15:dlblFTEntry>
                  </c15:dlblFieldTable>
                  <c15:showDataLabelsRange val="0"/>
                </c:ext>
                <c:ext xmlns:c16="http://schemas.microsoft.com/office/drawing/2014/chart" uri="{C3380CC4-5D6E-409C-BE32-E72D297353CC}">
                  <c16:uniqueId val="{00000006-B365-42A0-8111-DCDCBC0E2B1E}"/>
                </c:ext>
              </c:extLst>
            </c:dLbl>
            <c:dLbl>
              <c:idx val="7"/>
              <c:tx>
                <c:strRef>
                  <c:f>Daten_Diagramme!$D$21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{FDE19818-4676-4F73-A00D-39251AE61033}</c15:txfldGUID>
                      <c15:f>Daten_Diagramme!$D$21</c15:f>
                      <c15:dlblFieldTableCache>
                        <c:ptCount val="1"/>
                        <c:pt idx="0">
                          <c:v>-0.8</c:v>
                        </c:pt>
                      </c15:dlblFieldTableCache>
                    </c15:dlblFTEntry>
                  </c15:dlblFieldTable>
                  <c15:showDataLabelsRange val="0"/>
                </c:ext>
                <c:ext xmlns:c16="http://schemas.microsoft.com/office/drawing/2014/chart" uri="{C3380CC4-5D6E-409C-BE32-E72D297353CC}">
                  <c16:uniqueId val="{00000007-B365-42A0-8111-DCDCBC0E2B1E}"/>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{5F3F1808-2A6A-4250-90FC-3D8C6AACC2E2}</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B365-42A0-8111-DCDCBC0E2B1E}"/>
                </c:ext>
              </c:extLst>
            </c:dLbl>
            <c:dLbl>
              <c:idx val="9"/>
              <c:tx>
                <c:strRef>
                  <c:f>Daten_Diagramme!$D$23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{19C32F4D-D3F5-4D42-86E2-FB1884CE56B9}</c15:txfldGUID>
                      <c15:f>Daten_Diagramme!$D$23</c15:f>
                      <c15:dlblFieldTableCache>
                        <c:ptCount val="1"/>
                        <c:pt idx="0">
                          <c:v>-3.6</c:v>
                        </c:pt>
                      </c15:dlblFieldTableCache>
                    </c15:dlblFTEntry>
                  </c15:dlblFieldTable>
                  <c15:showDataLabelsRange val="0"/>
                </c:ext>
                <c:ext xmlns:c16="http://schemas.microsoft.com/office/drawing/2014/chart" uri="{C3380CC4-5D6E-409C-BE32-E72D297353CC}">
                  <c16:uniqueId val="{00000009-B365-42A0-8111-DCDCBC0E2B1E}"/>
                </c:ext>
              </c:extLst>
            </c:dLbl>
            <c:dLbl>
              <c:idx val="10"/>
              <c:tx>
                <c:strRef>
                  <c:f>Daten_Diagramme!$D$24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{681346D1-48EE-484C-87A3-4F0EDA46D0A9}</c15:txfldGUID>
                      <c15:f>Daten_Diagramme!$D$24</c15:f>
                      <c15:dlblFieldTableCache>
                        <c:ptCount val="1"/>
                        <c:pt idx="0">
                          <c:v>-4.7</c:v>
                        </c:pt>
                      </c15:dlblFieldTableCache>
                    </c15:dlblFTEntry>
                  </c15:dlblFieldTable>
                  <c15:showDataLabelsRange val="0"/>
                </c:ext>
                <c:ext xmlns:c16="http://schemas.microsoft.com/office/drawing/2014/chart" uri="{C3380CC4-5D6E-409C-BE32-E72D297353CC}">
                  <c16:uniqueId val="{0000000A-B365-42A0-8111-DCDCBC0E2B1E}"/>
                </c:ext>
              </c:extLst>
            </c:dLbl>
            <c:dLbl>
              <c:idx val="11"/>
              <c:tx>
                <c:strRef>
                  <c:f>Daten_Diagramme!$D$25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{88EF341D-19CA-43A0-A6CA-FBF31D1AFD99}</c15:txfldGUID>
                      <c15:f>Daten_Diagramme!$D$25</c15:f>
                      <c15:dlblFieldTableCache>
                        <c:ptCount val="1"/>
                        <c:pt idx="0">
                          <c:v>5.5</c:v>
                        </c:pt>
                      </c15:dlblFieldTableCache>
                    </c15:dlblFTEntry>
                  </c15:dlblFieldTable>
                  <c15:showDataLabelsRange val="0"/>
                </c:ext>
                <c:ext xmlns:c16="http://schemas.microsoft.com/office/drawing/2014/chart" uri="{C3380CC4-5D6E-409C-BE32-E72D297353CC}">
                  <c16:uniqueId val="{0000000B-B365-42A0-8111-DCDCBC0E2B1E}"/>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{0A0C33AC-571B-4EDE-BE75-FECDFC5F45E9}</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B365-42A0-8111-DCDCBC0E2B1E}"/>
                </c:ext>
              </c:extLst>
            </c:dLbl>
            <c:dLbl>
              <c:idx val="13"/>
              <c:tx>
                <c:strRef>
                  <c:f>Daten_Diagramme!$D$27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{85D26B86-0242-4017-900A-B386ABC264E2}</c15:txfldGUID>
                      <c15:f>Daten_Diagramme!$D$27</c15:f>
                      <c15:dlblFieldTableCache>
                        <c:ptCount val="1"/>
                        <c:pt idx="0">
                          <c:v>1.1</c:v>
                        </c:pt>
                      </c15:dlblFieldTableCache>
                    </c15:dlblFTEntry>
                  </c15:dlblFieldTable>
                  <c15:showDataLabelsRange val="0"/>
                </c:ext>
                <c:ext xmlns:c16="http://schemas.microsoft.com/office/drawing/2014/chart" uri="{C3380CC4-5D6E-409C-BE32-E72D297353CC}">
                  <c16:uniqueId val="{0000000D-B365-42A0-8111-DCDCBC0E2B1E}"/>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{373D0C68-CCE2-4405-9261-3FE5A830D27C}</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B365-42A0-8111-DCDCBC0E2B1E}"/>
                </c:ext>
              </c:extLst>
            </c:dLbl>
            <c:dLbl>
              <c:idx val="15"/>
              <c:tx>
                <c:strRef>
                  <c:f>Daten_Diagramme!$D$29</c:f>
                  <c:strCache>
                    <c:ptCount val="1"/>
                    <c:pt idx="0">
                      <c:v>-20.7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{8B3AF70F-3E15-4D33-A254-848DAD738261}</c15:txfldGUID>
                      <c15:f>Daten_Diagramme!$D$29</c15:f>
                      <c15:dlblFieldTableCache>
                        <c:ptCount val="1"/>
                        <c:pt idx="0">
                          <c:v>-20.7</c:v>
                        </c:pt>
                      </c15:dlblFieldTableCache>
                    </c15:dlblFTEntry>
                  </c15:dlblFieldTable>
                  <c15:showDataLabelsRange val="0"/>
                </c:ext>
                <c:ext xmlns:c16="http://schemas.microsoft.com/office/drawing/2014/chart" uri="{C3380CC4-5D6E-409C-BE32-E72D297353CC}">
                  <c16:uniqueId val="{0000000F-B365-42A0-8111-DCDCBC0E2B1E}"/>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{7F8E899F-8C2C-412F-A945-5E3627B32AE8}</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B365-42A0-8111-DCDCBC0E2B1E}"/>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{7A79D40C-59D4-4E73-B578-1206F86F7CBF}</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B365-42A0-8111-DCDCBC0E2B1E}"/>
                </c:ext>
              </c:extLst>
            </c:dLbl>
            <c:dLbl>
              <c:idx val="18"/>
              <c:tx>
                <c:strRef>
                  <c:f>Daten_Diagramme!$D$32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{A2476675-F552-4C08-B7AF-E041D33341BF}</c15:txfldGUID>
                      <c15:f>Daten_Diagramme!$D$32</c15:f>
                      <c15:dlblFieldTableCache>
                        <c:ptCount val="1"/>
                        <c:pt idx="0">
                          <c:v>0.3</c:v>
                        </c:pt>
                      </c15:dlblFieldTableCache>
                    </c15:dlblFTEntry>
                  </c15:dlblFieldTable>
                  <c15:showDataLabelsRange val="0"/>
                </c:ext>
                <c:ext xmlns:c16="http://schemas.microsoft.com/office/drawing/2014/chart" uri="{C3380CC4-5D6E-409C-BE32-E72D297353CC}">
                  <c16:uniqueId val="{00000012-B365-42A0-8111-DCDCBC0E2B1E}"/>
                </c:ext>
              </c:extLst>
            </c:dLbl>
            <c:dLbl>
              <c:idx val="19"/>
              <c:tx>
                <c:strRef>
                  <c:f>Daten_Diagramme!$D$33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{847364C5-45A7-425C-B0E3-D77C364BE13E}</c15:txfldGUID>
                      <c15:f>Daten_Diagramme!$D$33</c15:f>
                      <c15:dlblFieldTableCache>
                        <c:ptCount val="1"/>
                        <c:pt idx="0">
                          <c:v>-5.0</c:v>
                        </c:pt>
                      </c15:dlblFieldTableCache>
                    </c15:dlblFTEntry>
                  </c15:dlblFieldTable>
                  <c15:showDataLabelsRange val="0"/>
                </c:ext>
                <c:ext xmlns:c16="http://schemas.microsoft.com/office/drawing/2014/chart" uri="{C3380CC4-5D6E-409C-BE32-E72D297353CC}">
                  <c16:uniqueId val="{00000013-B365-42A0-8111-DCDCBC0E2B1E}"/>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{AF22BD74-377B-4F56-ADBD-DC0257238084}</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B365-42A0-8111-DCDCBC0E2B1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{923EA954-1E91-47BB-9F9D-A78CD5373C4A}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365-42A0-8111-DCDCBC0E2B1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{1FFE13D9-2695-4439-98BA-5006AEA52844}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365-42A0-8111-DCDCBC0E2B1E}"/>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{78DE1602-2B78-4A0D-93F1-5B35F725D05C}</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B365-42A0-8111-DCDCBC0E2B1E}"/>
                </c:ext>
              </c:extLst>
            </c:dLbl>
            <c:dLbl>
              <c:idx val="24"/>
              <c:layout>
                <c:manualLayout>
                  <c:x val="4.7769028871392123E-3"/>
                  <c:y val="-4.6876052205785108E-5"/>
                </c:manualLayout>
              </c:layout>
              <c:tx>
                <c:strRef>
                  <c:f>Daten_Diagramme!$D$38</c:f>
                  <c:strCache>
                    <c:ptCount val="1"/>
                    <c:pt idx="0">
                      <c:v>-2.4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{70C12653-7163-4933-BDD4-10418A24692B}</c15:txfldGUID>
                      <c15:f>Daten_Diagramme!$D$38</c15:f>
                      <c15:dlblFieldTableCache>
                        <c:ptCount val="1"/>
                        <c:pt idx="0">
                          <c:v>-2.4</c:v>
                        </c:pt>
                      </c15:dlblFieldTableCache>
                    </c15:dlblFTEntry>
                  </c15:dlblFieldTable>
                  <c15:showDataLabelsRange val="0"/>
                </c:ext>
                <c:ext xmlns:c16="http://schemas.microsoft.com/office/drawing/2014/chart" uri="{C3380CC4-5D6E-409C-BE32-E72D297353CC}">
                  <c16:uniqueId val="{00000018-B365-42A0-8111-DCDCBC0E2B1E}"/>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{F61DBC15-B542-478B-8B88-7E84EB7FBEDC}</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B365-42A0-8111-DCDCBC0E2B1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{489FC883-C703-48DC-93D2-7461D361F917}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365-42A0-8111-DCDCBC0E2B1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{993C03BD-300C-4C44-BBFD-06886E545E9F}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365-42A0-8111-DCDCBC0E2B1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{7716BB2F-8CC6-47F1-984B-FBD7DF3CCAB2}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365-42A0-8111-DCDCBC0E2B1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{2F344899-C3B3-4CA4-8E47-AA58D4D46C37}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365-42A0-8111-DCDCBC0E2B1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{33233911-18B2-4404-8B7F-F57B52FCF2B1}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365-42A0-8111-DCDCBC0E2B1E}"/>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{B28A3A2A-0B62-4AF1-B7E6-4B585613ED94}</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B365-42A0-8111-DCDCBC0E2B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-1.9476331742551269</c:v>
                </c:pt>
                <c:pt idx="1">
                  <c:v>-3.2119914346895073</c:v>
                </c:pt>
                <c:pt idx="2">
                  <c:v>0.90090090090090091</c:v>
                </c:pt>
                <c:pt idx="3">
                  <c:v>-2.9749355821035373</c:v>
                </c:pt>
                <c:pt idx="4">
                  <c:v>-23.533123028391167</c:v>
                </c:pt>
                <c:pt idx="5">
                  <c:v>1.8761496014714898</c:v>
                </c:pt>
                <c:pt idx="6">
                  <c:v>-5.2494294098467558</c:v>
                </c:pt>
                <c:pt idx="7">
                  <c:v>-0.76117982873453849</c:v>
                </c:pt>
                <c:pt idx="8">
                  <c:v>-2.379235760634463</c:v>
                </c:pt>
                <c:pt idx="9">
                  <c:v>-3.6144578313253013</c:v>
                </c:pt>
                <c:pt idx="10">
                  <c:v>-4.7080979284369118</c:v>
                </c:pt>
                <c:pt idx="11">
                  <c:v>5.4963084495488106</c:v>
                </c:pt>
                <c:pt idx="12">
                  <c:v>-1.0471204188481675</c:v>
                </c:pt>
                <c:pt idx="13">
                  <c:v>1.0995723885155773</c:v>
                </c:pt>
                <c:pt idx="14">
                  <c:v>2.1636876763875823</c:v>
                </c:pt>
                <c:pt idx="15">
                  <c:v>-20.713305898491083</c:v>
                </c:pt>
                <c:pt idx="16">
                  <c:v>2.4429102496016992</c:v>
                </c:pt>
                <c:pt idx="17">
                  <c:v>-0.66614420062695923</c:v>
                </c:pt>
                <c:pt idx="18">
                  <c:v>0.34883720930232559</c:v>
                </c:pt>
                <c:pt idx="19">
                  <c:v>-5.0207625519063797</c:v>
                </c:pt>
                <c:pt idx="20">
                  <c:v>3.1161473087818696</c:v>
                </c:pt>
                <c:pt idx="21">
                  <c:v>0</c:v>
                </c:pt>
                <c:pt idx="23">
                  <c:v>-3.2119914346895073</c:v>
                </c:pt>
                <c:pt idx="24">
                  <c:v>-2.3998556477805848</c:v>
                </c:pt>
                <c:pt idx="25">
                  <c:v>-1.5734588409007013</c:v>
                </c:pt>
              </c:numCache>
            </c:numRef>
          </c:val>
          <c:extLst>
            <c:ext xmlns:c16="http://schemas.microsoft.com/office/drawing/2014/chart" uri="{C3380CC4-5D6E-409C-BE32-E72D297353CC}">
              <c16:uniqueId val="{00000020-B365-42A0-8111-DCDCBC0E2B1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{57FF3D80-D857-403D-8532-8E5A8BC39784}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365-42A0-8111-DCDCBC0E2B1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{90D9FA5C-60A3-4978-986C-27A604514519}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365-42A0-8111-DCDCBC0E2B1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{D16D20FD-8AD5-40A8-A722-4F0DBE4B0DB3}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365-42A0-8111-DCDCBC0E2B1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{A8819BF6-6790-4088-828C-4DC841261D6D}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365-42A0-8111-DCDCBC0E2B1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{B7120BCC-77FB-49AB-9462-7ECE721760CB}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365-42A0-8111-DCDCBC0E2B1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{969AF249-02AE-4B85-A108-1E5F24825D4D}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365-42A0-8111-DCDCBC0E2B1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{DF6B4668-05B2-4B00-B983-28900DA3B180}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365-42A0-8111-DCDCBC0E2B1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{40E2FE70-6475-4792-BC39-7BD900CC615B}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365-42A0-8111-DCDCBC0E2B1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{100521E8-32E1-4C02-BDFD-957E2B753E70}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365-42A0-8111-DCDCBC0E2B1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{235A7934-7FC6-4A26-8719-F6D047CC66A3}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365-42A0-8111-DCDCBC0E2B1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{27C2FFC1-B585-43A5-8BF9-1402D5881D0E}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365-42A0-8111-DCDCBC0E2B1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{3291AE08-8F8C-4C28-A256-5C3A0E23E5F5}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365-42A0-8111-DCDCBC0E2B1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{37007F2C-0E72-48E1-AEC8-2ACA103BF3DC}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365-42A0-8111-DCDCBC0E2B1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{4A15B471-9C01-478E-8BDD-AB0BA32CF8B5}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365-42A0-8111-DCDCBC0E2B1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{751ED7B8-42CC-4CB0-B5C5-35D541121D48}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365-42A0-8111-DCDCBC0E2B1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{48BD1AF5-A1C4-45B1-B2F4-38E8BFF61351}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365-42A0-8111-DCDCBC0E2B1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{E2BA191D-4421-4FCF-B8E6-F8639886034E}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365-42A0-8111-DCDCBC0E2B1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{1F28A97A-643A-47B6-A9AA-6AAB558F54C0}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365-42A0-8111-DCDCBC0E2B1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{E316E7EA-71F0-4A9B-87C7-53BE2196E7F3}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365-42A0-8111-DCDCBC0E2B1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{C6F7E9BB-2348-4A26-A08D-999EE01C7B7E}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365-42A0-8111-DCDCBC0E2B1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{D1A05B38-90A3-416C-B852-D6F13CE6110F}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365-42A0-8111-DCDCBC0E2B1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{A373B93B-19C2-47DD-84A8-8143EEEDA4CA}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365-42A0-8111-DCDCBC0E2B1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{2654F18E-0CCB-4C3B-AB68-1144A759D96B}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365-42A0-8111-DCDCBC0E2B1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{E6308EAC-07EF-4EA6-B26E-23424210E0B2}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365-42A0-8111-DCDCBC0E2B1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{3CB8FC33-26AB-4E1B-8DBE-10616A44ED29}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365-42A0-8111-DCDCBC0E2B1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{8C68A031-787E-4544-B7E9-1F6C1AB1733A}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365-42A0-8111-DCDCBC0E2B1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{1204BD58-5315-41D6-9150-1A9CA3CEC9DE}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365-42A0-8111-DCDCBC0E2B1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{613D09B7-AA0F-46ED-9952-D8CACFF6FAD9}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365-42A0-8111-DCDCBC0E2B1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{BCA37E03-D578-4BF9-973F-42CDD03E8EFC}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365-42A0-8111-DCDCBC0E2B1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{E1CAD6BD-5B12-4B05-A5AE-6AA2A84C96B6}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365-42A0-8111-DCDCBC0E2B1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{03934CF7-A1B5-4781-87F6-CF4D1EBB2443}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365-42A0-8111-DCDCBC0E2B1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{52350774-18C1-41B2-875B-DE13A8B95C4F}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365-42A0-8111-DCDCBC0E2B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365-42A0-8111-DCDCBC0E2B1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365-42A0-8111-DCDCBC0E2B1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{5C857160-4AB3-41A8-8B31-9E3C9938F0D7}</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A6C6-452E-8B42-275217FC3A4F}"/>
                </c:ext>
              </c:extLst>
            </c:dLbl>
            <c:dLbl>
              <c:idx val="1"/>
              <c:tx>
                <c:strRef>
                  <c:f>Daten_Diagramme!$E$15</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{B1162E76-A4A9-4A40-B294-EEC24FA36BAD}</c15:txfldGUID>
                      <c15:f>Daten_Diagramme!$E$15</c15:f>
                      <c15:dlblFieldTableCache>
                        <c:ptCount val="1"/>
                        <c:pt idx="0">
                          <c:v>8.8</c:v>
                        </c:pt>
                      </c15:dlblFieldTableCache>
                    </c15:dlblFTEntry>
                  </c15:dlblFieldTable>
                  <c15:showDataLabelsRange val="0"/>
                </c:ext>
                <c:ext xmlns:c16="http://schemas.microsoft.com/office/drawing/2014/chart" uri="{C3380CC4-5D6E-409C-BE32-E72D297353CC}">
                  <c16:uniqueId val="{00000001-A6C6-452E-8B42-275217FC3A4F}"/>
                </c:ext>
              </c:extLst>
            </c:dLbl>
            <c:dLbl>
              <c:idx val="2"/>
              <c:tx>
                <c:strRef>
                  <c:f>Daten_Diagramme!$E$16</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{1DF406DB-EA5C-4925-8777-EDA9731EB41F}</c15:txfldGUID>
                      <c15:f>Daten_Diagramme!$E$16</c15:f>
                      <c15:dlblFieldTableCache>
                        <c:ptCount val="1"/>
                        <c:pt idx="0">
                          <c:v>-15.8</c:v>
                        </c:pt>
                      </c15:dlblFieldTableCache>
                    </c15:dlblFTEntry>
                  </c15:dlblFieldTable>
                  <c15:showDataLabelsRange val="0"/>
                </c:ext>
                <c:ext xmlns:c16="http://schemas.microsoft.com/office/drawing/2014/chart" uri="{C3380CC4-5D6E-409C-BE32-E72D297353CC}">
                  <c16:uniqueId val="{00000002-A6C6-452E-8B42-275217FC3A4F}"/>
                </c:ext>
              </c:extLst>
            </c:dLbl>
            <c:dLbl>
              <c:idx val="3"/>
              <c:tx>
                <c:strRef>
                  <c:f>Daten_Diagramme!$E$17</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{983DDCE3-E34D-45F2-8748-A536DE58306C}</c15:txfldGUID>
                      <c15:f>Daten_Diagramme!$E$17</c15:f>
                      <c15:dlblFieldTableCache>
                        <c:ptCount val="1"/>
                        <c:pt idx="0">
                          <c:v>-9.2</c:v>
                        </c:pt>
                      </c15:dlblFieldTableCache>
                    </c15:dlblFTEntry>
                  </c15:dlblFieldTable>
                  <c15:showDataLabelsRange val="0"/>
                </c:ext>
                <c:ext xmlns:c16="http://schemas.microsoft.com/office/drawing/2014/chart" uri="{C3380CC4-5D6E-409C-BE32-E72D297353CC}">
                  <c16:uniqueId val="{00000003-A6C6-452E-8B42-275217FC3A4F}"/>
                </c:ext>
              </c:extLst>
            </c:dLbl>
            <c:dLbl>
              <c:idx val="4"/>
              <c:tx>
                <c:strRef>
                  <c:f>Daten_Diagramme!$E$18</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{83A68AD2-C5C0-4F2F-90ED-A62EE9E306DA}</c15:txfldGUID>
                      <c15:f>Daten_Diagramme!$E$18</c15:f>
                      <c15:dlblFieldTableCache>
                        <c:ptCount val="1"/>
                        <c:pt idx="0">
                          <c:v>-8.2</c:v>
                        </c:pt>
                      </c15:dlblFieldTableCache>
                    </c15:dlblFTEntry>
                  </c15:dlblFieldTable>
                  <c15:showDataLabelsRange val="0"/>
                </c:ext>
                <c:ext xmlns:c16="http://schemas.microsoft.com/office/drawing/2014/chart" uri="{C3380CC4-5D6E-409C-BE32-E72D297353CC}">
                  <c16:uniqueId val="{00000004-A6C6-452E-8B42-275217FC3A4F}"/>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{E7225FFE-12A6-4E68-8071-0E40BA660377}</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A6C6-452E-8B42-275217FC3A4F}"/>
                </c:ext>
              </c:extLst>
            </c:dLbl>
            <c:dLbl>
              <c:idx val="6"/>
              <c:tx>
                <c:strRef>
                  <c:f>Daten_Diagramme!$E$20</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{5A4C58EA-80FB-42B4-878A-CEBE55342A9D}</c15:txfldGUID>
                      <c15:f>Daten_Diagramme!$E$20</c15:f>
                      <c15:dlblFieldTableCache>
                        <c:ptCount val="1"/>
                        <c:pt idx="0">
                          <c:v>-7.0</c:v>
                        </c:pt>
                      </c15:dlblFieldTableCache>
                    </c15:dlblFTEntry>
                  </c15:dlblFieldTable>
                  <c15:showDataLabelsRange val="0"/>
                </c:ext>
                <c:ext xmlns:c16="http://schemas.microsoft.com/office/drawing/2014/chart" uri="{C3380CC4-5D6E-409C-BE32-E72D297353CC}">
                  <c16:uniqueId val="{00000006-A6C6-452E-8B42-275217FC3A4F}"/>
                </c:ext>
              </c:extLst>
            </c:dLbl>
            <c:dLbl>
              <c:idx val="7"/>
              <c:tx>
                <c:strRef>
                  <c:f>Daten_Diagramme!$E$21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{3CAB5292-0ABC-4640-8E44-680EB71114D8}</c15:txfldGUID>
                      <c15:f>Daten_Diagramme!$E$21</c15:f>
                      <c15:dlblFieldTableCache>
                        <c:ptCount val="1"/>
                        <c:pt idx="0">
                          <c:v>-6.5</c:v>
                        </c:pt>
                      </c15:dlblFieldTableCache>
                    </c15:dlblFTEntry>
                  </c15:dlblFieldTable>
                  <c15:showDataLabelsRange val="0"/>
                </c:ext>
                <c:ext xmlns:c16="http://schemas.microsoft.com/office/drawing/2014/chart" uri="{C3380CC4-5D6E-409C-BE32-E72D297353CC}">
                  <c16:uniqueId val="{00000007-A6C6-452E-8B42-275217FC3A4F}"/>
                </c:ext>
              </c:extLst>
            </c:dLbl>
            <c:dLbl>
              <c:idx val="8"/>
              <c:tx>
                <c:strRef>
                  <c:f>Daten_Diagramme!$E$22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{28F0B044-0802-4770-93FE-FD5BBA87A37D}</c15:txfldGUID>
                      <c15:f>Daten_Diagramme!$E$22</c15:f>
                      <c15:dlblFieldTableCache>
                        <c:ptCount val="1"/>
                        <c:pt idx="0">
                          <c:v>-3.5</c:v>
                        </c:pt>
                      </c15:dlblFieldTableCache>
                    </c15:dlblFTEntry>
                  </c15:dlblFieldTable>
                  <c15:showDataLabelsRange val="0"/>
                </c:ext>
                <c:ext xmlns:c16="http://schemas.microsoft.com/office/drawing/2014/chart" uri="{C3380CC4-5D6E-409C-BE32-E72D297353CC}">
                  <c16:uniqueId val="{00000008-A6C6-452E-8B42-275217FC3A4F}"/>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{B836409A-80C9-4EEC-BDB6-E98205188F47}</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A6C6-452E-8B42-275217FC3A4F}"/>
                </c:ext>
              </c:extLst>
            </c:dLbl>
            <c:dLbl>
              <c:idx val="10"/>
              <c:tx>
                <c:strRef>
                  <c:f>Daten_Diagramme!$E$24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{D01C8738-19E6-42DB-9498-E6A155B919D5}</c15:txfldGUID>
                      <c15:f>Daten_Diagramme!$E$24</c15:f>
                      <c15:dlblFieldTableCache>
                        <c:ptCount val="1"/>
                        <c:pt idx="0">
                          <c:v>-3.7</c:v>
                        </c:pt>
                      </c15:dlblFieldTableCache>
                    </c15:dlblFTEntry>
                  </c15:dlblFieldTable>
                  <c15:showDataLabelsRange val="0"/>
                </c:ext>
                <c:ext xmlns:c16="http://schemas.microsoft.com/office/drawing/2014/chart" uri="{C3380CC4-5D6E-409C-BE32-E72D297353CC}">
                  <c16:uniqueId val="{0000000A-A6C6-452E-8B42-275217FC3A4F}"/>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{079377A3-2766-4FD7-8880-0A42252E87A2}</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A6C6-452E-8B42-275217FC3A4F}"/>
                </c:ext>
              </c:extLst>
            </c:dLbl>
            <c:dLbl>
              <c:idx val="12"/>
              <c:tx>
                <c:strRef>
                  <c:f>Daten_Diagramme!$E$26</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{FE0CD965-2A7C-4470-B2AF-DF2670843F33}</c15:txfldGUID>
                      <c15:f>Daten_Diagramme!$E$26</c15:f>
                      <c15:dlblFieldTableCache>
                        <c:ptCount val="1"/>
                        <c:pt idx="0">
                          <c:v>7.7</c:v>
                        </c:pt>
                      </c15:dlblFieldTableCache>
                    </c15:dlblFTEntry>
                  </c15:dlblFieldTable>
                  <c15:showDataLabelsRange val="0"/>
                </c:ext>
                <c:ext xmlns:c16="http://schemas.microsoft.com/office/drawing/2014/chart" uri="{C3380CC4-5D6E-409C-BE32-E72D297353CC}">
                  <c16:uniqueId val="{0000000C-A6C6-452E-8B42-275217FC3A4F}"/>
                </c:ext>
              </c:extLst>
            </c:dLbl>
            <c:dLbl>
              <c:idx val="13"/>
              <c:tx>
                <c:strRef>
                  <c:f>Daten_Diagramme!$E$27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{AD5657BB-C3F2-4B0A-A322-0EEBEA9AA4CB}</c15:txfldGUID>
                      <c15:f>Daten_Diagramme!$E$27</c15:f>
                      <c15:dlblFieldTableCache>
                        <c:ptCount val="1"/>
                        <c:pt idx="0">
                          <c:v>5.2</c:v>
                        </c:pt>
                      </c15:dlblFieldTableCache>
                    </c15:dlblFTEntry>
                  </c15:dlblFieldTable>
                  <c15:showDataLabelsRange val="0"/>
                </c:ext>
                <c:ext xmlns:c16="http://schemas.microsoft.com/office/drawing/2014/chart" uri="{C3380CC4-5D6E-409C-BE32-E72D297353CC}">
                  <c16:uniqueId val="{0000000D-A6C6-452E-8B42-275217FC3A4F}"/>
                </c:ext>
              </c:extLst>
            </c:dLbl>
            <c:dLbl>
              <c:idx val="14"/>
              <c:tx>
                <c:strRef>
                  <c:f>Daten_Diagramme!$E$28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{F6C0D5DF-7665-40BC-9EF2-C72526E542F2}</c15:txfldGUID>
                      <c15:f>Daten_Diagramme!$E$28</c15:f>
                      <c15:dlblFieldTableCache>
                        <c:ptCount val="1"/>
                        <c:pt idx="0">
                          <c:v>0.8</c:v>
                        </c:pt>
                      </c15:dlblFieldTableCache>
                    </c15:dlblFTEntry>
                  </c15:dlblFieldTable>
                  <c15:showDataLabelsRange val="0"/>
                </c:ext>
                <c:ext xmlns:c16="http://schemas.microsoft.com/office/drawing/2014/chart" uri="{C3380CC4-5D6E-409C-BE32-E72D297353CC}">
                  <c16:uniqueId val="{0000000E-A6C6-452E-8B42-275217FC3A4F}"/>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{1D725CA0-B7C1-421D-BFD5-851E63536824}</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A6C6-452E-8B42-275217FC3A4F}"/>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{66396CCE-68ED-44FF-BDAF-9A2CA0ADFE97}</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A6C6-452E-8B42-275217FC3A4F}"/>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{A278CF1F-EC29-47B1-842F-041304DBBE9B}</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A6C6-452E-8B42-275217FC3A4F}"/>
                </c:ext>
              </c:extLst>
            </c:dLbl>
            <c:dLbl>
              <c:idx val="18"/>
              <c:tx>
                <c:strRef>
                  <c:f>Daten_Diagramme!$E$32</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{DBE76E65-27A8-45F6-A095-D74241B8343E}</c15:txfldGUID>
                      <c15:f>Daten_Diagramme!$E$32</c15:f>
                      <c15:dlblFieldTableCache>
                        <c:ptCount val="1"/>
                        <c:pt idx="0">
                          <c:v>6.3</c:v>
                        </c:pt>
                      </c15:dlblFieldTableCache>
                    </c15:dlblFTEntry>
                  </c15:dlblFieldTable>
                  <c15:showDataLabelsRange val="0"/>
                </c:ext>
                <c:ext xmlns:c16="http://schemas.microsoft.com/office/drawing/2014/chart" uri="{C3380CC4-5D6E-409C-BE32-E72D297353CC}">
                  <c16:uniqueId val="{00000012-A6C6-452E-8B42-275217FC3A4F}"/>
                </c:ext>
              </c:extLst>
            </c:dLbl>
            <c:dLbl>
              <c:idx val="19"/>
              <c:tx>
                <c:strRef>
                  <c:f>Daten_Diagramme!$E$33</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{634DE164-D7E6-4C6C-AE8C-891B6CCA4412}</c15:txfldGUID>
                      <c15:f>Daten_Diagramme!$E$33</c15:f>
                      <c15:dlblFieldTableCache>
                        <c:ptCount val="1"/>
                        <c:pt idx="0">
                          <c:v>-11.2</c:v>
                        </c:pt>
                      </c15:dlblFieldTableCache>
                    </c15:dlblFTEntry>
                  </c15:dlblFieldTable>
                  <c15:showDataLabelsRange val="0"/>
                </c:ext>
                <c:ext xmlns:c16="http://schemas.microsoft.com/office/drawing/2014/chart" uri="{C3380CC4-5D6E-409C-BE32-E72D297353CC}">
                  <c16:uniqueId val="{00000013-A6C6-452E-8B42-275217FC3A4F}"/>
                </c:ext>
              </c:extLst>
            </c:dLbl>
            <c:dLbl>
              <c:idx val="20"/>
              <c:tx>
                <c:strRef>
                  <c:f>Daten_Diagramme!$E$34</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{BBD18DB9-E035-4198-8CD6-B8DFCB515E8E}</c15:txfldGUID>
                      <c15:f>Daten_Diagramme!$E$34</c15:f>
                      <c15:dlblFieldTableCache>
                        <c:ptCount val="1"/>
                        <c:pt idx="0">
                          <c:v>-8.3</c:v>
                        </c:pt>
                      </c15:dlblFieldTableCache>
                    </c15:dlblFTEntry>
                  </c15:dlblFieldTable>
                  <c15:showDataLabelsRange val="0"/>
                </c:ext>
                <c:ext xmlns:c16="http://schemas.microsoft.com/office/drawing/2014/chart" uri="{C3380CC4-5D6E-409C-BE32-E72D297353CC}">
                  <c16:uniqueId val="{00000014-A6C6-452E-8B42-275217FC3A4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{F818192A-B6AB-41E6-9877-4372B76AF813}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6C6-452E-8B42-275217FC3A4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{EF766878-A164-455D-ABE3-0617D6D9FAFC}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6C6-452E-8B42-275217FC3A4F}"/>
                </c:ext>
              </c:extLst>
            </c:dLbl>
            <c:dLbl>
              <c:idx val="23"/>
              <c:tx>
                <c:strRef>
                  <c:f>Daten_Diagramme!$E$37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{799E390B-23B5-43FB-AF63-7FD7C801D13F}</c15:txfldGUID>
                      <c15:f>Daten_Diagramme!$E$37</c15:f>
                      <c15:dlblFieldTableCache>
                        <c:ptCount val="1"/>
                        <c:pt idx="0">
                          <c:v>8.8</c:v>
                        </c:pt>
                      </c15:dlblFieldTableCache>
                    </c15:dlblFTEntry>
                  </c15:dlblFieldTable>
                  <c15:showDataLabelsRange val="0"/>
                </c:ext>
                <c:ext xmlns:c16="http://schemas.microsoft.com/office/drawing/2014/chart" uri="{C3380CC4-5D6E-409C-BE32-E72D297353CC}">
                  <c16:uniqueId val="{00000017-A6C6-452E-8B42-275217FC3A4F}"/>
                </c:ext>
              </c:extLst>
            </c:dLbl>
            <c:dLbl>
              <c:idx val="24"/>
              <c:tx>
                <c:strRef>
                  <c:f>Daten_Diagramme!$E$38</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{A28F2E82-6453-4988-B816-B35A38EDAF06}</c15:txfldGUID>
                      <c15:f>Daten_Diagramme!$E$38</c15:f>
                      <c15:dlblFieldTableCache>
                        <c:ptCount val="1"/>
                        <c:pt idx="0">
                          <c:v>-8.6</c:v>
                        </c:pt>
                      </c15:dlblFieldTableCache>
                    </c15:dlblFTEntry>
                  </c15:dlblFieldTable>
                  <c15:showDataLabelsRange val="0"/>
                </c:ext>
                <c:ext xmlns:c16="http://schemas.microsoft.com/office/drawing/2014/chart" uri="{C3380CC4-5D6E-409C-BE32-E72D297353CC}">
                  <c16:uniqueId val="{00000018-A6C6-452E-8B42-275217FC3A4F}"/>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{D2FA98DA-7833-479A-A78B-CB78E72ED6E8}</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A6C6-452E-8B42-275217FC3A4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{07CCDD8C-9D05-4480-BC4A-1D9AC1421BAB}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6C6-452E-8B42-275217FC3A4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{CBA04016-0748-49EF-92C5-7D07111C6B4B}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6C6-452E-8B42-275217FC3A4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{98C5BBB9-8095-4E02-A48D-DE863AD0F119}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6C6-452E-8B42-275217FC3A4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{5324DF9E-A109-4663-8FB4-71D34CABD474}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6C6-452E-8B42-275217FC3A4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{56708A8B-F1AE-4D49-887C-AF5DB5348B8E}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6C6-452E-8B42-275217FC3A4F}"/>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{654F632B-8249-48BA-8296-AB52E07870E9}</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A6C6-452E-8B42-275217FC3A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-2.9813218390804597</c:v>
                </c:pt>
                <c:pt idx="1">
                  <c:v>8.8235294117647065</c:v>
                </c:pt>
                <c:pt idx="2">
                  <c:v>-15.789473684210526</c:v>
                </c:pt>
                <c:pt idx="3">
                  <c:v>-9.1603053435114496</c:v>
                </c:pt>
                <c:pt idx="4">
                  <c:v>-8.2417582417582409</c:v>
                </c:pt>
                <c:pt idx="5">
                  <c:v>-10.290827740492171</c:v>
                </c:pt>
                <c:pt idx="6">
                  <c:v>-7.0063694267515926</c:v>
                </c:pt>
                <c:pt idx="7">
                  <c:v>-6.5476190476190474</c:v>
                </c:pt>
                <c:pt idx="8">
                  <c:v>-3.4598214285714284</c:v>
                </c:pt>
                <c:pt idx="9">
                  <c:v>-2.5316455696202533</c:v>
                </c:pt>
                <c:pt idx="10">
                  <c:v>-3.7037037037037037</c:v>
                </c:pt>
                <c:pt idx="11">
                  <c:v>-5.5555555555555554</c:v>
                </c:pt>
                <c:pt idx="12">
                  <c:v>7.6923076923076925</c:v>
                </c:pt>
                <c:pt idx="13">
                  <c:v>5.2109181141439205</c:v>
                </c:pt>
                <c:pt idx="14">
                  <c:v>0.79872204472843455</c:v>
                </c:pt>
                <c:pt idx="15">
                  <c:v>0</c:v>
                </c:pt>
                <c:pt idx="16">
                  <c:v>-2.6548672566371683</c:v>
                </c:pt>
                <c:pt idx="17">
                  <c:v>2.9556650246305418</c:v>
                </c:pt>
                <c:pt idx="18">
                  <c:v>6.3197026022304836</c:v>
                </c:pt>
                <c:pt idx="19">
                  <c:v>-11.235955056179776</c:v>
                </c:pt>
                <c:pt idx="20">
                  <c:v>-8.25</c:v>
                </c:pt>
                <c:pt idx="21">
                  <c:v>0</c:v>
                </c:pt>
                <c:pt idx="23">
                  <c:v>8.8235294117647065</c:v>
                </c:pt>
                <c:pt idx="24">
                  <c:v>-8.6206896551724146</c:v>
                </c:pt>
                <c:pt idx="25">
                  <c:v>-1.7417556897352531</c:v>
                </c:pt>
              </c:numCache>
            </c:numRef>
          </c:val>
          <c:extLst>
            <c:ext xmlns:c16="http://schemas.microsoft.com/office/drawing/2014/chart" uri="{C3380CC4-5D6E-409C-BE32-E72D297353CC}">
              <c16:uniqueId val="{00000020-A6C6-452E-8B42-275217FC3A4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{ACC6464A-CCE5-46AE-81AC-DB509980B4DA}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6C6-452E-8B42-275217FC3A4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{8D0F565B-1150-4FAD-91EF-3A9B8771EECE}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6C6-452E-8B42-275217FC3A4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{243BC50E-283F-44D2-AAD3-9E3C5F3071F6}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6C6-452E-8B42-275217FC3A4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{5FB2D3F9-6496-4AD4-9D63-81F5053141C6}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6C6-452E-8B42-275217FC3A4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{7796EF3B-5A7F-40C4-A8A3-BDA724504C76}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6C6-452E-8B42-275217FC3A4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{F11EBCEE-1B5D-4E09-BC60-EA99BC098C02}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6C6-452E-8B42-275217FC3A4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{131E1ABD-FCFF-49DB-B7D5-FB49EE4BEE87}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6C6-452E-8B42-275217FC3A4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{4C434952-5424-40C8-800F-507CD0C8CCB8}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6C6-452E-8B42-275217FC3A4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{87574875-CB7E-4E8A-B1C5-6B9726753E9B}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6C6-452E-8B42-275217FC3A4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{72566F6C-A334-43A3-A2DD-A05DEFE77C3E}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6C6-452E-8B42-275217FC3A4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{E1B5636C-1756-41E0-B13C-F0FF4D42F22F}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6C6-452E-8B42-275217FC3A4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{E96142FE-2422-4545-BE9A-DED71ABBF074}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6C6-452E-8B42-275217FC3A4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{BE3408C5-3694-46EB-BB79-5CAFC70ED3A8}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6C6-452E-8B42-275217FC3A4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{FED765C6-51F2-4E46-8A3B-2B359C25B82D}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6C6-452E-8B42-275217FC3A4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{D0D9DFA8-B6C3-4945-88B4-4BDF57E5AE19}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6C6-452E-8B42-275217FC3A4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{42A2AC2B-A05E-4A3A-ADEC-C61C9033A2A6}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6C6-452E-8B42-275217FC3A4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{DABECC04-1CD7-4DAF-AF61-28A2DFB77F11}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6C6-452E-8B42-275217FC3A4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{D17211B5-AD40-40CE-B5DA-0296759F0B41}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6C6-452E-8B42-275217FC3A4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{0DCE9A13-F21C-4278-81B5-4CECA4278799}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6C6-452E-8B42-275217FC3A4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{05618425-4701-4877-BAE8-88E01DB69F4E}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6C6-452E-8B42-275217FC3A4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{444FEA13-7968-4998-BA80-880E98BA71E1}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6C6-452E-8B42-275217FC3A4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{1AF52F29-EC6B-4BF8-B669-47A1B72DBB4C}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6C6-452E-8B42-275217FC3A4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{A2BBCBEF-EA2D-4B42-8639-097987CC9C19}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6C6-452E-8B42-275217FC3A4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{58BF6C99-A040-477A-A02B-46727A290FFA}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6C6-452E-8B42-275217FC3A4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{9491E8D2-39C0-4CCF-B092-F2FBE3DC142F}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6C6-452E-8B42-275217FC3A4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{E6422057-5FA4-4CAE-BA4D-A95510E90220}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6C6-452E-8B42-275217FC3A4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{CA7516A6-4EF1-48D4-92CF-47C631FEF013}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6C6-452E-8B42-275217FC3A4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{8169BDEC-1C03-4987-8AF4-8CDD409FF350}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6C6-452E-8B42-275217FC3A4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{657DA231-F383-44FF-A9D4-9B0A5D034879}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6C6-452E-8B42-275217FC3A4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{07C8C69B-B253-43D7-9D0B-07B7128D352F}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6C6-452E-8B42-275217FC3A4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{975A7605-916B-4CC2-810C-FE0BE0E9C93C}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6C6-452E-8B42-275217FC3A4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{A8871AFF-C5D1-449C-B8AE-AB364E7A0E16}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6C6-452E-8B42-275217FC3A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6C6-452E-8B42-275217FC3A4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6C6-452E-8B42-275217FC3A4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{E464FD66-95C3-45EC-BC8F-CBEFF2062826}</c15:txfldGUID>
                      <c15:f>Diagramm!$I$46</c15:f>
                      <c15:dlblFieldTableCache>
                        <c:ptCount val="1"/>
                      </c15:dlblFieldTableCache>
                    </c15:dlblFTEntry>
                  </c15:dlblFieldTable>
                  <c15:showDataLabelsRange val="0"/>
                </c:ext>
                <c:ext xmlns:c16="http://schemas.microsoft.com/office/drawing/2014/chart" uri="{C3380CC4-5D6E-409C-BE32-E72D297353CC}">
                  <c16:uniqueId val="{00000000-3E89-4D5C-BB52-7CD381720B6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{C3460728-68CB-4748-904B-DBE67CB8EDD4}</c15:txfldGUID>
                      <c15:f>Diagramm!$I$47</c15:f>
                      <c15:dlblFieldTableCache>
                        <c:ptCount val="1"/>
                      </c15:dlblFieldTableCache>
                    </c15:dlblFTEntry>
                  </c15:dlblFieldTable>
                  <c15:showDataLabelsRange val="0"/>
                </c:ext>
                <c:ext xmlns:c16="http://schemas.microsoft.com/office/drawing/2014/chart" uri="{C3380CC4-5D6E-409C-BE32-E72D297353CC}">
                  <c16:uniqueId val="{00000001-3E89-4D5C-BB52-7CD381720B6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{D927AEFF-00BA-441C-8FC7-56FDAF7B6EA8}</c15:txfldGUID>
                      <c15:f>Diagramm!$I$48</c15:f>
                      <c15:dlblFieldTableCache>
                        <c:ptCount val="1"/>
                      </c15:dlblFieldTableCache>
                    </c15:dlblFTEntry>
                  </c15:dlblFieldTable>
                  <c15:showDataLabelsRange val="0"/>
                </c:ext>
                <c:ext xmlns:c16="http://schemas.microsoft.com/office/drawing/2014/chart" uri="{C3380CC4-5D6E-409C-BE32-E72D297353CC}">
                  <c16:uniqueId val="{00000002-3E89-4D5C-BB52-7CD381720B6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{55EE81F8-D2EB-4FA9-AF95-00DF9A52CC0C}</c15:txfldGUID>
                      <c15:f>Diagramm!$I$49</c15:f>
                      <c15:dlblFieldTableCache>
                        <c:ptCount val="1"/>
                      </c15:dlblFieldTableCache>
                    </c15:dlblFTEntry>
                  </c15:dlblFieldTable>
                  <c15:showDataLabelsRange val="0"/>
                </c:ext>
                <c:ext xmlns:c16="http://schemas.microsoft.com/office/drawing/2014/chart" uri="{C3380CC4-5D6E-409C-BE32-E72D297353CC}">
                  <c16:uniqueId val="{00000003-3E89-4D5C-BB52-7CD381720B6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{FF0D3CE4-9BA3-41DC-A21D-E49E862DB219}</c15:txfldGUID>
                      <c15:f>Diagramm!$I$50</c15:f>
                      <c15:dlblFieldTableCache>
                        <c:ptCount val="1"/>
                      </c15:dlblFieldTableCache>
                    </c15:dlblFTEntry>
                  </c15:dlblFieldTable>
                  <c15:showDataLabelsRange val="0"/>
                </c:ext>
                <c:ext xmlns:c16="http://schemas.microsoft.com/office/drawing/2014/chart" uri="{C3380CC4-5D6E-409C-BE32-E72D297353CC}">
                  <c16:uniqueId val="{00000004-3E89-4D5C-BB52-7CD381720B6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{17267790-BF62-4A2E-BC8B-5115D8397C99}</c15:txfldGUID>
                      <c15:f>Diagramm!$I$51</c15:f>
                      <c15:dlblFieldTableCache>
                        <c:ptCount val="1"/>
                      </c15:dlblFieldTableCache>
                    </c15:dlblFTEntry>
                  </c15:dlblFieldTable>
                  <c15:showDataLabelsRange val="0"/>
                </c:ext>
                <c:ext xmlns:c16="http://schemas.microsoft.com/office/drawing/2014/chart" uri="{C3380CC4-5D6E-409C-BE32-E72D297353CC}">
                  <c16:uniqueId val="{00000005-3E89-4D5C-BB52-7CD381720B6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{36DFEA78-C1BC-4A23-9A86-3B7A37287E97}</c15:txfldGUID>
                      <c15:f>Diagramm!$I$52</c15:f>
                      <c15:dlblFieldTableCache>
                        <c:ptCount val="1"/>
                      </c15:dlblFieldTableCache>
                    </c15:dlblFTEntry>
                  </c15:dlblFieldTable>
                  <c15:showDataLabelsRange val="0"/>
                </c:ext>
                <c:ext xmlns:c16="http://schemas.microsoft.com/office/drawing/2014/chart" uri="{C3380CC4-5D6E-409C-BE32-E72D297353CC}">
                  <c16:uniqueId val="{00000006-3E89-4D5C-BB52-7CD381720B6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{5673F637-D279-4C35-A9DC-8D537686DF63}</c15:txfldGUID>
                      <c15:f>Diagramm!$I$53</c15:f>
                      <c15:dlblFieldTableCache>
                        <c:ptCount val="1"/>
                      </c15:dlblFieldTableCache>
                    </c15:dlblFTEntry>
                  </c15:dlblFieldTable>
                  <c15:showDataLabelsRange val="0"/>
                </c:ext>
                <c:ext xmlns:c16="http://schemas.microsoft.com/office/drawing/2014/chart" uri="{C3380CC4-5D6E-409C-BE32-E72D297353CC}">
                  <c16:uniqueId val="{00000007-3E89-4D5C-BB52-7CD381720B6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{01D2A478-1E31-4BFC-B820-2583922EB3F2}</c15:txfldGUID>
                      <c15:f>Diagramm!$I$54</c15:f>
                      <c15:dlblFieldTableCache>
                        <c:ptCount val="1"/>
                      </c15:dlblFieldTableCache>
                    </c15:dlblFTEntry>
                  </c15:dlblFieldTable>
                  <c15:showDataLabelsRange val="0"/>
                </c:ext>
                <c:ext xmlns:c16="http://schemas.microsoft.com/office/drawing/2014/chart" uri="{C3380CC4-5D6E-409C-BE32-E72D297353CC}">
                  <c16:uniqueId val="{00000008-3E89-4D5C-BB52-7CD381720B6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{90F1843B-77AB-43C4-BFBB-2587248174A8}</c15:txfldGUID>
                      <c15:f>Diagramm!$I$55</c15:f>
                      <c15:dlblFieldTableCache>
                        <c:ptCount val="1"/>
                      </c15:dlblFieldTableCache>
                    </c15:dlblFTEntry>
                  </c15:dlblFieldTable>
                  <c15:showDataLabelsRange val="0"/>
                </c:ext>
                <c:ext xmlns:c16="http://schemas.microsoft.com/office/drawing/2014/chart" uri="{C3380CC4-5D6E-409C-BE32-E72D297353CC}">
                  <c16:uniqueId val="{00000009-3E89-4D5C-BB52-7CD381720B6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{40E482CF-9033-4285-ACA4-261609C083A2}</c15:txfldGUID>
                      <c15:f>Diagramm!$I$56</c15:f>
                      <c15:dlblFieldTableCache>
                        <c:ptCount val="1"/>
                      </c15:dlblFieldTableCache>
                    </c15:dlblFTEntry>
                  </c15:dlblFieldTable>
                  <c15:showDataLabelsRange val="0"/>
                </c:ext>
                <c:ext xmlns:c16="http://schemas.microsoft.com/office/drawing/2014/chart" uri="{C3380CC4-5D6E-409C-BE32-E72D297353CC}">
                  <c16:uniqueId val="{0000000A-3E89-4D5C-BB52-7CD381720B6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{6F9FCB01-29E8-4C07-9DD9-BC2EFA150FF7}</c15:txfldGUID>
                      <c15:f>Diagramm!$I$57</c15:f>
                      <c15:dlblFieldTableCache>
                        <c:ptCount val="1"/>
                      </c15:dlblFieldTableCache>
                    </c15:dlblFTEntry>
                  </c15:dlblFieldTable>
                  <c15:showDataLabelsRange val="0"/>
                </c:ext>
                <c:ext xmlns:c16="http://schemas.microsoft.com/office/drawing/2014/chart" uri="{C3380CC4-5D6E-409C-BE32-E72D297353CC}">
                  <c16:uniqueId val="{0000000B-3E89-4D5C-BB52-7CD381720B6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{4BC1B70D-9903-4A07-B963-913067630B9E}</c15:txfldGUID>
                      <c15:f>Diagramm!$I$58</c15:f>
                      <c15:dlblFieldTableCache>
                        <c:ptCount val="1"/>
                      </c15:dlblFieldTableCache>
                    </c15:dlblFTEntry>
                  </c15:dlblFieldTable>
                  <c15:showDataLabelsRange val="0"/>
                </c:ext>
                <c:ext xmlns:c16="http://schemas.microsoft.com/office/drawing/2014/chart" uri="{C3380CC4-5D6E-409C-BE32-E72D297353CC}">
                  <c16:uniqueId val="{0000000C-3E89-4D5C-BB52-7CD381720B6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{AE4DEE91-4A0F-423C-9684-831AE25B0F19}</c15:txfldGUID>
                      <c15:f>Diagramm!$I$59</c15:f>
                      <c15:dlblFieldTableCache>
                        <c:ptCount val="1"/>
                      </c15:dlblFieldTableCache>
                    </c15:dlblFTEntry>
                  </c15:dlblFieldTable>
                  <c15:showDataLabelsRange val="0"/>
                </c:ext>
                <c:ext xmlns:c16="http://schemas.microsoft.com/office/drawing/2014/chart" uri="{C3380CC4-5D6E-409C-BE32-E72D297353CC}">
                  <c16:uniqueId val="{0000000D-3E89-4D5C-BB52-7CD381720B6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{4F874E31-A1FD-4CE1-8DF2-3638C97A6A4B}</c15:txfldGUID>
                      <c15:f>Diagramm!$I$60</c15:f>
                      <c15:dlblFieldTableCache>
                        <c:ptCount val="1"/>
                      </c15:dlblFieldTableCache>
                    </c15:dlblFTEntry>
                  </c15:dlblFieldTable>
                  <c15:showDataLabelsRange val="0"/>
                </c:ext>
                <c:ext xmlns:c16="http://schemas.microsoft.com/office/drawing/2014/chart" uri="{C3380CC4-5D6E-409C-BE32-E72D297353CC}">
                  <c16:uniqueId val="{0000000E-3E89-4D5C-BB52-7CD381720B6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{42D19DFB-8792-4951-92E9-ACF36A53EA0B}</c15:txfldGUID>
                      <c15:f>Diagramm!$I$61</c15:f>
                      <c15:dlblFieldTableCache>
                        <c:ptCount val="1"/>
                      </c15:dlblFieldTableCache>
                    </c15:dlblFTEntry>
                  </c15:dlblFieldTable>
                  <c15:showDataLabelsRange val="0"/>
                </c:ext>
                <c:ext xmlns:c16="http://schemas.microsoft.com/office/drawing/2014/chart" uri="{C3380CC4-5D6E-409C-BE32-E72D297353CC}">
                  <c16:uniqueId val="{0000000F-3E89-4D5C-BB52-7CD381720B6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{60091942-736B-4A9E-A85D-C42EDF6717FA}</c15:txfldGUID>
                      <c15:f>Diagramm!$I$62</c15:f>
                      <c15:dlblFieldTableCache>
                        <c:ptCount val="1"/>
                      </c15:dlblFieldTableCache>
                    </c15:dlblFTEntry>
                  </c15:dlblFieldTable>
                  <c15:showDataLabelsRange val="0"/>
                </c:ext>
                <c:ext xmlns:c16="http://schemas.microsoft.com/office/drawing/2014/chart" uri="{C3380CC4-5D6E-409C-BE32-E72D297353CC}">
                  <c16:uniqueId val="{00000010-3E89-4D5C-BB52-7CD381720B6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{77ED54D2-EF3C-46CA-B0BE-4D91B29B7786}</c15:txfldGUID>
                      <c15:f>Diagramm!$I$63</c15:f>
                      <c15:dlblFieldTableCache>
                        <c:ptCount val="1"/>
                      </c15:dlblFieldTableCache>
                    </c15:dlblFTEntry>
                  </c15:dlblFieldTable>
                  <c15:showDataLabelsRange val="0"/>
                </c:ext>
                <c:ext xmlns:c16="http://schemas.microsoft.com/office/drawing/2014/chart" uri="{C3380CC4-5D6E-409C-BE32-E72D297353CC}">
                  <c16:uniqueId val="{00000011-3E89-4D5C-BB52-7CD381720B6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{B294DB49-7B37-4532-AA6D-26DC1532C1F9}</c15:txfldGUID>
                      <c15:f>Diagramm!$I$64</c15:f>
                      <c15:dlblFieldTableCache>
                        <c:ptCount val="1"/>
                      </c15:dlblFieldTableCache>
                    </c15:dlblFTEntry>
                  </c15:dlblFieldTable>
                  <c15:showDataLabelsRange val="0"/>
                </c:ext>
                <c:ext xmlns:c16="http://schemas.microsoft.com/office/drawing/2014/chart" uri="{C3380CC4-5D6E-409C-BE32-E72D297353CC}">
                  <c16:uniqueId val="{00000012-3E89-4D5C-BB52-7CD381720B6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{45EED87A-7489-41A4-9B4A-5787879A4D6B}</c15:txfldGUID>
                      <c15:f>Diagramm!$I$65</c15:f>
                      <c15:dlblFieldTableCache>
                        <c:ptCount val="1"/>
                      </c15:dlblFieldTableCache>
                    </c15:dlblFTEntry>
                  </c15:dlblFieldTable>
                  <c15:showDataLabelsRange val="0"/>
                </c:ext>
                <c:ext xmlns:c16="http://schemas.microsoft.com/office/drawing/2014/chart" uri="{C3380CC4-5D6E-409C-BE32-E72D297353CC}">
                  <c16:uniqueId val="{00000013-3E89-4D5C-BB52-7CD381720B6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{0BC5EC0B-176F-4B5E-914A-B3010142AF37}</c15:txfldGUID>
                      <c15:f>Diagramm!$I$66</c15:f>
                      <c15:dlblFieldTableCache>
                        <c:ptCount val="1"/>
                      </c15:dlblFieldTableCache>
                    </c15:dlblFTEntry>
                  </c15:dlblFieldTable>
                  <c15:showDataLabelsRange val="0"/>
                </c:ext>
                <c:ext xmlns:c16="http://schemas.microsoft.com/office/drawing/2014/chart" uri="{C3380CC4-5D6E-409C-BE32-E72D297353CC}">
                  <c16:uniqueId val="{00000014-3E89-4D5C-BB52-7CD381720B6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{ACE9AC33-F592-42D6-B21B-79E1C57710CA}</c15:txfldGUID>
                      <c15:f>Diagramm!$I$67</c15:f>
                      <c15:dlblFieldTableCache>
                        <c:ptCount val="1"/>
                      </c15:dlblFieldTableCache>
                    </c15:dlblFTEntry>
                  </c15:dlblFieldTable>
                  <c15:showDataLabelsRange val="0"/>
                </c:ext>
                <c:ext xmlns:c16="http://schemas.microsoft.com/office/drawing/2014/chart" uri="{C3380CC4-5D6E-409C-BE32-E72D297353CC}">
                  <c16:uniqueId val="{00000015-3E89-4D5C-BB52-7CD381720B6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E89-4D5C-BB52-7CD381720B6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{F8B1AC7A-177C-4D88-AB88-F49CC84F2870}</c15:txfldGUID>
                      <c15:f>Diagramm!$K$46</c15:f>
                      <c15:dlblFieldTableCache>
                        <c:ptCount val="1"/>
                      </c15:dlblFieldTableCache>
                    </c15:dlblFTEntry>
                  </c15:dlblFieldTable>
                  <c15:showDataLabelsRange val="0"/>
                </c:ext>
                <c:ext xmlns:c16="http://schemas.microsoft.com/office/drawing/2014/chart" uri="{C3380CC4-5D6E-409C-BE32-E72D297353CC}">
                  <c16:uniqueId val="{00000017-3E89-4D5C-BB52-7CD381720B6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{D0378DDC-0EA6-4183-AB70-882A44DA9F2D}</c15:txfldGUID>
                      <c15:f>Diagramm!$K$47</c15:f>
                      <c15:dlblFieldTableCache>
                        <c:ptCount val="1"/>
                      </c15:dlblFieldTableCache>
                    </c15:dlblFTEntry>
                  </c15:dlblFieldTable>
                  <c15:showDataLabelsRange val="0"/>
                </c:ext>
                <c:ext xmlns:c16="http://schemas.microsoft.com/office/drawing/2014/chart" uri="{C3380CC4-5D6E-409C-BE32-E72D297353CC}">
                  <c16:uniqueId val="{00000018-3E89-4D5C-BB52-7CD381720B6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{25DCAC8D-BCA0-4881-B5E6-CE2208D710D7}</c15:txfldGUID>
                      <c15:f>Diagramm!$K$48</c15:f>
                      <c15:dlblFieldTableCache>
                        <c:ptCount val="1"/>
                      </c15:dlblFieldTableCache>
                    </c15:dlblFTEntry>
                  </c15:dlblFieldTable>
                  <c15:showDataLabelsRange val="0"/>
                </c:ext>
                <c:ext xmlns:c16="http://schemas.microsoft.com/office/drawing/2014/chart" uri="{C3380CC4-5D6E-409C-BE32-E72D297353CC}">
                  <c16:uniqueId val="{00000019-3E89-4D5C-BB52-7CD381720B6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{DE9309E5-45EA-4A99-8E2B-97A92CFC16DC}</c15:txfldGUID>
                      <c15:f>Diagramm!$K$49</c15:f>
                      <c15:dlblFieldTableCache>
                        <c:ptCount val="1"/>
                      </c15:dlblFieldTableCache>
                    </c15:dlblFTEntry>
                  </c15:dlblFieldTable>
                  <c15:showDataLabelsRange val="0"/>
                </c:ext>
                <c:ext xmlns:c16="http://schemas.microsoft.com/office/drawing/2014/chart" uri="{C3380CC4-5D6E-409C-BE32-E72D297353CC}">
                  <c16:uniqueId val="{0000001A-3E89-4D5C-BB52-7CD381720B6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{1FB4C5EE-82A8-4232-93C4-50D9BD423ED5}</c15:txfldGUID>
                      <c15:f>Diagramm!$K$50</c15:f>
                      <c15:dlblFieldTableCache>
                        <c:ptCount val="1"/>
                      </c15:dlblFieldTableCache>
                    </c15:dlblFTEntry>
                  </c15:dlblFieldTable>
                  <c15:showDataLabelsRange val="0"/>
                </c:ext>
                <c:ext xmlns:c16="http://schemas.microsoft.com/office/drawing/2014/chart" uri="{C3380CC4-5D6E-409C-BE32-E72D297353CC}">
                  <c16:uniqueId val="{0000001B-3E89-4D5C-BB52-7CD381720B6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{66C75653-C169-42D8-AF6D-6171A3779A1F}</c15:txfldGUID>
                      <c15:f>Diagramm!$K$51</c15:f>
                      <c15:dlblFieldTableCache>
                        <c:ptCount val="1"/>
                      </c15:dlblFieldTableCache>
                    </c15:dlblFTEntry>
                  </c15:dlblFieldTable>
                  <c15:showDataLabelsRange val="0"/>
                </c:ext>
                <c:ext xmlns:c16="http://schemas.microsoft.com/office/drawing/2014/chart" uri="{C3380CC4-5D6E-409C-BE32-E72D297353CC}">
                  <c16:uniqueId val="{0000001C-3E89-4D5C-BB52-7CD381720B6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{2E0BF505-726A-437F-A5F3-34B5BBB75B61}</c15:txfldGUID>
                      <c15:f>Diagramm!$K$52</c15:f>
                      <c15:dlblFieldTableCache>
                        <c:ptCount val="1"/>
                      </c15:dlblFieldTableCache>
                    </c15:dlblFTEntry>
                  </c15:dlblFieldTable>
                  <c15:showDataLabelsRange val="0"/>
                </c:ext>
                <c:ext xmlns:c16="http://schemas.microsoft.com/office/drawing/2014/chart" uri="{C3380CC4-5D6E-409C-BE32-E72D297353CC}">
                  <c16:uniqueId val="{0000001D-3E89-4D5C-BB52-7CD381720B6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{8D978742-EC79-437E-870F-13CA94345DB9}</c15:txfldGUID>
                      <c15:f>Diagramm!$K$53</c15:f>
                      <c15:dlblFieldTableCache>
                        <c:ptCount val="1"/>
                      </c15:dlblFieldTableCache>
                    </c15:dlblFTEntry>
                  </c15:dlblFieldTable>
                  <c15:showDataLabelsRange val="0"/>
                </c:ext>
                <c:ext xmlns:c16="http://schemas.microsoft.com/office/drawing/2014/chart" uri="{C3380CC4-5D6E-409C-BE32-E72D297353CC}">
                  <c16:uniqueId val="{0000001E-3E89-4D5C-BB52-7CD381720B6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{2221AB77-4D76-4FA3-ADAE-C839DA886B8C}</c15:txfldGUID>
                      <c15:f>Diagramm!$K$54</c15:f>
                      <c15:dlblFieldTableCache>
                        <c:ptCount val="1"/>
                      </c15:dlblFieldTableCache>
                    </c15:dlblFTEntry>
                  </c15:dlblFieldTable>
                  <c15:showDataLabelsRange val="0"/>
                </c:ext>
                <c:ext xmlns:c16="http://schemas.microsoft.com/office/drawing/2014/chart" uri="{C3380CC4-5D6E-409C-BE32-E72D297353CC}">
                  <c16:uniqueId val="{0000001F-3E89-4D5C-BB52-7CD381720B6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{D151CA44-91FC-4040-82AC-1197591D8B1F}</c15:txfldGUID>
                      <c15:f>Diagramm!$K$55</c15:f>
                      <c15:dlblFieldTableCache>
                        <c:ptCount val="1"/>
                      </c15:dlblFieldTableCache>
                    </c15:dlblFTEntry>
                  </c15:dlblFieldTable>
                  <c15:showDataLabelsRange val="0"/>
                </c:ext>
                <c:ext xmlns:c16="http://schemas.microsoft.com/office/drawing/2014/chart" uri="{C3380CC4-5D6E-409C-BE32-E72D297353CC}">
                  <c16:uniqueId val="{00000020-3E89-4D5C-BB52-7CD381720B6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{B4C67657-32B0-48E5-8FCE-DC95BE08F558}</c15:txfldGUID>
                      <c15:f>Diagramm!$K$56</c15:f>
                      <c15:dlblFieldTableCache>
                        <c:ptCount val="1"/>
                      </c15:dlblFieldTableCache>
                    </c15:dlblFTEntry>
                  </c15:dlblFieldTable>
                  <c15:showDataLabelsRange val="0"/>
                </c:ext>
                <c:ext xmlns:c16="http://schemas.microsoft.com/office/drawing/2014/chart" uri="{C3380CC4-5D6E-409C-BE32-E72D297353CC}">
                  <c16:uniqueId val="{00000021-3E89-4D5C-BB52-7CD381720B6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{DA3D2B93-A853-4754-BB7E-CFF301745363}</c15:txfldGUID>
                      <c15:f>Diagramm!$K$57</c15:f>
                      <c15:dlblFieldTableCache>
                        <c:ptCount val="1"/>
                      </c15:dlblFieldTableCache>
                    </c15:dlblFTEntry>
                  </c15:dlblFieldTable>
                  <c15:showDataLabelsRange val="0"/>
                </c:ext>
                <c:ext xmlns:c16="http://schemas.microsoft.com/office/drawing/2014/chart" uri="{C3380CC4-5D6E-409C-BE32-E72D297353CC}">
                  <c16:uniqueId val="{00000022-3E89-4D5C-BB52-7CD381720B6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{0257620E-2D72-487F-A6EB-3DD4C17E5491}</c15:txfldGUID>
                      <c15:f>Diagramm!$K$58</c15:f>
                      <c15:dlblFieldTableCache>
                        <c:ptCount val="1"/>
                      </c15:dlblFieldTableCache>
                    </c15:dlblFTEntry>
                  </c15:dlblFieldTable>
                  <c15:showDataLabelsRange val="0"/>
                </c:ext>
                <c:ext xmlns:c16="http://schemas.microsoft.com/office/drawing/2014/chart" uri="{C3380CC4-5D6E-409C-BE32-E72D297353CC}">
                  <c16:uniqueId val="{00000023-3E89-4D5C-BB52-7CD381720B6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{9269B765-324B-4573-B1F5-35727CC156A1}</c15:txfldGUID>
                      <c15:f>Diagramm!$K$59</c15:f>
                      <c15:dlblFieldTableCache>
                        <c:ptCount val="1"/>
                      </c15:dlblFieldTableCache>
                    </c15:dlblFTEntry>
                  </c15:dlblFieldTable>
                  <c15:showDataLabelsRange val="0"/>
                </c:ext>
                <c:ext xmlns:c16="http://schemas.microsoft.com/office/drawing/2014/chart" uri="{C3380CC4-5D6E-409C-BE32-E72D297353CC}">
                  <c16:uniqueId val="{00000024-3E89-4D5C-BB52-7CD381720B6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{F612C705-DB3D-47F5-934F-B69BA35BDAA1}</c15:txfldGUID>
                      <c15:f>Diagramm!$K$60</c15:f>
                      <c15:dlblFieldTableCache>
                        <c:ptCount val="1"/>
                      </c15:dlblFieldTableCache>
                    </c15:dlblFTEntry>
                  </c15:dlblFieldTable>
                  <c15:showDataLabelsRange val="0"/>
                </c:ext>
                <c:ext xmlns:c16="http://schemas.microsoft.com/office/drawing/2014/chart" uri="{C3380CC4-5D6E-409C-BE32-E72D297353CC}">
                  <c16:uniqueId val="{00000025-3E89-4D5C-BB52-7CD381720B6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{1F38C41D-6465-4951-8FA8-92F0673F0896}</c15:txfldGUID>
                      <c15:f>Diagramm!$K$61</c15:f>
                      <c15:dlblFieldTableCache>
                        <c:ptCount val="1"/>
                      </c15:dlblFieldTableCache>
                    </c15:dlblFTEntry>
                  </c15:dlblFieldTable>
                  <c15:showDataLabelsRange val="0"/>
                </c:ext>
                <c:ext xmlns:c16="http://schemas.microsoft.com/office/drawing/2014/chart" uri="{C3380CC4-5D6E-409C-BE32-E72D297353CC}">
                  <c16:uniqueId val="{00000026-3E89-4D5C-BB52-7CD381720B6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{F1FFF023-19B7-4E25-B635-BB7DA4549DD8}</c15:txfldGUID>
                      <c15:f>Diagramm!$K$62</c15:f>
                      <c15:dlblFieldTableCache>
                        <c:ptCount val="1"/>
                      </c15:dlblFieldTableCache>
                    </c15:dlblFTEntry>
                  </c15:dlblFieldTable>
                  <c15:showDataLabelsRange val="0"/>
                </c:ext>
                <c:ext xmlns:c16="http://schemas.microsoft.com/office/drawing/2014/chart" uri="{C3380CC4-5D6E-409C-BE32-E72D297353CC}">
                  <c16:uniqueId val="{00000027-3E89-4D5C-BB52-7CD381720B6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{DAB8D8AE-8221-4587-BC5E-1EBA5E81BFB8}</c15:txfldGUID>
                      <c15:f>Diagramm!$K$63</c15:f>
                      <c15:dlblFieldTableCache>
                        <c:ptCount val="1"/>
                      </c15:dlblFieldTableCache>
                    </c15:dlblFTEntry>
                  </c15:dlblFieldTable>
                  <c15:showDataLabelsRange val="0"/>
                </c:ext>
                <c:ext xmlns:c16="http://schemas.microsoft.com/office/drawing/2014/chart" uri="{C3380CC4-5D6E-409C-BE32-E72D297353CC}">
                  <c16:uniqueId val="{00000028-3E89-4D5C-BB52-7CD381720B6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{3C50E28C-97BD-410D-AE74-FC2E0E865951}</c15:txfldGUID>
                      <c15:f>Diagramm!$K$64</c15:f>
                      <c15:dlblFieldTableCache>
                        <c:ptCount val="1"/>
                      </c15:dlblFieldTableCache>
                    </c15:dlblFTEntry>
                  </c15:dlblFieldTable>
                  <c15:showDataLabelsRange val="0"/>
                </c:ext>
                <c:ext xmlns:c16="http://schemas.microsoft.com/office/drawing/2014/chart" uri="{C3380CC4-5D6E-409C-BE32-E72D297353CC}">
                  <c16:uniqueId val="{00000029-3E89-4D5C-BB52-7CD381720B6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{8B3267B8-829E-4A50-9B0D-9C1BB63D2ACE}</c15:txfldGUID>
                      <c15:f>Diagramm!$K$65</c15:f>
                      <c15:dlblFieldTableCache>
                        <c:ptCount val="1"/>
                      </c15:dlblFieldTableCache>
                    </c15:dlblFTEntry>
                  </c15:dlblFieldTable>
                  <c15:showDataLabelsRange val="0"/>
                </c:ext>
                <c:ext xmlns:c16="http://schemas.microsoft.com/office/drawing/2014/chart" uri="{C3380CC4-5D6E-409C-BE32-E72D297353CC}">
                  <c16:uniqueId val="{0000002A-3E89-4D5C-BB52-7CD381720B6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{F1E4E5ED-F19F-4298-8AE2-3E63D6C730FD}</c15:txfldGUID>
                      <c15:f>Diagramm!$K$66</c15:f>
                      <c15:dlblFieldTableCache>
                        <c:ptCount val="1"/>
                      </c15:dlblFieldTableCache>
                    </c15:dlblFTEntry>
                  </c15:dlblFieldTable>
                  <c15:showDataLabelsRange val="0"/>
                </c:ext>
                <c:ext xmlns:c16="http://schemas.microsoft.com/office/drawing/2014/chart" uri="{C3380CC4-5D6E-409C-BE32-E72D297353CC}">
                  <c16:uniqueId val="{0000002B-3E89-4D5C-BB52-7CD381720B6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{6AD70FE4-D463-4194-A99F-242D5B68B315}</c15:txfldGUID>
                      <c15:f>Diagramm!$K$67</c15:f>
                      <c15:dlblFieldTableCache>
                        <c:ptCount val="1"/>
                      </c15:dlblFieldTableCache>
                    </c15:dlblFTEntry>
                  </c15:dlblFieldTable>
                  <c15:showDataLabelsRange val="0"/>
                </c:ext>
                <c:ext xmlns:c16="http://schemas.microsoft.com/office/drawing/2014/chart" uri="{C3380CC4-5D6E-409C-BE32-E72D297353CC}">
                  <c16:uniqueId val="{0000002C-3E89-4D5C-BB52-7CD381720B6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E89-4D5C-BB52-7CD381720B6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{2EF98716-1975-49DF-B4CE-572196EA2511}</c15:txfldGUID>
                      <c15:f>Diagramm!$J$46</c15:f>
                      <c15:dlblFieldTableCache>
                        <c:ptCount val="1"/>
                      </c15:dlblFieldTableCache>
                    </c15:dlblFTEntry>
                  </c15:dlblFieldTable>
                  <c15:showDataLabelsRange val="0"/>
                </c:ext>
                <c:ext xmlns:c16="http://schemas.microsoft.com/office/drawing/2014/chart" uri="{C3380CC4-5D6E-409C-BE32-E72D297353CC}">
                  <c16:uniqueId val="{0000002E-3E89-4D5C-BB52-7CD381720B6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{CDAFBA1D-250E-4550-AB09-567A2B677485}</c15:txfldGUID>
                      <c15:f>Diagramm!$J$47</c15:f>
                      <c15:dlblFieldTableCache>
                        <c:ptCount val="1"/>
                      </c15:dlblFieldTableCache>
                    </c15:dlblFTEntry>
                  </c15:dlblFieldTable>
                  <c15:showDataLabelsRange val="0"/>
                </c:ext>
                <c:ext xmlns:c16="http://schemas.microsoft.com/office/drawing/2014/chart" uri="{C3380CC4-5D6E-409C-BE32-E72D297353CC}">
                  <c16:uniqueId val="{0000002F-3E89-4D5C-BB52-7CD381720B6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{6A5B6C51-8152-43AE-B5CD-D8BDE4EC25D7}</c15:txfldGUID>
                      <c15:f>Diagramm!$J$48</c15:f>
                      <c15:dlblFieldTableCache>
                        <c:ptCount val="1"/>
                      </c15:dlblFieldTableCache>
                    </c15:dlblFTEntry>
                  </c15:dlblFieldTable>
                  <c15:showDataLabelsRange val="0"/>
                </c:ext>
                <c:ext xmlns:c16="http://schemas.microsoft.com/office/drawing/2014/chart" uri="{C3380CC4-5D6E-409C-BE32-E72D297353CC}">
                  <c16:uniqueId val="{00000030-3E89-4D5C-BB52-7CD381720B6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{3CEE9B45-9E19-421B-83EC-A73F36A9384C}</c15:txfldGUID>
                      <c15:f>Diagramm!$J$49</c15:f>
                      <c15:dlblFieldTableCache>
                        <c:ptCount val="1"/>
                      </c15:dlblFieldTableCache>
                    </c15:dlblFTEntry>
                  </c15:dlblFieldTable>
                  <c15:showDataLabelsRange val="0"/>
                </c:ext>
                <c:ext xmlns:c16="http://schemas.microsoft.com/office/drawing/2014/chart" uri="{C3380CC4-5D6E-409C-BE32-E72D297353CC}">
                  <c16:uniqueId val="{00000031-3E89-4D5C-BB52-7CD381720B6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{5CDB33A6-7275-44D4-8F68-F9CE1344659E}</c15:txfldGUID>
                      <c15:f>Diagramm!$J$50</c15:f>
                      <c15:dlblFieldTableCache>
                        <c:ptCount val="1"/>
                      </c15:dlblFieldTableCache>
                    </c15:dlblFTEntry>
                  </c15:dlblFieldTable>
                  <c15:showDataLabelsRange val="0"/>
                </c:ext>
                <c:ext xmlns:c16="http://schemas.microsoft.com/office/drawing/2014/chart" uri="{C3380CC4-5D6E-409C-BE32-E72D297353CC}">
                  <c16:uniqueId val="{00000032-3E89-4D5C-BB52-7CD381720B6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{CD2111AC-9FA8-4A86-B091-132C039F85A7}</c15:txfldGUID>
                      <c15:f>Diagramm!$J$51</c15:f>
                      <c15:dlblFieldTableCache>
                        <c:ptCount val="1"/>
                      </c15:dlblFieldTableCache>
                    </c15:dlblFTEntry>
                  </c15:dlblFieldTable>
                  <c15:showDataLabelsRange val="0"/>
                </c:ext>
                <c:ext xmlns:c16="http://schemas.microsoft.com/office/drawing/2014/chart" uri="{C3380CC4-5D6E-409C-BE32-E72D297353CC}">
                  <c16:uniqueId val="{00000033-3E89-4D5C-BB52-7CD381720B6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{778E943D-FD8A-4F97-89A3-CFCB3926F0C8}</c15:txfldGUID>
                      <c15:f>Diagramm!$J$52</c15:f>
                      <c15:dlblFieldTableCache>
                        <c:ptCount val="1"/>
                      </c15:dlblFieldTableCache>
                    </c15:dlblFTEntry>
                  </c15:dlblFieldTable>
                  <c15:showDataLabelsRange val="0"/>
                </c:ext>
                <c:ext xmlns:c16="http://schemas.microsoft.com/office/drawing/2014/chart" uri="{C3380CC4-5D6E-409C-BE32-E72D297353CC}">
                  <c16:uniqueId val="{00000034-3E89-4D5C-BB52-7CD381720B6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{DE8DD6A6-956B-4D16-B4EC-D126213801D8}</c15:txfldGUID>
                      <c15:f>Diagramm!$J$53</c15:f>
                      <c15:dlblFieldTableCache>
                        <c:ptCount val="1"/>
                      </c15:dlblFieldTableCache>
                    </c15:dlblFTEntry>
                  </c15:dlblFieldTable>
                  <c15:showDataLabelsRange val="0"/>
                </c:ext>
                <c:ext xmlns:c16="http://schemas.microsoft.com/office/drawing/2014/chart" uri="{C3380CC4-5D6E-409C-BE32-E72D297353CC}">
                  <c16:uniqueId val="{00000035-3E89-4D5C-BB52-7CD381720B6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{3CDC77CA-25E6-40CC-A756-5FEC4CF2FB57}</c15:txfldGUID>
                      <c15:f>Diagramm!$J$54</c15:f>
                      <c15:dlblFieldTableCache>
                        <c:ptCount val="1"/>
                      </c15:dlblFieldTableCache>
                    </c15:dlblFTEntry>
                  </c15:dlblFieldTable>
                  <c15:showDataLabelsRange val="0"/>
                </c:ext>
                <c:ext xmlns:c16="http://schemas.microsoft.com/office/drawing/2014/chart" uri="{C3380CC4-5D6E-409C-BE32-E72D297353CC}">
                  <c16:uniqueId val="{00000036-3E89-4D5C-BB52-7CD381720B6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{C339EED4-902A-40CB-82E9-9EB2B0FC2579}</c15:txfldGUID>
                      <c15:f>Diagramm!$J$55</c15:f>
                      <c15:dlblFieldTableCache>
                        <c:ptCount val="1"/>
                      </c15:dlblFieldTableCache>
                    </c15:dlblFTEntry>
                  </c15:dlblFieldTable>
                  <c15:showDataLabelsRange val="0"/>
                </c:ext>
                <c:ext xmlns:c16="http://schemas.microsoft.com/office/drawing/2014/chart" uri="{C3380CC4-5D6E-409C-BE32-E72D297353CC}">
                  <c16:uniqueId val="{00000037-3E89-4D5C-BB52-7CD381720B6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{82F38FA2-1D50-4ADC-945C-7AC524BEFFBF}</c15:txfldGUID>
                      <c15:f>Diagramm!$J$56</c15:f>
                      <c15:dlblFieldTableCache>
                        <c:ptCount val="1"/>
                      </c15:dlblFieldTableCache>
                    </c15:dlblFTEntry>
                  </c15:dlblFieldTable>
                  <c15:showDataLabelsRange val="0"/>
                </c:ext>
                <c:ext xmlns:c16="http://schemas.microsoft.com/office/drawing/2014/chart" uri="{C3380CC4-5D6E-409C-BE32-E72D297353CC}">
                  <c16:uniqueId val="{00000038-3E89-4D5C-BB52-7CD381720B6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{9E8F816F-255C-4392-8F38-A8969D61559B}</c15:txfldGUID>
                      <c15:f>Diagramm!$J$57</c15:f>
                      <c15:dlblFieldTableCache>
                        <c:ptCount val="1"/>
                      </c15:dlblFieldTableCache>
                    </c15:dlblFTEntry>
                  </c15:dlblFieldTable>
                  <c15:showDataLabelsRange val="0"/>
                </c:ext>
                <c:ext xmlns:c16="http://schemas.microsoft.com/office/drawing/2014/chart" uri="{C3380CC4-5D6E-409C-BE32-E72D297353CC}">
                  <c16:uniqueId val="{00000039-3E89-4D5C-BB52-7CD381720B6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{6D208353-1440-47CA-9F05-9D4C7D4EB97C}</c15:txfldGUID>
                      <c15:f>Diagramm!$J$58</c15:f>
                      <c15:dlblFieldTableCache>
                        <c:ptCount val="1"/>
                      </c15:dlblFieldTableCache>
                    </c15:dlblFTEntry>
                  </c15:dlblFieldTable>
                  <c15:showDataLabelsRange val="0"/>
                </c:ext>
                <c:ext xmlns:c16="http://schemas.microsoft.com/office/drawing/2014/chart" uri="{C3380CC4-5D6E-409C-BE32-E72D297353CC}">
                  <c16:uniqueId val="{0000003A-3E89-4D5C-BB52-7CD381720B6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{78659929-5E02-4EB0-84C1-723637FB516F}</c15:txfldGUID>
                      <c15:f>Diagramm!$J$59</c15:f>
                      <c15:dlblFieldTableCache>
                        <c:ptCount val="1"/>
                      </c15:dlblFieldTableCache>
                    </c15:dlblFTEntry>
                  </c15:dlblFieldTable>
                  <c15:showDataLabelsRange val="0"/>
                </c:ext>
                <c:ext xmlns:c16="http://schemas.microsoft.com/office/drawing/2014/chart" uri="{C3380CC4-5D6E-409C-BE32-E72D297353CC}">
                  <c16:uniqueId val="{0000003B-3E89-4D5C-BB52-7CD381720B6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{5EC793E0-2A40-434E-8701-490B84063BB0}</c15:txfldGUID>
                      <c15:f>Diagramm!$J$60</c15:f>
                      <c15:dlblFieldTableCache>
                        <c:ptCount val="1"/>
                      </c15:dlblFieldTableCache>
                    </c15:dlblFTEntry>
                  </c15:dlblFieldTable>
                  <c15:showDataLabelsRange val="0"/>
                </c:ext>
                <c:ext xmlns:c16="http://schemas.microsoft.com/office/drawing/2014/chart" uri="{C3380CC4-5D6E-409C-BE32-E72D297353CC}">
                  <c16:uniqueId val="{0000003C-3E89-4D5C-BB52-7CD381720B6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{DC51A2FC-B4D7-413C-B9D3-AAA80FD1F8AA}</c15:txfldGUID>
                      <c15:f>Diagramm!$J$61</c15:f>
                      <c15:dlblFieldTableCache>
                        <c:ptCount val="1"/>
                      </c15:dlblFieldTableCache>
                    </c15:dlblFTEntry>
                  </c15:dlblFieldTable>
                  <c15:showDataLabelsRange val="0"/>
                </c:ext>
                <c:ext xmlns:c16="http://schemas.microsoft.com/office/drawing/2014/chart" uri="{C3380CC4-5D6E-409C-BE32-E72D297353CC}">
                  <c16:uniqueId val="{0000003D-3E89-4D5C-BB52-7CD381720B6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{30AF2500-D0D5-4625-A43D-A61F14A0DA44}</c15:txfldGUID>
                      <c15:f>Diagramm!$J$62</c15:f>
                      <c15:dlblFieldTableCache>
                        <c:ptCount val="1"/>
                      </c15:dlblFieldTableCache>
                    </c15:dlblFTEntry>
                  </c15:dlblFieldTable>
                  <c15:showDataLabelsRange val="0"/>
                </c:ext>
                <c:ext xmlns:c16="http://schemas.microsoft.com/office/drawing/2014/chart" uri="{C3380CC4-5D6E-409C-BE32-E72D297353CC}">
                  <c16:uniqueId val="{0000003E-3E89-4D5C-BB52-7CD381720B6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{C06768C5-E1EF-4500-85C6-4025CCAEBF0F}</c15:txfldGUID>
                      <c15:f>Diagramm!$J$63</c15:f>
                      <c15:dlblFieldTableCache>
                        <c:ptCount val="1"/>
                      </c15:dlblFieldTableCache>
                    </c15:dlblFTEntry>
                  </c15:dlblFieldTable>
                  <c15:showDataLabelsRange val="0"/>
                </c:ext>
                <c:ext xmlns:c16="http://schemas.microsoft.com/office/drawing/2014/chart" uri="{C3380CC4-5D6E-409C-BE32-E72D297353CC}">
                  <c16:uniqueId val="{0000003F-3E89-4D5C-BB52-7CD381720B6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{5DD56076-93E5-43E7-BF9D-E736BE1A7AE7}</c15:txfldGUID>
                      <c15:f>Diagramm!$J$64</c15:f>
                      <c15:dlblFieldTableCache>
                        <c:ptCount val="1"/>
                      </c15:dlblFieldTableCache>
                    </c15:dlblFTEntry>
                  </c15:dlblFieldTable>
                  <c15:showDataLabelsRange val="0"/>
                </c:ext>
                <c:ext xmlns:c16="http://schemas.microsoft.com/office/drawing/2014/chart" uri="{C3380CC4-5D6E-409C-BE32-E72D297353CC}">
                  <c16:uniqueId val="{00000040-3E89-4D5C-BB52-7CD381720B6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{04B40A37-9C25-4615-A6B3-8D31793BBEC8}</c15:txfldGUID>
                      <c15:f>Diagramm!$J$65</c15:f>
                      <c15:dlblFieldTableCache>
                        <c:ptCount val="1"/>
                      </c15:dlblFieldTableCache>
                    </c15:dlblFTEntry>
                  </c15:dlblFieldTable>
                  <c15:showDataLabelsRange val="0"/>
                </c:ext>
                <c:ext xmlns:c16="http://schemas.microsoft.com/office/drawing/2014/chart" uri="{C3380CC4-5D6E-409C-BE32-E72D297353CC}">
                  <c16:uniqueId val="{00000041-3E89-4D5C-BB52-7CD381720B6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{DA807C18-BE0C-4479-A5C8-D084664D3F9D}</c15:txfldGUID>
                      <c15:f>Diagramm!$J$66</c15:f>
                      <c15:dlblFieldTableCache>
                        <c:ptCount val="1"/>
                      </c15:dlblFieldTableCache>
                    </c15:dlblFTEntry>
                  </c15:dlblFieldTable>
                  <c15:showDataLabelsRange val="0"/>
                </c:ext>
                <c:ext xmlns:c16="http://schemas.microsoft.com/office/drawing/2014/chart" uri="{C3380CC4-5D6E-409C-BE32-E72D297353CC}">
                  <c16:uniqueId val="{00000042-3E89-4D5C-BB52-7CD381720B6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{C1F5C27B-19C5-49EF-BE59-3B65AEC0638F}</c15:txfldGUID>
                      <c15:f>Diagramm!$J$67</c15:f>
                      <c15:dlblFieldTableCache>
                        <c:ptCount val="1"/>
                      </c15:dlblFieldTableCache>
                    </c15:dlblFTEntry>
                  </c15:dlblFieldTable>
                  <c15:showDataLabelsRange val="0"/>
                </c:ext>
                <c:ext xmlns:c16="http://schemas.microsoft.com/office/drawing/2014/chart" uri="{C3380CC4-5D6E-409C-BE32-E72D297353CC}">
                  <c16:uniqueId val="{00000043-3E89-4D5C-BB52-7CD381720B6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E89-4D5C-BB52-7CD381720B6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B5-402E-9D2B-4EF582864FA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B5-402E-9D2B-4EF582864FA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B5-402E-9D2B-4EF582864FA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B5-402E-9D2B-4EF582864FA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B5-402E-9D2B-4EF582864FA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B5-402E-9D2B-4EF582864FA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B5-402E-9D2B-4EF582864FA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B5-402E-9D2B-4EF582864FA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B5-402E-9D2B-4EF582864FA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B5-402E-9D2B-4EF582864FA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B5-402E-9D2B-4EF582864FA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B5-402E-9D2B-4EF582864FA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FB5-402E-9D2B-4EF582864FA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FB5-402E-9D2B-4EF582864FA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FB5-402E-9D2B-4EF582864FA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FB5-402E-9D2B-4EF582864FA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FB5-402E-9D2B-4EF582864FA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FB5-402E-9D2B-4EF582864FA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FB5-402E-9D2B-4EF582864FA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FB5-402E-9D2B-4EF582864FA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FB5-402E-9D2B-4EF582864FA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FB5-402E-9D2B-4EF582864F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FB5-402E-9D2B-4EF582864FA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FB5-402E-9D2B-4EF582864FA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FB5-402E-9D2B-4EF582864FA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FB5-402E-9D2B-4EF582864FA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FB5-402E-9D2B-4EF582864FA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FB5-402E-9D2B-4EF582864FA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FB5-402E-9D2B-4EF582864FA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FB5-402E-9D2B-4EF582864FA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FB5-402E-9D2B-4EF582864FA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FB5-402E-9D2B-4EF582864FA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FB5-402E-9D2B-4EF582864FA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FB5-402E-9D2B-4EF582864FA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FB5-402E-9D2B-4EF582864FA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FB5-402E-9D2B-4EF582864FA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FB5-402E-9D2B-4EF582864FA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FB5-402E-9D2B-4EF582864FA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FB5-402E-9D2B-4EF582864FA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FB5-402E-9D2B-4EF582864FA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FB5-402E-9D2B-4EF582864FA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FB5-402E-9D2B-4EF582864FA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FB5-402E-9D2B-4EF582864FA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FB5-402E-9D2B-4EF582864FA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FB5-402E-9D2B-4EF582864FA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FB5-402E-9D2B-4EF582864FA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FB5-402E-9D2B-4EF582864FA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FB5-402E-9D2B-4EF582864FA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FB5-402E-9D2B-4EF582864FA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FB5-402E-9D2B-4EF582864FA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FB5-402E-9D2B-4EF582864FA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FB5-402E-9D2B-4EF582864FA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FB5-402E-9D2B-4EF582864FA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FB5-402E-9D2B-4EF582864FA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FB5-402E-9D2B-4EF582864FA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FB5-402E-9D2B-4EF582864FA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FB5-402E-9D2B-4EF582864FA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FB5-402E-9D2B-4EF582864FA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FB5-402E-9D2B-4EF582864FA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FB5-402E-9D2B-4EF582864FA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FB5-402E-9D2B-4EF582864FA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FB5-402E-9D2B-4EF582864FA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FB5-402E-9D2B-4EF582864FA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FB5-402E-9D2B-4EF582864FA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FB5-402E-9D2B-4EF582864FA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FB5-402E-9D2B-4EF582864FA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FB5-402E-9D2B-4EF582864FA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FB5-402E-9D2B-4EF582864F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FB5-402E-9D2B-4EF582864FA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99.805369664329319</c:v>
                </c:pt>
                <c:pt idx="2">
                  <c:v>100.74119497693763</c:v>
                </c:pt>
                <c:pt idx="3">
                  <c:v>98.826885648012379</c:v>
                </c:pt>
                <c:pt idx="4">
                  <c:v>98.568267256778725</c:v>
                </c:pt>
                <c:pt idx="5">
                  <c:v>99.122830404991063</c:v>
                </c:pt>
                <c:pt idx="6">
                  <c:v>100.23462287039753</c:v>
                </c:pt>
                <c:pt idx="7">
                  <c:v>99.120164236009273</c:v>
                </c:pt>
                <c:pt idx="8">
                  <c:v>99.509424907350635</c:v>
                </c:pt>
                <c:pt idx="9">
                  <c:v>100.06932039352654</c:v>
                </c:pt>
                <c:pt idx="10">
                  <c:v>101.72234516223637</c:v>
                </c:pt>
                <c:pt idx="11">
                  <c:v>100.83717706028207</c:v>
                </c:pt>
                <c:pt idx="12">
                  <c:v>101.17044818300585</c:v>
                </c:pt>
                <c:pt idx="13">
                  <c:v>101.95163569467032</c:v>
                </c:pt>
                <c:pt idx="14">
                  <c:v>102.16226304423175</c:v>
                </c:pt>
                <c:pt idx="15">
                  <c:v>101.19977604180552</c:v>
                </c:pt>
                <c:pt idx="16">
                  <c:v>101.83699042845336</c:v>
                </c:pt>
                <c:pt idx="17">
                  <c:v>102.87679633135147</c:v>
                </c:pt>
                <c:pt idx="18">
                  <c:v>103.81262164395979</c:v>
                </c:pt>
                <c:pt idx="19">
                  <c:v>103.7299704055243</c:v>
                </c:pt>
                <c:pt idx="20">
                  <c:v>103.3540405790919</c:v>
                </c:pt>
                <c:pt idx="21">
                  <c:v>102.70349534753514</c:v>
                </c:pt>
                <c:pt idx="22">
                  <c:v>103.03943263924067</c:v>
                </c:pt>
                <c:pt idx="23">
                  <c:v>102.16759538219533</c:v>
                </c:pt>
                <c:pt idx="24">
                  <c:v>101.34108299784039</c:v>
                </c:pt>
              </c:numCache>
            </c:numRef>
          </c:val>
          <c:smooth val="0"/>
          <c:extLst>
            <c:ext xmlns:c16="http://schemas.microsoft.com/office/drawing/2014/chart" uri="{C3380CC4-5D6E-409C-BE32-E72D297353CC}">
              <c16:uniqueId val="{00000000-AFC4-4271-9F3C-62DEA537CC7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103.47432024169186</c:v>
                </c:pt>
                <c:pt idx="2">
                  <c:v>107.62839879154077</c:v>
                </c:pt>
                <c:pt idx="3">
                  <c:v>106.6465256797583</c:v>
                </c:pt>
                <c:pt idx="4">
                  <c:v>105.2870090634441</c:v>
                </c:pt>
                <c:pt idx="5">
                  <c:v>110.95166163141994</c:v>
                </c:pt>
                <c:pt idx="6">
                  <c:v>116.54078549848943</c:v>
                </c:pt>
                <c:pt idx="7">
                  <c:v>114.35045317220545</c:v>
                </c:pt>
                <c:pt idx="8">
                  <c:v>113.4441087613293</c:v>
                </c:pt>
                <c:pt idx="9">
                  <c:v>116.69184290030212</c:v>
                </c:pt>
                <c:pt idx="10">
                  <c:v>121.29909365558913</c:v>
                </c:pt>
                <c:pt idx="11">
                  <c:v>120.84592145015105</c:v>
                </c:pt>
                <c:pt idx="12">
                  <c:v>121.07250755287009</c:v>
                </c:pt>
                <c:pt idx="13">
                  <c:v>123.56495468277946</c:v>
                </c:pt>
                <c:pt idx="14">
                  <c:v>125.37764350453173</c:v>
                </c:pt>
                <c:pt idx="15">
                  <c:v>124.84894259818731</c:v>
                </c:pt>
                <c:pt idx="16">
                  <c:v>123.26283987915407</c:v>
                </c:pt>
                <c:pt idx="17">
                  <c:v>127.26586102719033</c:v>
                </c:pt>
                <c:pt idx="18">
                  <c:v>133.00604229607251</c:v>
                </c:pt>
                <c:pt idx="19">
                  <c:v>133.08157099697885</c:v>
                </c:pt>
                <c:pt idx="20">
                  <c:v>130.66465256797585</c:v>
                </c:pt>
                <c:pt idx="21">
                  <c:v>132.09969788519638</c:v>
                </c:pt>
                <c:pt idx="22">
                  <c:v>133.08157099697885</c:v>
                </c:pt>
                <c:pt idx="23">
                  <c:v>137.46223564954681</c:v>
                </c:pt>
                <c:pt idx="24">
                  <c:v>133.53474320241691</c:v>
                </c:pt>
              </c:numCache>
            </c:numRef>
          </c:val>
          <c:smooth val="0"/>
          <c:extLst>
            <c:ext xmlns:c16="http://schemas.microsoft.com/office/drawing/2014/chart" uri="{C3380CC4-5D6E-409C-BE32-E72D297353CC}">
              <c16:uniqueId val="{00000001-AFC4-4271-9F3C-62DEA537CC7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101.42348754448398</c:v>
                </c:pt>
                <c:pt idx="2">
                  <c:v>100.02541942043722</c:v>
                </c:pt>
                <c:pt idx="3">
                  <c:v>101.32180986273514</c:v>
                </c:pt>
                <c:pt idx="4">
                  <c:v>94.001016776817494</c:v>
                </c:pt>
                <c:pt idx="5">
                  <c:v>95.144890696492126</c:v>
                </c:pt>
                <c:pt idx="6">
                  <c:v>93.289273004575492</c:v>
                </c:pt>
                <c:pt idx="7">
                  <c:v>95.068632435180476</c:v>
                </c:pt>
                <c:pt idx="8">
                  <c:v>93.848500254194207</c:v>
                </c:pt>
                <c:pt idx="9">
                  <c:v>96.009150991357401</c:v>
                </c:pt>
                <c:pt idx="10">
                  <c:v>93.213014743263855</c:v>
                </c:pt>
                <c:pt idx="11">
                  <c:v>95.42450432130147</c:v>
                </c:pt>
                <c:pt idx="12">
                  <c:v>92.730045754956791</c:v>
                </c:pt>
                <c:pt idx="13">
                  <c:v>97.966446365022875</c:v>
                </c:pt>
                <c:pt idx="14">
                  <c:v>96.110828673106255</c:v>
                </c:pt>
                <c:pt idx="15">
                  <c:v>98.246059989832233</c:v>
                </c:pt>
                <c:pt idx="16">
                  <c:v>97.330960854092524</c:v>
                </c:pt>
                <c:pt idx="17">
                  <c:v>99.847483477376713</c:v>
                </c:pt>
                <c:pt idx="18">
                  <c:v>97.356380274529741</c:v>
                </c:pt>
                <c:pt idx="19">
                  <c:v>100.25419420437214</c:v>
                </c:pt>
                <c:pt idx="20">
                  <c:v>97.559735638027462</c:v>
                </c:pt>
                <c:pt idx="21">
                  <c:v>99.262836807320795</c:v>
                </c:pt>
                <c:pt idx="22">
                  <c:v>96.212506354855108</c:v>
                </c:pt>
                <c:pt idx="23">
                  <c:v>95.50076258261312</c:v>
                </c:pt>
                <c:pt idx="24">
                  <c:v>92.374173868835797</c:v>
                </c:pt>
              </c:numCache>
            </c:numRef>
          </c:val>
          <c:smooth val="0"/>
          <c:extLst>
            <c:ext xmlns:c16="http://schemas.microsoft.com/office/drawing/2014/chart" uri="{C3380CC4-5D6E-409C-BE32-E72D297353CC}">
              <c16:uniqueId val="{00000002-AFC4-4271-9F3C-62DEA537CC7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FC4-4271-9F3C-62DEA537CC73}"/>
                </c:ext>
              </c:extLst>
            </c:dLbl>
            <c:dLbl>
              <c:idx val="1"/>
              <c:delete val="1"/>
              <c:extLst>
                <c:ext xmlns:c15="http://schemas.microsoft.com/office/drawing/2012/chart" uri="{CE6537A1-D6FC-4f65-9D91-7224C49458BB}"/>
                <c:ext xmlns:c16="http://schemas.microsoft.com/office/drawing/2014/chart" uri="{C3380CC4-5D6E-409C-BE32-E72D297353CC}">
                  <c16:uniqueId val="{00000004-AFC4-4271-9F3C-62DEA537CC73}"/>
                </c:ext>
              </c:extLst>
            </c:dLbl>
            <c:dLbl>
              <c:idx val="2"/>
              <c:delete val="1"/>
              <c:extLst>
                <c:ext xmlns:c15="http://schemas.microsoft.com/office/drawing/2012/chart" uri="{CE6537A1-D6FC-4f65-9D91-7224C49458BB}"/>
                <c:ext xmlns:c16="http://schemas.microsoft.com/office/drawing/2014/chart" uri="{C3380CC4-5D6E-409C-BE32-E72D297353CC}">
                  <c16:uniqueId val="{00000005-AFC4-4271-9F3C-62DEA537CC73}"/>
                </c:ext>
              </c:extLst>
            </c:dLbl>
            <c:dLbl>
              <c:idx val="3"/>
              <c:delete val="1"/>
              <c:extLst>
                <c:ext xmlns:c15="http://schemas.microsoft.com/office/drawing/2012/chart" uri="{CE6537A1-D6FC-4f65-9D91-7224C49458BB}"/>
                <c:ext xmlns:c16="http://schemas.microsoft.com/office/drawing/2014/chart" uri="{C3380CC4-5D6E-409C-BE32-E72D297353CC}">
                  <c16:uniqueId val="{00000006-AFC4-4271-9F3C-62DEA537CC73}"/>
                </c:ext>
              </c:extLst>
            </c:dLbl>
            <c:dLbl>
              <c:idx val="4"/>
              <c:delete val="1"/>
              <c:extLst>
                <c:ext xmlns:c15="http://schemas.microsoft.com/office/drawing/2012/chart" uri="{CE6537A1-D6FC-4f65-9D91-7224C49458BB}"/>
                <c:ext xmlns:c16="http://schemas.microsoft.com/office/drawing/2014/chart" uri="{C3380CC4-5D6E-409C-BE32-E72D297353CC}">
                  <c16:uniqueId val="{00000007-AFC4-4271-9F3C-62DEA537CC73}"/>
                </c:ext>
              </c:extLst>
            </c:dLbl>
            <c:dLbl>
              <c:idx val="5"/>
              <c:delete val="1"/>
              <c:extLst>
                <c:ext xmlns:c15="http://schemas.microsoft.com/office/drawing/2012/chart" uri="{CE6537A1-D6FC-4f65-9D91-7224C49458BB}"/>
                <c:ext xmlns:c16="http://schemas.microsoft.com/office/drawing/2014/chart" uri="{C3380CC4-5D6E-409C-BE32-E72D297353CC}">
                  <c16:uniqueId val="{00000008-AFC4-4271-9F3C-62DEA537CC73}"/>
                </c:ext>
              </c:extLst>
            </c:dLbl>
            <c:dLbl>
              <c:idx val="6"/>
              <c:delete val="1"/>
              <c:extLst>
                <c:ext xmlns:c15="http://schemas.microsoft.com/office/drawing/2012/chart" uri="{CE6537A1-D6FC-4f65-9D91-7224C49458BB}"/>
                <c:ext xmlns:c16="http://schemas.microsoft.com/office/drawing/2014/chart" uri="{C3380CC4-5D6E-409C-BE32-E72D297353CC}">
                  <c16:uniqueId val="{00000009-AFC4-4271-9F3C-62DEA537CC73}"/>
                </c:ext>
              </c:extLst>
            </c:dLbl>
            <c:dLbl>
              <c:idx val="7"/>
              <c:delete val="1"/>
              <c:extLst>
                <c:ext xmlns:c15="http://schemas.microsoft.com/office/drawing/2012/chart" uri="{CE6537A1-D6FC-4f65-9D91-7224C49458BB}"/>
                <c:ext xmlns:c16="http://schemas.microsoft.com/office/drawing/2014/chart" uri="{C3380CC4-5D6E-409C-BE32-E72D297353CC}">
                  <c16:uniqueId val="{0000000A-AFC4-4271-9F3C-62DEA537CC73}"/>
                </c:ext>
              </c:extLst>
            </c:dLbl>
            <c:dLbl>
              <c:idx val="8"/>
              <c:delete val="1"/>
              <c:extLst>
                <c:ext xmlns:c15="http://schemas.microsoft.com/office/drawing/2012/chart" uri="{CE6537A1-D6FC-4f65-9D91-7224C49458BB}"/>
                <c:ext xmlns:c16="http://schemas.microsoft.com/office/drawing/2014/chart" uri="{C3380CC4-5D6E-409C-BE32-E72D297353CC}">
                  <c16:uniqueId val="{0000000B-AFC4-4271-9F3C-62DEA537CC73}"/>
                </c:ext>
              </c:extLst>
            </c:dLbl>
            <c:dLbl>
              <c:idx val="9"/>
              <c:delete val="1"/>
              <c:extLst>
                <c:ext xmlns:c15="http://schemas.microsoft.com/office/drawing/2012/chart" uri="{CE6537A1-D6FC-4f65-9D91-7224C49458BB}"/>
                <c:ext xmlns:c16="http://schemas.microsoft.com/office/drawing/2014/chart" uri="{C3380CC4-5D6E-409C-BE32-E72D297353CC}">
                  <c16:uniqueId val="{0000000C-AFC4-4271-9F3C-62DEA537CC73}"/>
                </c:ext>
              </c:extLst>
            </c:dLbl>
            <c:dLbl>
              <c:idx val="10"/>
              <c:delete val="1"/>
              <c:extLst>
                <c:ext xmlns:c15="http://schemas.microsoft.com/office/drawing/2012/chart" uri="{CE6537A1-D6FC-4f65-9D91-7224C49458BB}"/>
                <c:ext xmlns:c16="http://schemas.microsoft.com/office/drawing/2014/chart" uri="{C3380CC4-5D6E-409C-BE32-E72D297353CC}">
                  <c16:uniqueId val="{0000000D-AFC4-4271-9F3C-62DEA537CC73}"/>
                </c:ext>
              </c:extLst>
            </c:dLbl>
            <c:dLbl>
              <c:idx val="11"/>
              <c:delete val="1"/>
              <c:extLst>
                <c:ext xmlns:c15="http://schemas.microsoft.com/office/drawing/2012/chart" uri="{CE6537A1-D6FC-4f65-9D91-7224C49458BB}"/>
                <c:ext xmlns:c16="http://schemas.microsoft.com/office/drawing/2014/chart" uri="{C3380CC4-5D6E-409C-BE32-E72D297353CC}">
                  <c16:uniqueId val="{0000000E-AFC4-4271-9F3C-62DEA537CC73}"/>
                </c:ext>
              </c:extLst>
            </c:dLbl>
            <c:dLbl>
              <c:idx val="12"/>
              <c:delete val="1"/>
              <c:extLst>
                <c:ext xmlns:c15="http://schemas.microsoft.com/office/drawing/2012/chart" uri="{CE6537A1-D6FC-4f65-9D91-7224C49458BB}"/>
                <c:ext xmlns:c16="http://schemas.microsoft.com/office/drawing/2014/chart" uri="{C3380CC4-5D6E-409C-BE32-E72D297353CC}">
                  <c16:uniqueId val="{0000000F-AFC4-4271-9F3C-62DEA537CC7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FC4-4271-9F3C-62DEA537CC73}"/>
                </c:ext>
              </c:extLst>
            </c:dLbl>
            <c:dLbl>
              <c:idx val="14"/>
              <c:delete val="1"/>
              <c:extLst>
                <c:ext xmlns:c15="http://schemas.microsoft.com/office/drawing/2012/chart" uri="{CE6537A1-D6FC-4f65-9D91-7224C49458BB}"/>
                <c:ext xmlns:c16="http://schemas.microsoft.com/office/drawing/2014/chart" uri="{C3380CC4-5D6E-409C-BE32-E72D297353CC}">
                  <c16:uniqueId val="{00000011-AFC4-4271-9F3C-62DEA537CC73}"/>
                </c:ext>
              </c:extLst>
            </c:dLbl>
            <c:dLbl>
              <c:idx val="15"/>
              <c:delete val="1"/>
              <c:extLst>
                <c:ext xmlns:c15="http://schemas.microsoft.com/office/drawing/2012/chart" uri="{CE6537A1-D6FC-4f65-9D91-7224C49458BB}"/>
                <c:ext xmlns:c16="http://schemas.microsoft.com/office/drawing/2014/chart" uri="{C3380CC4-5D6E-409C-BE32-E72D297353CC}">
                  <c16:uniqueId val="{00000012-AFC4-4271-9F3C-62DEA537CC73}"/>
                </c:ext>
              </c:extLst>
            </c:dLbl>
            <c:dLbl>
              <c:idx val="16"/>
              <c:delete val="1"/>
              <c:extLst>
                <c:ext xmlns:c15="http://schemas.microsoft.com/office/drawing/2012/chart" uri="{CE6537A1-D6FC-4f65-9D91-7224C49458BB}"/>
                <c:ext xmlns:c16="http://schemas.microsoft.com/office/drawing/2014/chart" uri="{C3380CC4-5D6E-409C-BE32-E72D297353CC}">
                  <c16:uniqueId val="{00000013-AFC4-4271-9F3C-62DEA537CC73}"/>
                </c:ext>
              </c:extLst>
            </c:dLbl>
            <c:dLbl>
              <c:idx val="17"/>
              <c:delete val="1"/>
              <c:extLst>
                <c:ext xmlns:c15="http://schemas.microsoft.com/office/drawing/2012/chart" uri="{CE6537A1-D6FC-4f65-9D91-7224C49458BB}"/>
                <c:ext xmlns:c16="http://schemas.microsoft.com/office/drawing/2014/chart" uri="{C3380CC4-5D6E-409C-BE32-E72D297353CC}">
                  <c16:uniqueId val="{00000014-AFC4-4271-9F3C-62DEA537CC73}"/>
                </c:ext>
              </c:extLst>
            </c:dLbl>
            <c:dLbl>
              <c:idx val="18"/>
              <c:delete val="1"/>
              <c:extLst>
                <c:ext xmlns:c15="http://schemas.microsoft.com/office/drawing/2012/chart" uri="{CE6537A1-D6FC-4f65-9D91-7224C49458BB}"/>
                <c:ext xmlns:c16="http://schemas.microsoft.com/office/drawing/2014/chart" uri="{C3380CC4-5D6E-409C-BE32-E72D297353CC}">
                  <c16:uniqueId val="{00000015-AFC4-4271-9F3C-62DEA537CC73}"/>
                </c:ext>
              </c:extLst>
            </c:dLbl>
            <c:dLbl>
              <c:idx val="19"/>
              <c:delete val="1"/>
              <c:extLst>
                <c:ext xmlns:c15="http://schemas.microsoft.com/office/drawing/2012/chart" uri="{CE6537A1-D6FC-4f65-9D91-7224C49458BB}"/>
                <c:ext xmlns:c16="http://schemas.microsoft.com/office/drawing/2014/chart" uri="{C3380CC4-5D6E-409C-BE32-E72D297353CC}">
                  <c16:uniqueId val="{00000016-AFC4-4271-9F3C-62DEA537CC73}"/>
                </c:ext>
              </c:extLst>
            </c:dLbl>
            <c:dLbl>
              <c:idx val="20"/>
              <c:delete val="1"/>
              <c:extLst>
                <c:ext xmlns:c15="http://schemas.microsoft.com/office/drawing/2012/chart" uri="{CE6537A1-D6FC-4f65-9D91-7224C49458BB}"/>
                <c:ext xmlns:c16="http://schemas.microsoft.com/office/drawing/2014/chart" uri="{C3380CC4-5D6E-409C-BE32-E72D297353CC}">
                  <c16:uniqueId val="{00000017-AFC4-4271-9F3C-62DEA537CC73}"/>
                </c:ext>
              </c:extLst>
            </c:dLbl>
            <c:dLbl>
              <c:idx val="21"/>
              <c:delete val="1"/>
              <c:extLst>
                <c:ext xmlns:c15="http://schemas.microsoft.com/office/drawing/2012/chart" uri="{CE6537A1-D6FC-4f65-9D91-7224C49458BB}"/>
                <c:ext xmlns:c16="http://schemas.microsoft.com/office/drawing/2014/chart" uri="{C3380CC4-5D6E-409C-BE32-E72D297353CC}">
                  <c16:uniqueId val="{00000018-AFC4-4271-9F3C-62DEA537CC73}"/>
                </c:ext>
              </c:extLst>
            </c:dLbl>
            <c:dLbl>
              <c:idx val="22"/>
              <c:delete val="1"/>
              <c:extLst>
                <c:ext xmlns:c15="http://schemas.microsoft.com/office/drawing/2012/chart" uri="{CE6537A1-D6FC-4f65-9D91-7224C49458BB}"/>
                <c:ext xmlns:c16="http://schemas.microsoft.com/office/drawing/2014/chart" uri="{C3380CC4-5D6E-409C-BE32-E72D297353CC}">
                  <c16:uniqueId val="{00000019-AFC4-4271-9F3C-62DEA537CC73}"/>
                </c:ext>
              </c:extLst>
            </c:dLbl>
            <c:dLbl>
              <c:idx val="23"/>
              <c:delete val="1"/>
              <c:extLst>
                <c:ext xmlns:c15="http://schemas.microsoft.com/office/drawing/2012/chart" uri="{CE6537A1-D6FC-4f65-9D91-7224C49458BB}"/>
                <c:ext xmlns:c16="http://schemas.microsoft.com/office/drawing/2014/chart" uri="{C3380CC4-5D6E-409C-BE32-E72D297353CC}">
                  <c16:uniqueId val="{0000001A-AFC4-4271-9F3C-62DEA537CC73}"/>
                </c:ext>
              </c:extLst>
            </c:dLbl>
            <c:dLbl>
              <c:idx val="24"/>
              <c:delete val="1"/>
              <c:extLst>
                <c:ext xmlns:c15="http://schemas.microsoft.com/office/drawing/2012/chart" uri="{CE6537A1-D6FC-4f65-9D91-7224C49458BB}"/>
                <c:ext xmlns:c16="http://schemas.microsoft.com/office/drawing/2014/chart" uri="{C3380CC4-5D6E-409C-BE32-E72D297353CC}">
                  <c16:uniqueId val="{0000001B-AFC4-4271-9F3C-62DEA537CC7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FC4-4271-9F3C-62DEA537CC7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Ilm-Kreis (16070)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38010</v>
      </c>
      <c r="F11" s="238">
        <v>38320</v>
      </c>
      <c r="G11" s="238">
        <v>38647</v>
      </c>
      <c r="H11" s="238">
        <v>38521</v>
      </c>
      <c r="I11" s="265">
        <v>38765</v>
      </c>
      <c r="J11" s="263">
        <v>-755</v>
      </c>
      <c r="K11" s="266">
        <v>-1.9476331742551269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15.096027361220731</v>
      </c>
      <c r="E13" s="115">
        <v>5738</v>
      </c>
      <c r="F13" s="114">
        <v>5771</v>
      </c>
      <c r="G13" s="114">
        <v>5912</v>
      </c>
      <c r="H13" s="114">
        <v>6014</v>
      </c>
      <c r="I13" s="140">
        <v>5940</v>
      </c>
      <c r="J13" s="115">
        <v>-202</v>
      </c>
      <c r="K13" s="116">
        <v>-3.4006734006734005</v>
      </c>
    </row>
    <row r="14" spans="1:255" ht="14.1" customHeight="1" x14ac:dyDescent="0.2">
      <c r="A14" s="306" t="s">
        <v>230</v>
      </c>
      <c r="B14" s="307"/>
      <c r="C14" s="308"/>
      <c r="D14" s="113">
        <v>60.841883714811893</v>
      </c>
      <c r="E14" s="115">
        <v>23126</v>
      </c>
      <c r="F14" s="114">
        <v>23390</v>
      </c>
      <c r="G14" s="114">
        <v>23622</v>
      </c>
      <c r="H14" s="114">
        <v>23468</v>
      </c>
      <c r="I14" s="140">
        <v>23733</v>
      </c>
      <c r="J14" s="115">
        <v>-607</v>
      </c>
      <c r="K14" s="116">
        <v>-2.5576201912948218</v>
      </c>
    </row>
    <row r="15" spans="1:255" ht="14.1" customHeight="1" x14ac:dyDescent="0.2">
      <c r="A15" s="306" t="s">
        <v>231</v>
      </c>
      <c r="B15" s="307"/>
      <c r="C15" s="308"/>
      <c r="D15" s="113">
        <v>11.852144172586161</v>
      </c>
      <c r="E15" s="115">
        <v>4505</v>
      </c>
      <c r="F15" s="114">
        <v>4493</v>
      </c>
      <c r="G15" s="114">
        <v>4470</v>
      </c>
      <c r="H15" s="114">
        <v>4411</v>
      </c>
      <c r="I15" s="140">
        <v>4384</v>
      </c>
      <c r="J15" s="115">
        <v>121</v>
      </c>
      <c r="K15" s="116">
        <v>2.7600364963503647</v>
      </c>
    </row>
    <row r="16" spans="1:255" ht="14.1" customHeight="1" x14ac:dyDescent="0.2">
      <c r="A16" s="306" t="s">
        <v>232</v>
      </c>
      <c r="B16" s="307"/>
      <c r="C16" s="308"/>
      <c r="D16" s="113">
        <v>11.66798210997106</v>
      </c>
      <c r="E16" s="115">
        <v>4435</v>
      </c>
      <c r="F16" s="114">
        <v>4454</v>
      </c>
      <c r="G16" s="114">
        <v>4433</v>
      </c>
      <c r="H16" s="114">
        <v>4425</v>
      </c>
      <c r="I16" s="140">
        <v>4500</v>
      </c>
      <c r="J16" s="115">
        <v>-65</v>
      </c>
      <c r="K16" s="116">
        <v>-1.4444444444444444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1.0576164167324389</v>
      </c>
      <c r="E18" s="115">
        <v>402</v>
      </c>
      <c r="F18" s="114">
        <v>403</v>
      </c>
      <c r="G18" s="114">
        <v>409</v>
      </c>
      <c r="H18" s="114">
        <v>408</v>
      </c>
      <c r="I18" s="140">
        <v>416</v>
      </c>
      <c r="J18" s="115">
        <v>-14</v>
      </c>
      <c r="K18" s="116">
        <v>-3.3653846153846154</v>
      </c>
    </row>
    <row r="19" spans="1:255" ht="14.1" customHeight="1" x14ac:dyDescent="0.2">
      <c r="A19" s="306" t="s">
        <v>235</v>
      </c>
      <c r="B19" s="307" t="s">
        <v>236</v>
      </c>
      <c r="C19" s="308"/>
      <c r="D19" s="113">
        <v>0.38410944488292553</v>
      </c>
      <c r="E19" s="115">
        <v>146</v>
      </c>
      <c r="F19" s="114">
        <v>150</v>
      </c>
      <c r="G19" s="114">
        <v>159</v>
      </c>
      <c r="H19" s="114">
        <v>154</v>
      </c>
      <c r="I19" s="140">
        <v>157</v>
      </c>
      <c r="J19" s="115">
        <v>-11</v>
      </c>
      <c r="K19" s="116">
        <v>-7.0063694267515926</v>
      </c>
    </row>
    <row r="20" spans="1:255" ht="14.1" customHeight="1" x14ac:dyDescent="0.2">
      <c r="A20" s="306">
        <v>12</v>
      </c>
      <c r="B20" s="307" t="s">
        <v>237</v>
      </c>
      <c r="C20" s="308"/>
      <c r="D20" s="113">
        <v>0.68929229150223625</v>
      </c>
      <c r="E20" s="115">
        <v>262</v>
      </c>
      <c r="F20" s="114">
        <v>264</v>
      </c>
      <c r="G20" s="114">
        <v>274</v>
      </c>
      <c r="H20" s="114">
        <v>274</v>
      </c>
      <c r="I20" s="140">
        <v>241</v>
      </c>
      <c r="J20" s="115">
        <v>21</v>
      </c>
      <c r="K20" s="116">
        <v>8.7136929460580905</v>
      </c>
    </row>
    <row r="21" spans="1:255" ht="14.1" customHeight="1" x14ac:dyDescent="0.2">
      <c r="A21" s="306">
        <v>21</v>
      </c>
      <c r="B21" s="307" t="s">
        <v>238</v>
      </c>
      <c r="C21" s="308"/>
      <c r="D21" s="113">
        <v>1.6364114706656143</v>
      </c>
      <c r="E21" s="115">
        <v>622</v>
      </c>
      <c r="F21" s="114">
        <v>631</v>
      </c>
      <c r="G21" s="114">
        <v>645</v>
      </c>
      <c r="H21" s="114">
        <v>658</v>
      </c>
      <c r="I21" s="140">
        <v>648</v>
      </c>
      <c r="J21" s="115">
        <v>-26</v>
      </c>
      <c r="K21" s="116">
        <v>-4.0123456790123457</v>
      </c>
    </row>
    <row r="22" spans="1:255" ht="14.1" customHeight="1" x14ac:dyDescent="0.2">
      <c r="A22" s="306">
        <v>22</v>
      </c>
      <c r="B22" s="307" t="s">
        <v>239</v>
      </c>
      <c r="C22" s="308"/>
      <c r="D22" s="113">
        <v>2.4072612470402523</v>
      </c>
      <c r="E22" s="115">
        <v>915</v>
      </c>
      <c r="F22" s="114">
        <v>931</v>
      </c>
      <c r="G22" s="114">
        <v>927</v>
      </c>
      <c r="H22" s="114">
        <v>943</v>
      </c>
      <c r="I22" s="140">
        <v>965</v>
      </c>
      <c r="J22" s="115">
        <v>-50</v>
      </c>
      <c r="K22" s="116">
        <v>-5.1813471502590671</v>
      </c>
    </row>
    <row r="23" spans="1:255" ht="14.1" customHeight="1" x14ac:dyDescent="0.2">
      <c r="A23" s="306">
        <v>23</v>
      </c>
      <c r="B23" s="307" t="s">
        <v>240</v>
      </c>
      <c r="C23" s="308"/>
      <c r="D23" s="113">
        <v>0.67087608524072617</v>
      </c>
      <c r="E23" s="115">
        <v>255</v>
      </c>
      <c r="F23" s="114">
        <v>258</v>
      </c>
      <c r="G23" s="114">
        <v>265</v>
      </c>
      <c r="H23" s="114">
        <v>264</v>
      </c>
      <c r="I23" s="140">
        <v>261</v>
      </c>
      <c r="J23" s="115">
        <v>-6</v>
      </c>
      <c r="K23" s="116">
        <v>-2.2988505747126435</v>
      </c>
    </row>
    <row r="24" spans="1:255" ht="14.1" customHeight="1" x14ac:dyDescent="0.2">
      <c r="A24" s="306">
        <v>24</v>
      </c>
      <c r="B24" s="307" t="s">
        <v>241</v>
      </c>
      <c r="C24" s="308"/>
      <c r="D24" s="113">
        <v>6.6324651407524335</v>
      </c>
      <c r="E24" s="115">
        <v>2521</v>
      </c>
      <c r="F24" s="114">
        <v>2572</v>
      </c>
      <c r="G24" s="114">
        <v>2589</v>
      </c>
      <c r="H24" s="114">
        <v>2577</v>
      </c>
      <c r="I24" s="140">
        <v>2590</v>
      </c>
      <c r="J24" s="115">
        <v>-69</v>
      </c>
      <c r="K24" s="116">
        <v>-2.6640926640926641</v>
      </c>
    </row>
    <row r="25" spans="1:255" ht="14.1" customHeight="1" x14ac:dyDescent="0.2">
      <c r="A25" s="306">
        <v>25</v>
      </c>
      <c r="B25" s="307" t="s">
        <v>242</v>
      </c>
      <c r="C25" s="308"/>
      <c r="D25" s="113">
        <v>8.7871612733491187</v>
      </c>
      <c r="E25" s="115">
        <v>3340</v>
      </c>
      <c r="F25" s="114">
        <v>3357</v>
      </c>
      <c r="G25" s="114">
        <v>3381</v>
      </c>
      <c r="H25" s="114">
        <v>3363</v>
      </c>
      <c r="I25" s="140">
        <v>3379</v>
      </c>
      <c r="J25" s="115">
        <v>-39</v>
      </c>
      <c r="K25" s="116">
        <v>-1.1541876294761764</v>
      </c>
    </row>
    <row r="26" spans="1:255" ht="14.1" customHeight="1" x14ac:dyDescent="0.2">
      <c r="A26" s="306">
        <v>26</v>
      </c>
      <c r="B26" s="307" t="s">
        <v>243</v>
      </c>
      <c r="C26" s="308"/>
      <c r="D26" s="113">
        <v>6.2878189950013157</v>
      </c>
      <c r="E26" s="115">
        <v>2390</v>
      </c>
      <c r="F26" s="114">
        <v>2369</v>
      </c>
      <c r="G26" s="114">
        <v>2379</v>
      </c>
      <c r="H26" s="114">
        <v>2363</v>
      </c>
      <c r="I26" s="140">
        <v>2331</v>
      </c>
      <c r="J26" s="115">
        <v>59</v>
      </c>
      <c r="K26" s="116">
        <v>2.531102531102531</v>
      </c>
    </row>
    <row r="27" spans="1:255" ht="14.1" customHeight="1" x14ac:dyDescent="0.2">
      <c r="A27" s="306">
        <v>27</v>
      </c>
      <c r="B27" s="307" t="s">
        <v>244</v>
      </c>
      <c r="C27" s="308"/>
      <c r="D27" s="113">
        <v>3.867403314917127</v>
      </c>
      <c r="E27" s="115">
        <v>1470</v>
      </c>
      <c r="F27" s="114">
        <v>1468</v>
      </c>
      <c r="G27" s="114">
        <v>1471</v>
      </c>
      <c r="H27" s="114">
        <v>1443</v>
      </c>
      <c r="I27" s="140">
        <v>1478</v>
      </c>
      <c r="J27" s="115">
        <v>-8</v>
      </c>
      <c r="K27" s="116">
        <v>-0.54127198917456021</v>
      </c>
    </row>
    <row r="28" spans="1:255" ht="14.1" customHeight="1" x14ac:dyDescent="0.2">
      <c r="A28" s="306">
        <v>28</v>
      </c>
      <c r="B28" s="307" t="s">
        <v>245</v>
      </c>
      <c r="C28" s="308"/>
      <c r="D28" s="113">
        <v>0.20257826887661143</v>
      </c>
      <c r="E28" s="115">
        <v>77</v>
      </c>
      <c r="F28" s="114">
        <v>79</v>
      </c>
      <c r="G28" s="114">
        <v>80</v>
      </c>
      <c r="H28" s="114">
        <v>77</v>
      </c>
      <c r="I28" s="140">
        <v>81</v>
      </c>
      <c r="J28" s="115">
        <v>-4</v>
      </c>
      <c r="K28" s="116">
        <v>-4.9382716049382713</v>
      </c>
    </row>
    <row r="29" spans="1:255" ht="14.1" customHeight="1" x14ac:dyDescent="0.2">
      <c r="A29" s="306">
        <v>29</v>
      </c>
      <c r="B29" s="307" t="s">
        <v>246</v>
      </c>
      <c r="C29" s="308"/>
      <c r="D29" s="113">
        <v>2.8439884240989213</v>
      </c>
      <c r="E29" s="115">
        <v>1081</v>
      </c>
      <c r="F29" s="114">
        <v>1083</v>
      </c>
      <c r="G29" s="114">
        <v>1098</v>
      </c>
      <c r="H29" s="114">
        <v>1146</v>
      </c>
      <c r="I29" s="140">
        <v>1153</v>
      </c>
      <c r="J29" s="115">
        <v>-72</v>
      </c>
      <c r="K29" s="116">
        <v>-6.2445793581960105</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1.4285714285714286</v>
      </c>
      <c r="E31" s="115">
        <v>543</v>
      </c>
      <c r="F31" s="114">
        <v>551</v>
      </c>
      <c r="G31" s="114">
        <v>565</v>
      </c>
      <c r="H31" s="114">
        <v>578</v>
      </c>
      <c r="I31" s="140">
        <v>578</v>
      </c>
      <c r="J31" s="115">
        <v>-35</v>
      </c>
      <c r="K31" s="116">
        <v>-6.0553633217993079</v>
      </c>
    </row>
    <row r="32" spans="1:255" ht="14.1" customHeight="1" x14ac:dyDescent="0.2">
      <c r="A32" s="306">
        <v>31</v>
      </c>
      <c r="B32" s="307" t="s">
        <v>251</v>
      </c>
      <c r="C32" s="308"/>
      <c r="D32" s="113">
        <v>0.44988161010260458</v>
      </c>
      <c r="E32" s="115">
        <v>171</v>
      </c>
      <c r="F32" s="114">
        <v>173</v>
      </c>
      <c r="G32" s="114">
        <v>176</v>
      </c>
      <c r="H32" s="114">
        <v>173</v>
      </c>
      <c r="I32" s="140">
        <v>173</v>
      </c>
      <c r="J32" s="115">
        <v>-2</v>
      </c>
      <c r="K32" s="116">
        <v>-1.1560693641618498</v>
      </c>
    </row>
    <row r="33" spans="1:11" ht="14.1" customHeight="1" x14ac:dyDescent="0.2">
      <c r="A33" s="306">
        <v>32</v>
      </c>
      <c r="B33" s="307" t="s">
        <v>252</v>
      </c>
      <c r="C33" s="308"/>
      <c r="D33" s="113">
        <v>2.2651933701657461</v>
      </c>
      <c r="E33" s="115">
        <v>861</v>
      </c>
      <c r="F33" s="114">
        <v>858</v>
      </c>
      <c r="G33" s="114">
        <v>940</v>
      </c>
      <c r="H33" s="114">
        <v>921</v>
      </c>
      <c r="I33" s="140">
        <v>930</v>
      </c>
      <c r="J33" s="115">
        <v>-69</v>
      </c>
      <c r="K33" s="116">
        <v>-7.419354838709677</v>
      </c>
    </row>
    <row r="34" spans="1:11" ht="14.1" customHeight="1" x14ac:dyDescent="0.2">
      <c r="A34" s="306">
        <v>33</v>
      </c>
      <c r="B34" s="307" t="s">
        <v>253</v>
      </c>
      <c r="C34" s="308"/>
      <c r="D34" s="113">
        <v>1.0576164167324389</v>
      </c>
      <c r="E34" s="115">
        <v>402</v>
      </c>
      <c r="F34" s="114">
        <v>383</v>
      </c>
      <c r="G34" s="114">
        <v>423</v>
      </c>
      <c r="H34" s="114">
        <v>426</v>
      </c>
      <c r="I34" s="140">
        <v>409</v>
      </c>
      <c r="J34" s="115">
        <v>-7</v>
      </c>
      <c r="K34" s="116">
        <v>-1.7114914425427872</v>
      </c>
    </row>
    <row r="35" spans="1:11" ht="14.1" customHeight="1" x14ac:dyDescent="0.2">
      <c r="A35" s="306">
        <v>34</v>
      </c>
      <c r="B35" s="307" t="s">
        <v>254</v>
      </c>
      <c r="C35" s="308"/>
      <c r="D35" s="113">
        <v>2.5993159694817152</v>
      </c>
      <c r="E35" s="115">
        <v>988</v>
      </c>
      <c r="F35" s="114">
        <v>987</v>
      </c>
      <c r="G35" s="114">
        <v>997</v>
      </c>
      <c r="H35" s="114">
        <v>979</v>
      </c>
      <c r="I35" s="140">
        <v>970</v>
      </c>
      <c r="J35" s="115">
        <v>18</v>
      </c>
      <c r="K35" s="116">
        <v>1.8556701030927836</v>
      </c>
    </row>
    <row r="36" spans="1:11" ht="14.1" customHeight="1" x14ac:dyDescent="0.2">
      <c r="A36" s="306">
        <v>41</v>
      </c>
      <c r="B36" s="307" t="s">
        <v>255</v>
      </c>
      <c r="C36" s="308"/>
      <c r="D36" s="113">
        <v>0.7471717968955538</v>
      </c>
      <c r="E36" s="115">
        <v>284</v>
      </c>
      <c r="F36" s="114">
        <v>294</v>
      </c>
      <c r="G36" s="114">
        <v>287</v>
      </c>
      <c r="H36" s="114">
        <v>278</v>
      </c>
      <c r="I36" s="140">
        <v>275</v>
      </c>
      <c r="J36" s="115">
        <v>9</v>
      </c>
      <c r="K36" s="116">
        <v>3.2727272727272729</v>
      </c>
    </row>
    <row r="37" spans="1:11" ht="14.1" customHeight="1" x14ac:dyDescent="0.2">
      <c r="A37" s="306">
        <v>42</v>
      </c>
      <c r="B37" s="307" t="s">
        <v>256</v>
      </c>
      <c r="C37" s="308"/>
      <c r="D37" s="113">
        <v>6.8403051828466191E-2</v>
      </c>
      <c r="E37" s="115">
        <v>26</v>
      </c>
      <c r="F37" s="114">
        <v>25</v>
      </c>
      <c r="G37" s="114">
        <v>25</v>
      </c>
      <c r="H37" s="114">
        <v>24</v>
      </c>
      <c r="I37" s="140">
        <v>24</v>
      </c>
      <c r="J37" s="115">
        <v>2</v>
      </c>
      <c r="K37" s="116">
        <v>8.3333333333333339</v>
      </c>
    </row>
    <row r="38" spans="1:11" ht="14.1" customHeight="1" x14ac:dyDescent="0.2">
      <c r="A38" s="306">
        <v>43</v>
      </c>
      <c r="B38" s="307" t="s">
        <v>257</v>
      </c>
      <c r="C38" s="308"/>
      <c r="D38" s="113">
        <v>2.4730334122599316</v>
      </c>
      <c r="E38" s="115">
        <v>940</v>
      </c>
      <c r="F38" s="114">
        <v>935</v>
      </c>
      <c r="G38" s="114">
        <v>920</v>
      </c>
      <c r="H38" s="114">
        <v>909</v>
      </c>
      <c r="I38" s="140">
        <v>907</v>
      </c>
      <c r="J38" s="115">
        <v>33</v>
      </c>
      <c r="K38" s="116">
        <v>3.6383682469680263</v>
      </c>
    </row>
    <row r="39" spans="1:11" ht="14.1" customHeight="1" x14ac:dyDescent="0.2">
      <c r="A39" s="306">
        <v>51</v>
      </c>
      <c r="B39" s="307" t="s">
        <v>258</v>
      </c>
      <c r="C39" s="308"/>
      <c r="D39" s="113">
        <v>6.2588792423046566</v>
      </c>
      <c r="E39" s="115">
        <v>2379</v>
      </c>
      <c r="F39" s="114">
        <v>2421</v>
      </c>
      <c r="G39" s="114">
        <v>2441</v>
      </c>
      <c r="H39" s="114">
        <v>2414</v>
      </c>
      <c r="I39" s="140">
        <v>2436</v>
      </c>
      <c r="J39" s="115">
        <v>-57</v>
      </c>
      <c r="K39" s="116">
        <v>-2.3399014778325125</v>
      </c>
    </row>
    <row r="40" spans="1:11" ht="14.1" customHeight="1" x14ac:dyDescent="0.2">
      <c r="A40" s="306" t="s">
        <v>259</v>
      </c>
      <c r="B40" s="307" t="s">
        <v>260</v>
      </c>
      <c r="C40" s="308"/>
      <c r="D40" s="113">
        <v>5.1723230728755594</v>
      </c>
      <c r="E40" s="115">
        <v>1966</v>
      </c>
      <c r="F40" s="114">
        <v>2013</v>
      </c>
      <c r="G40" s="114">
        <v>2031</v>
      </c>
      <c r="H40" s="114">
        <v>2012</v>
      </c>
      <c r="I40" s="140">
        <v>2030</v>
      </c>
      <c r="J40" s="115">
        <v>-64</v>
      </c>
      <c r="K40" s="116">
        <v>-3.1527093596059115</v>
      </c>
    </row>
    <row r="41" spans="1:11" ht="14.1" customHeight="1" x14ac:dyDescent="0.2">
      <c r="A41" s="306"/>
      <c r="B41" s="307" t="s">
        <v>261</v>
      </c>
      <c r="C41" s="308"/>
      <c r="D41" s="113">
        <v>4.2936069455406471</v>
      </c>
      <c r="E41" s="115">
        <v>1632</v>
      </c>
      <c r="F41" s="114">
        <v>1675</v>
      </c>
      <c r="G41" s="114">
        <v>1685</v>
      </c>
      <c r="H41" s="114">
        <v>1675</v>
      </c>
      <c r="I41" s="140">
        <v>1696</v>
      </c>
      <c r="J41" s="115">
        <v>-64</v>
      </c>
      <c r="K41" s="116">
        <v>-3.7735849056603774</v>
      </c>
    </row>
    <row r="42" spans="1:11" ht="14.1" customHeight="1" x14ac:dyDescent="0.2">
      <c r="A42" s="306">
        <v>52</v>
      </c>
      <c r="B42" s="307" t="s">
        <v>262</v>
      </c>
      <c r="C42" s="308"/>
      <c r="D42" s="113">
        <v>3.6279926335174952</v>
      </c>
      <c r="E42" s="115">
        <v>1379</v>
      </c>
      <c r="F42" s="114">
        <v>1391</v>
      </c>
      <c r="G42" s="114">
        <v>1409</v>
      </c>
      <c r="H42" s="114">
        <v>1453</v>
      </c>
      <c r="I42" s="140">
        <v>1467</v>
      </c>
      <c r="J42" s="115">
        <v>-88</v>
      </c>
      <c r="K42" s="116">
        <v>-5.9986366734832997</v>
      </c>
    </row>
    <row r="43" spans="1:11" ht="14.1" customHeight="1" x14ac:dyDescent="0.2">
      <c r="A43" s="306" t="s">
        <v>263</v>
      </c>
      <c r="B43" s="307" t="s">
        <v>264</v>
      </c>
      <c r="C43" s="308"/>
      <c r="D43" s="113">
        <v>2.9387003420152591</v>
      </c>
      <c r="E43" s="115">
        <v>1117</v>
      </c>
      <c r="F43" s="114">
        <v>1119</v>
      </c>
      <c r="G43" s="114">
        <v>1139</v>
      </c>
      <c r="H43" s="114">
        <v>1203</v>
      </c>
      <c r="I43" s="140">
        <v>1217</v>
      </c>
      <c r="J43" s="115">
        <v>-100</v>
      </c>
      <c r="K43" s="116">
        <v>-8.2169268693508624</v>
      </c>
    </row>
    <row r="44" spans="1:11" ht="14.1" customHeight="1" x14ac:dyDescent="0.2">
      <c r="A44" s="306">
        <v>53</v>
      </c>
      <c r="B44" s="307" t="s">
        <v>265</v>
      </c>
      <c r="C44" s="308"/>
      <c r="D44" s="113">
        <v>0.49723756906077349</v>
      </c>
      <c r="E44" s="115">
        <v>189</v>
      </c>
      <c r="F44" s="114">
        <v>192</v>
      </c>
      <c r="G44" s="114">
        <v>190</v>
      </c>
      <c r="H44" s="114">
        <v>185</v>
      </c>
      <c r="I44" s="140">
        <v>186</v>
      </c>
      <c r="J44" s="115">
        <v>3</v>
      </c>
      <c r="K44" s="116">
        <v>1.6129032258064515</v>
      </c>
    </row>
    <row r="45" spans="1:11" ht="14.1" customHeight="1" x14ac:dyDescent="0.2">
      <c r="A45" s="306" t="s">
        <v>266</v>
      </c>
      <c r="B45" s="307" t="s">
        <v>267</v>
      </c>
      <c r="C45" s="308"/>
      <c r="D45" s="113">
        <v>0.33149171270718231</v>
      </c>
      <c r="E45" s="115">
        <v>126</v>
      </c>
      <c r="F45" s="114">
        <v>129</v>
      </c>
      <c r="G45" s="114">
        <v>126</v>
      </c>
      <c r="H45" s="114">
        <v>122</v>
      </c>
      <c r="I45" s="140">
        <v>123</v>
      </c>
      <c r="J45" s="115">
        <v>3</v>
      </c>
      <c r="K45" s="116">
        <v>2.4390243902439024</v>
      </c>
    </row>
    <row r="46" spans="1:11" ht="14.1" customHeight="1" x14ac:dyDescent="0.2">
      <c r="A46" s="306">
        <v>54</v>
      </c>
      <c r="B46" s="307" t="s">
        <v>268</v>
      </c>
      <c r="C46" s="308"/>
      <c r="D46" s="113">
        <v>1.9836885030255196</v>
      </c>
      <c r="E46" s="115">
        <v>754</v>
      </c>
      <c r="F46" s="114">
        <v>768</v>
      </c>
      <c r="G46" s="114">
        <v>772</v>
      </c>
      <c r="H46" s="114">
        <v>761</v>
      </c>
      <c r="I46" s="140">
        <v>753</v>
      </c>
      <c r="J46" s="115">
        <v>1</v>
      </c>
      <c r="K46" s="116">
        <v>0.13280212483399734</v>
      </c>
    </row>
    <row r="47" spans="1:11" ht="14.1" customHeight="1" x14ac:dyDescent="0.2">
      <c r="A47" s="306">
        <v>61</v>
      </c>
      <c r="B47" s="307" t="s">
        <v>269</v>
      </c>
      <c r="C47" s="308"/>
      <c r="D47" s="113">
        <v>2.0389371218100498</v>
      </c>
      <c r="E47" s="115">
        <v>775</v>
      </c>
      <c r="F47" s="114">
        <v>784</v>
      </c>
      <c r="G47" s="114">
        <v>788</v>
      </c>
      <c r="H47" s="114">
        <v>775</v>
      </c>
      <c r="I47" s="140">
        <v>782</v>
      </c>
      <c r="J47" s="115">
        <v>-7</v>
      </c>
      <c r="K47" s="116">
        <v>-0.8951406649616368</v>
      </c>
    </row>
    <row r="48" spans="1:11" ht="14.1" customHeight="1" x14ac:dyDescent="0.2">
      <c r="A48" s="306">
        <v>62</v>
      </c>
      <c r="B48" s="307" t="s">
        <v>270</v>
      </c>
      <c r="C48" s="308"/>
      <c r="D48" s="113">
        <v>6.0668245198631938</v>
      </c>
      <c r="E48" s="115">
        <v>2306</v>
      </c>
      <c r="F48" s="114">
        <v>2352</v>
      </c>
      <c r="G48" s="114">
        <v>2384</v>
      </c>
      <c r="H48" s="114">
        <v>2410</v>
      </c>
      <c r="I48" s="140">
        <v>2545</v>
      </c>
      <c r="J48" s="115">
        <v>-239</v>
      </c>
      <c r="K48" s="116">
        <v>-9.3909626719056973</v>
      </c>
    </row>
    <row r="49" spans="1:11" ht="14.1" customHeight="1" x14ac:dyDescent="0.2">
      <c r="A49" s="306">
        <v>63</v>
      </c>
      <c r="B49" s="307" t="s">
        <v>271</v>
      </c>
      <c r="C49" s="308"/>
      <c r="D49" s="113">
        <v>1.4601420678768746</v>
      </c>
      <c r="E49" s="115">
        <v>555</v>
      </c>
      <c r="F49" s="114">
        <v>581</v>
      </c>
      <c r="G49" s="114">
        <v>597</v>
      </c>
      <c r="H49" s="114">
        <v>598</v>
      </c>
      <c r="I49" s="140">
        <v>605</v>
      </c>
      <c r="J49" s="115">
        <v>-50</v>
      </c>
      <c r="K49" s="116">
        <v>-8.2644628099173545</v>
      </c>
    </row>
    <row r="50" spans="1:11" ht="14.1" customHeight="1" x14ac:dyDescent="0.2">
      <c r="A50" s="306" t="s">
        <v>272</v>
      </c>
      <c r="B50" s="307" t="s">
        <v>273</v>
      </c>
      <c r="C50" s="308"/>
      <c r="D50" s="113">
        <v>0.35780057879505395</v>
      </c>
      <c r="E50" s="115">
        <v>136</v>
      </c>
      <c r="F50" s="114">
        <v>141</v>
      </c>
      <c r="G50" s="114">
        <v>147</v>
      </c>
      <c r="H50" s="114">
        <v>148</v>
      </c>
      <c r="I50" s="140">
        <v>153</v>
      </c>
      <c r="J50" s="115">
        <v>-17</v>
      </c>
      <c r="K50" s="116">
        <v>-11.111111111111111</v>
      </c>
    </row>
    <row r="51" spans="1:11" ht="14.1" customHeight="1" x14ac:dyDescent="0.2">
      <c r="A51" s="306" t="s">
        <v>274</v>
      </c>
      <c r="B51" s="307" t="s">
        <v>275</v>
      </c>
      <c r="C51" s="308"/>
      <c r="D51" s="113">
        <v>0.91554853985793216</v>
      </c>
      <c r="E51" s="115">
        <v>348</v>
      </c>
      <c r="F51" s="114">
        <v>375</v>
      </c>
      <c r="G51" s="114">
        <v>385</v>
      </c>
      <c r="H51" s="114">
        <v>387</v>
      </c>
      <c r="I51" s="140">
        <v>388</v>
      </c>
      <c r="J51" s="115">
        <v>-40</v>
      </c>
      <c r="K51" s="116">
        <v>-10.309278350515465</v>
      </c>
    </row>
    <row r="52" spans="1:11" ht="14.1" customHeight="1" x14ac:dyDescent="0.2">
      <c r="A52" s="306">
        <v>71</v>
      </c>
      <c r="B52" s="307" t="s">
        <v>276</v>
      </c>
      <c r="C52" s="308"/>
      <c r="D52" s="113">
        <v>10.468297816364114</v>
      </c>
      <c r="E52" s="115">
        <v>3979</v>
      </c>
      <c r="F52" s="114">
        <v>4033</v>
      </c>
      <c r="G52" s="114">
        <v>4054</v>
      </c>
      <c r="H52" s="114">
        <v>4008</v>
      </c>
      <c r="I52" s="140">
        <v>4014</v>
      </c>
      <c r="J52" s="115">
        <v>-35</v>
      </c>
      <c r="K52" s="116">
        <v>-0.87194818136522168</v>
      </c>
    </row>
    <row r="53" spans="1:11" ht="14.1" customHeight="1" x14ac:dyDescent="0.2">
      <c r="A53" s="306" t="s">
        <v>277</v>
      </c>
      <c r="B53" s="307" t="s">
        <v>278</v>
      </c>
      <c r="C53" s="308"/>
      <c r="D53" s="113">
        <v>4.4488292554590894</v>
      </c>
      <c r="E53" s="115">
        <v>1691</v>
      </c>
      <c r="F53" s="114">
        <v>1744</v>
      </c>
      <c r="G53" s="114">
        <v>1739</v>
      </c>
      <c r="H53" s="114">
        <v>1694</v>
      </c>
      <c r="I53" s="140">
        <v>1707</v>
      </c>
      <c r="J53" s="115">
        <v>-16</v>
      </c>
      <c r="K53" s="116">
        <v>-0.93731693028705332</v>
      </c>
    </row>
    <row r="54" spans="1:11" ht="14.1" customHeight="1" x14ac:dyDescent="0.2">
      <c r="A54" s="306" t="s">
        <v>279</v>
      </c>
      <c r="B54" s="307" t="s">
        <v>280</v>
      </c>
      <c r="C54" s="308"/>
      <c r="D54" s="113">
        <v>4.8697711128650356</v>
      </c>
      <c r="E54" s="115">
        <v>1851</v>
      </c>
      <c r="F54" s="114">
        <v>1850</v>
      </c>
      <c r="G54" s="114">
        <v>1873</v>
      </c>
      <c r="H54" s="114">
        <v>1881</v>
      </c>
      <c r="I54" s="140">
        <v>1874</v>
      </c>
      <c r="J54" s="115">
        <v>-23</v>
      </c>
      <c r="K54" s="116">
        <v>-1.2273212379935965</v>
      </c>
    </row>
    <row r="55" spans="1:11" ht="14.1" customHeight="1" x14ac:dyDescent="0.2">
      <c r="A55" s="306">
        <v>72</v>
      </c>
      <c r="B55" s="307" t="s">
        <v>281</v>
      </c>
      <c r="C55" s="308"/>
      <c r="D55" s="113">
        <v>2.2730860299921072</v>
      </c>
      <c r="E55" s="115">
        <v>864</v>
      </c>
      <c r="F55" s="114">
        <v>872</v>
      </c>
      <c r="G55" s="114">
        <v>872</v>
      </c>
      <c r="H55" s="114">
        <v>871</v>
      </c>
      <c r="I55" s="140">
        <v>869</v>
      </c>
      <c r="J55" s="115">
        <v>-5</v>
      </c>
      <c r="K55" s="116">
        <v>-0.57537399309551207</v>
      </c>
    </row>
    <row r="56" spans="1:11" ht="14.1" customHeight="1" x14ac:dyDescent="0.2">
      <c r="A56" s="306" t="s">
        <v>282</v>
      </c>
      <c r="B56" s="307" t="s">
        <v>283</v>
      </c>
      <c r="C56" s="308"/>
      <c r="D56" s="113">
        <v>0.81031307550644571</v>
      </c>
      <c r="E56" s="115">
        <v>308</v>
      </c>
      <c r="F56" s="114">
        <v>314</v>
      </c>
      <c r="G56" s="114">
        <v>315</v>
      </c>
      <c r="H56" s="114">
        <v>307</v>
      </c>
      <c r="I56" s="140">
        <v>309</v>
      </c>
      <c r="J56" s="115">
        <v>-1</v>
      </c>
      <c r="K56" s="116">
        <v>-0.32362459546925565</v>
      </c>
    </row>
    <row r="57" spans="1:11" ht="14.1" customHeight="1" x14ac:dyDescent="0.2">
      <c r="A57" s="306" t="s">
        <v>284</v>
      </c>
      <c r="B57" s="307" t="s">
        <v>285</v>
      </c>
      <c r="C57" s="308"/>
      <c r="D57" s="113">
        <v>1.0523546435148645</v>
      </c>
      <c r="E57" s="115">
        <v>400</v>
      </c>
      <c r="F57" s="114">
        <v>398</v>
      </c>
      <c r="G57" s="114">
        <v>395</v>
      </c>
      <c r="H57" s="114">
        <v>402</v>
      </c>
      <c r="I57" s="140">
        <v>395</v>
      </c>
      <c r="J57" s="115">
        <v>5</v>
      </c>
      <c r="K57" s="116">
        <v>1.2658227848101267</v>
      </c>
    </row>
    <row r="58" spans="1:11" ht="14.1" customHeight="1" x14ac:dyDescent="0.2">
      <c r="A58" s="306">
        <v>73</v>
      </c>
      <c r="B58" s="307" t="s">
        <v>286</v>
      </c>
      <c r="C58" s="308"/>
      <c r="D58" s="113">
        <v>2.6624572480926072</v>
      </c>
      <c r="E58" s="115">
        <v>1012</v>
      </c>
      <c r="F58" s="114">
        <v>996</v>
      </c>
      <c r="G58" s="114">
        <v>1002</v>
      </c>
      <c r="H58" s="114">
        <v>964</v>
      </c>
      <c r="I58" s="140">
        <v>944</v>
      </c>
      <c r="J58" s="115">
        <v>68</v>
      </c>
      <c r="K58" s="116">
        <v>7.2033898305084749</v>
      </c>
    </row>
    <row r="59" spans="1:11" ht="14.1" customHeight="1" x14ac:dyDescent="0.2">
      <c r="A59" s="306" t="s">
        <v>287</v>
      </c>
      <c r="B59" s="307" t="s">
        <v>288</v>
      </c>
      <c r="C59" s="308"/>
      <c r="D59" s="113">
        <v>2.2546698237305973</v>
      </c>
      <c r="E59" s="115">
        <v>857</v>
      </c>
      <c r="F59" s="114">
        <v>838</v>
      </c>
      <c r="G59" s="114">
        <v>839</v>
      </c>
      <c r="H59" s="114">
        <v>805</v>
      </c>
      <c r="I59" s="140">
        <v>782</v>
      </c>
      <c r="J59" s="115">
        <v>75</v>
      </c>
      <c r="K59" s="116">
        <v>9.5907928388746804</v>
      </c>
    </row>
    <row r="60" spans="1:11" ht="14.1" customHeight="1" x14ac:dyDescent="0.2">
      <c r="A60" s="306">
        <v>81</v>
      </c>
      <c r="B60" s="307" t="s">
        <v>289</v>
      </c>
      <c r="C60" s="308"/>
      <c r="D60" s="113">
        <v>5.3985793212312547</v>
      </c>
      <c r="E60" s="115">
        <v>2052</v>
      </c>
      <c r="F60" s="114">
        <v>2088</v>
      </c>
      <c r="G60" s="114">
        <v>2103</v>
      </c>
      <c r="H60" s="114">
        <v>2082</v>
      </c>
      <c r="I60" s="140">
        <v>2109</v>
      </c>
      <c r="J60" s="115">
        <v>-57</v>
      </c>
      <c r="K60" s="116">
        <v>-2.7027027027027026</v>
      </c>
    </row>
    <row r="61" spans="1:11" ht="14.1" customHeight="1" x14ac:dyDescent="0.2">
      <c r="A61" s="306" t="s">
        <v>290</v>
      </c>
      <c r="B61" s="307" t="s">
        <v>291</v>
      </c>
      <c r="C61" s="308"/>
      <c r="D61" s="113">
        <v>1.3180741910023679</v>
      </c>
      <c r="E61" s="115">
        <v>501</v>
      </c>
      <c r="F61" s="114">
        <v>514</v>
      </c>
      <c r="G61" s="114">
        <v>522</v>
      </c>
      <c r="H61" s="114">
        <v>500</v>
      </c>
      <c r="I61" s="140">
        <v>514</v>
      </c>
      <c r="J61" s="115">
        <v>-13</v>
      </c>
      <c r="K61" s="116">
        <v>-2.5291828793774318</v>
      </c>
    </row>
    <row r="62" spans="1:11" ht="14.1" customHeight="1" x14ac:dyDescent="0.2">
      <c r="A62" s="306" t="s">
        <v>292</v>
      </c>
      <c r="B62" s="307" t="s">
        <v>293</v>
      </c>
      <c r="C62" s="308"/>
      <c r="D62" s="113">
        <v>2.3072875559063406</v>
      </c>
      <c r="E62" s="115">
        <v>877</v>
      </c>
      <c r="F62" s="114">
        <v>893</v>
      </c>
      <c r="G62" s="114">
        <v>886</v>
      </c>
      <c r="H62" s="114">
        <v>895</v>
      </c>
      <c r="I62" s="140">
        <v>903</v>
      </c>
      <c r="J62" s="115">
        <v>-26</v>
      </c>
      <c r="K62" s="116">
        <v>-2.8792912513842746</v>
      </c>
    </row>
    <row r="63" spans="1:11" ht="14.1" customHeight="1" x14ac:dyDescent="0.2">
      <c r="A63" s="306"/>
      <c r="B63" s="307" t="s">
        <v>294</v>
      </c>
      <c r="C63" s="308"/>
      <c r="D63" s="113">
        <v>1.7890028939752696</v>
      </c>
      <c r="E63" s="115">
        <v>680</v>
      </c>
      <c r="F63" s="114">
        <v>695</v>
      </c>
      <c r="G63" s="114">
        <v>697</v>
      </c>
      <c r="H63" s="114">
        <v>714</v>
      </c>
      <c r="I63" s="140">
        <v>722</v>
      </c>
      <c r="J63" s="115">
        <v>-42</v>
      </c>
      <c r="K63" s="116">
        <v>-5.8171745152354575</v>
      </c>
    </row>
    <row r="64" spans="1:11" ht="14.1" customHeight="1" x14ac:dyDescent="0.2">
      <c r="A64" s="306" t="s">
        <v>295</v>
      </c>
      <c r="B64" s="307" t="s">
        <v>296</v>
      </c>
      <c r="C64" s="308"/>
      <c r="D64" s="113">
        <v>0.56300973428045253</v>
      </c>
      <c r="E64" s="115">
        <v>214</v>
      </c>
      <c r="F64" s="114">
        <v>212</v>
      </c>
      <c r="G64" s="114">
        <v>222</v>
      </c>
      <c r="H64" s="114">
        <v>216</v>
      </c>
      <c r="I64" s="140">
        <v>218</v>
      </c>
      <c r="J64" s="115">
        <v>-4</v>
      </c>
      <c r="K64" s="116">
        <v>-1.834862385321101</v>
      </c>
    </row>
    <row r="65" spans="1:11" ht="14.1" customHeight="1" x14ac:dyDescent="0.2">
      <c r="A65" s="306" t="s">
        <v>297</v>
      </c>
      <c r="B65" s="307" t="s">
        <v>298</v>
      </c>
      <c r="C65" s="308"/>
      <c r="D65" s="113">
        <v>0.67613785845830043</v>
      </c>
      <c r="E65" s="115">
        <v>257</v>
      </c>
      <c r="F65" s="114">
        <v>264</v>
      </c>
      <c r="G65" s="114">
        <v>262</v>
      </c>
      <c r="H65" s="114">
        <v>266</v>
      </c>
      <c r="I65" s="140">
        <v>267</v>
      </c>
      <c r="J65" s="115">
        <v>-10</v>
      </c>
      <c r="K65" s="116">
        <v>-3.7453183520599249</v>
      </c>
    </row>
    <row r="66" spans="1:11" ht="14.1" customHeight="1" x14ac:dyDescent="0.2">
      <c r="A66" s="306">
        <v>82</v>
      </c>
      <c r="B66" s="307" t="s">
        <v>299</v>
      </c>
      <c r="C66" s="308"/>
      <c r="D66" s="113">
        <v>2.9123914759273877</v>
      </c>
      <c r="E66" s="115">
        <v>1107</v>
      </c>
      <c r="F66" s="114">
        <v>1109</v>
      </c>
      <c r="G66" s="114">
        <v>1112</v>
      </c>
      <c r="H66" s="114">
        <v>1154</v>
      </c>
      <c r="I66" s="140">
        <v>1176</v>
      </c>
      <c r="J66" s="115">
        <v>-69</v>
      </c>
      <c r="K66" s="116">
        <v>-5.8673469387755102</v>
      </c>
    </row>
    <row r="67" spans="1:11" ht="14.1" customHeight="1" x14ac:dyDescent="0.2">
      <c r="A67" s="306" t="s">
        <v>300</v>
      </c>
      <c r="B67" s="307" t="s">
        <v>301</v>
      </c>
      <c r="C67" s="308"/>
      <c r="D67" s="113">
        <v>1.8810839252828202</v>
      </c>
      <c r="E67" s="115">
        <v>715</v>
      </c>
      <c r="F67" s="114">
        <v>715</v>
      </c>
      <c r="G67" s="114">
        <v>720</v>
      </c>
      <c r="H67" s="114">
        <v>782</v>
      </c>
      <c r="I67" s="140">
        <v>791</v>
      </c>
      <c r="J67" s="115">
        <v>-76</v>
      </c>
      <c r="K67" s="116">
        <v>-9.6080910240202275</v>
      </c>
    </row>
    <row r="68" spans="1:11" ht="14.1" customHeight="1" x14ac:dyDescent="0.2">
      <c r="A68" s="306" t="s">
        <v>302</v>
      </c>
      <c r="B68" s="307" t="s">
        <v>303</v>
      </c>
      <c r="C68" s="308"/>
      <c r="D68" s="113">
        <v>0.52091554853985789</v>
      </c>
      <c r="E68" s="115">
        <v>198</v>
      </c>
      <c r="F68" s="114">
        <v>204</v>
      </c>
      <c r="G68" s="114">
        <v>205</v>
      </c>
      <c r="H68" s="114">
        <v>193</v>
      </c>
      <c r="I68" s="140">
        <v>196</v>
      </c>
      <c r="J68" s="115">
        <v>2</v>
      </c>
      <c r="K68" s="116">
        <v>1.0204081632653061</v>
      </c>
    </row>
    <row r="69" spans="1:11" ht="14.1" customHeight="1" x14ac:dyDescent="0.2">
      <c r="A69" s="306">
        <v>83</v>
      </c>
      <c r="B69" s="307" t="s">
        <v>304</v>
      </c>
      <c r="C69" s="308"/>
      <c r="D69" s="113">
        <v>4.9434359379110759</v>
      </c>
      <c r="E69" s="115">
        <v>1879</v>
      </c>
      <c r="F69" s="114">
        <v>1893</v>
      </c>
      <c r="G69" s="114">
        <v>1897</v>
      </c>
      <c r="H69" s="114">
        <v>1886</v>
      </c>
      <c r="I69" s="140">
        <v>1898</v>
      </c>
      <c r="J69" s="115">
        <v>-19</v>
      </c>
      <c r="K69" s="116">
        <v>-1.0010537407797682</v>
      </c>
    </row>
    <row r="70" spans="1:11" ht="14.1" customHeight="1" x14ac:dyDescent="0.2">
      <c r="A70" s="306" t="s">
        <v>305</v>
      </c>
      <c r="B70" s="307" t="s">
        <v>306</v>
      </c>
      <c r="C70" s="308"/>
      <c r="D70" s="113">
        <v>4.3725335438042618</v>
      </c>
      <c r="E70" s="115">
        <v>1662</v>
      </c>
      <c r="F70" s="114">
        <v>1685</v>
      </c>
      <c r="G70" s="114">
        <v>1689</v>
      </c>
      <c r="H70" s="114">
        <v>1682</v>
      </c>
      <c r="I70" s="140">
        <v>1696</v>
      </c>
      <c r="J70" s="115">
        <v>-34</v>
      </c>
      <c r="K70" s="116">
        <v>-2.0047169811320753</v>
      </c>
    </row>
    <row r="71" spans="1:11" ht="14.1" customHeight="1" x14ac:dyDescent="0.2">
      <c r="A71" s="306"/>
      <c r="B71" s="307" t="s">
        <v>307</v>
      </c>
      <c r="C71" s="308"/>
      <c r="D71" s="113">
        <v>3.2228360957642725</v>
      </c>
      <c r="E71" s="115">
        <v>1225</v>
      </c>
      <c r="F71" s="114">
        <v>1229</v>
      </c>
      <c r="G71" s="114">
        <v>1234</v>
      </c>
      <c r="H71" s="114">
        <v>1226</v>
      </c>
      <c r="I71" s="140">
        <v>1229</v>
      </c>
      <c r="J71" s="115">
        <v>-4</v>
      </c>
      <c r="K71" s="116">
        <v>-0.32546786004882017</v>
      </c>
    </row>
    <row r="72" spans="1:11" ht="14.1" customHeight="1" x14ac:dyDescent="0.2">
      <c r="A72" s="306">
        <v>84</v>
      </c>
      <c r="B72" s="307" t="s">
        <v>308</v>
      </c>
      <c r="C72" s="308"/>
      <c r="D72" s="113">
        <v>3.1833727966324652</v>
      </c>
      <c r="E72" s="115">
        <v>1210</v>
      </c>
      <c r="F72" s="114">
        <v>1202</v>
      </c>
      <c r="G72" s="114">
        <v>1177</v>
      </c>
      <c r="H72" s="114">
        <v>1181</v>
      </c>
      <c r="I72" s="140">
        <v>1203</v>
      </c>
      <c r="J72" s="115">
        <v>7</v>
      </c>
      <c r="K72" s="116">
        <v>0.58187863674147966</v>
      </c>
    </row>
    <row r="73" spans="1:11" ht="14.1" customHeight="1" x14ac:dyDescent="0.2">
      <c r="A73" s="306" t="s">
        <v>309</v>
      </c>
      <c r="B73" s="307" t="s">
        <v>310</v>
      </c>
      <c r="C73" s="308"/>
      <c r="D73" s="113">
        <v>0.66824519863193899</v>
      </c>
      <c r="E73" s="115">
        <v>254</v>
      </c>
      <c r="F73" s="114">
        <v>250</v>
      </c>
      <c r="G73" s="114">
        <v>259</v>
      </c>
      <c r="H73" s="114">
        <v>263</v>
      </c>
      <c r="I73" s="140">
        <v>274</v>
      </c>
      <c r="J73" s="115">
        <v>-20</v>
      </c>
      <c r="K73" s="116">
        <v>-7.2992700729927007</v>
      </c>
    </row>
    <row r="74" spans="1:11" ht="14.1" customHeight="1" x14ac:dyDescent="0.2">
      <c r="A74" s="306" t="s">
        <v>311</v>
      </c>
      <c r="B74" s="307" t="s">
        <v>312</v>
      </c>
      <c r="C74" s="308"/>
      <c r="D74" s="113">
        <v>0.19205472244146277</v>
      </c>
      <c r="E74" s="115">
        <v>73</v>
      </c>
      <c r="F74" s="114">
        <v>75</v>
      </c>
      <c r="G74" s="114">
        <v>73</v>
      </c>
      <c r="H74" s="114">
        <v>70</v>
      </c>
      <c r="I74" s="140">
        <v>77</v>
      </c>
      <c r="J74" s="115">
        <v>-4</v>
      </c>
      <c r="K74" s="116">
        <v>-5.1948051948051948</v>
      </c>
    </row>
    <row r="75" spans="1:11" ht="14.1" customHeight="1" x14ac:dyDescent="0.2">
      <c r="A75" s="306" t="s">
        <v>313</v>
      </c>
      <c r="B75" s="307" t="s">
        <v>314</v>
      </c>
      <c r="C75" s="308"/>
      <c r="D75" s="113">
        <v>2.0021047092870297</v>
      </c>
      <c r="E75" s="115">
        <v>761</v>
      </c>
      <c r="F75" s="114">
        <v>763</v>
      </c>
      <c r="G75" s="114">
        <v>737</v>
      </c>
      <c r="H75" s="114">
        <v>729</v>
      </c>
      <c r="I75" s="140">
        <v>735</v>
      </c>
      <c r="J75" s="115">
        <v>26</v>
      </c>
      <c r="K75" s="116">
        <v>3.5374149659863945</v>
      </c>
    </row>
    <row r="76" spans="1:11" ht="14.1" customHeight="1" x14ac:dyDescent="0.2">
      <c r="A76" s="306">
        <v>91</v>
      </c>
      <c r="B76" s="307" t="s">
        <v>315</v>
      </c>
      <c r="C76" s="308"/>
      <c r="D76" s="113">
        <v>6.3141278610891874E-2</v>
      </c>
      <c r="E76" s="115">
        <v>24</v>
      </c>
      <c r="F76" s="114">
        <v>23</v>
      </c>
      <c r="G76" s="114">
        <v>22</v>
      </c>
      <c r="H76" s="114">
        <v>21</v>
      </c>
      <c r="I76" s="140">
        <v>21</v>
      </c>
      <c r="J76" s="115">
        <v>3</v>
      </c>
      <c r="K76" s="116">
        <v>14.285714285714286</v>
      </c>
    </row>
    <row r="77" spans="1:11" ht="14.1" customHeight="1" x14ac:dyDescent="0.2">
      <c r="A77" s="306">
        <v>92</v>
      </c>
      <c r="B77" s="307" t="s">
        <v>316</v>
      </c>
      <c r="C77" s="308"/>
      <c r="D77" s="113">
        <v>0.64193633254406735</v>
      </c>
      <c r="E77" s="115">
        <v>244</v>
      </c>
      <c r="F77" s="114">
        <v>241</v>
      </c>
      <c r="G77" s="114">
        <v>235</v>
      </c>
      <c r="H77" s="114">
        <v>238</v>
      </c>
      <c r="I77" s="140">
        <v>227</v>
      </c>
      <c r="J77" s="115">
        <v>17</v>
      </c>
      <c r="K77" s="116">
        <v>7.4889867841409687</v>
      </c>
    </row>
    <row r="78" spans="1:11" ht="14.1" customHeight="1" x14ac:dyDescent="0.2">
      <c r="A78" s="306">
        <v>93</v>
      </c>
      <c r="B78" s="307" t="s">
        <v>317</v>
      </c>
      <c r="C78" s="308"/>
      <c r="D78" s="113">
        <v>0.13154433043935806</v>
      </c>
      <c r="E78" s="115">
        <v>50</v>
      </c>
      <c r="F78" s="114">
        <v>51</v>
      </c>
      <c r="G78" s="114">
        <v>54</v>
      </c>
      <c r="H78" s="114">
        <v>54</v>
      </c>
      <c r="I78" s="140">
        <v>55</v>
      </c>
      <c r="J78" s="115">
        <v>-5</v>
      </c>
      <c r="K78" s="116">
        <v>-9.0909090909090917</v>
      </c>
    </row>
    <row r="79" spans="1:11" ht="14.1" customHeight="1" x14ac:dyDescent="0.2">
      <c r="A79" s="306">
        <v>94</v>
      </c>
      <c r="B79" s="307" t="s">
        <v>318</v>
      </c>
      <c r="C79" s="308"/>
      <c r="D79" s="113">
        <v>9.2081031307550645E-2</v>
      </c>
      <c r="E79" s="115">
        <v>35</v>
      </c>
      <c r="F79" s="114">
        <v>37</v>
      </c>
      <c r="G79" s="114">
        <v>38</v>
      </c>
      <c r="H79" s="114">
        <v>33</v>
      </c>
      <c r="I79" s="140">
        <v>32</v>
      </c>
      <c r="J79" s="115">
        <v>3</v>
      </c>
      <c r="K79" s="116">
        <v>9.375</v>
      </c>
    </row>
    <row r="80" spans="1:11" ht="14.1" customHeight="1" x14ac:dyDescent="0.2">
      <c r="A80" s="306" t="s">
        <v>319</v>
      </c>
      <c r="B80" s="307" t="s">
        <v>320</v>
      </c>
      <c r="C80" s="308"/>
      <c r="D80" s="113">
        <v>1.0523546435148644E-2</v>
      </c>
      <c r="E80" s="115">
        <v>4</v>
      </c>
      <c r="F80" s="114">
        <v>4</v>
      </c>
      <c r="G80" s="114">
        <v>4</v>
      </c>
      <c r="H80" s="114">
        <v>4</v>
      </c>
      <c r="I80" s="140">
        <v>4</v>
      </c>
      <c r="J80" s="115">
        <v>0</v>
      </c>
      <c r="K80" s="116">
        <v>0</v>
      </c>
    </row>
    <row r="81" spans="1:11" ht="14.1" customHeight="1" x14ac:dyDescent="0.2">
      <c r="A81" s="310" t="s">
        <v>321</v>
      </c>
      <c r="B81" s="311" t="s">
        <v>224</v>
      </c>
      <c r="C81" s="312"/>
      <c r="D81" s="125">
        <v>0.54196264141015527</v>
      </c>
      <c r="E81" s="143">
        <v>206</v>
      </c>
      <c r="F81" s="144">
        <v>212</v>
      </c>
      <c r="G81" s="144">
        <v>210</v>
      </c>
      <c r="H81" s="144">
        <v>203</v>
      </c>
      <c r="I81" s="145">
        <v>208</v>
      </c>
      <c r="J81" s="143">
        <v>-2</v>
      </c>
      <c r="K81" s="146">
        <v>-0.96153846153846156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5402</v>
      </c>
      <c r="E12" s="114">
        <v>5577</v>
      </c>
      <c r="F12" s="114">
        <v>5547</v>
      </c>
      <c r="G12" s="114">
        <v>5654</v>
      </c>
      <c r="H12" s="140">
        <v>5568</v>
      </c>
      <c r="I12" s="115">
        <v>-166</v>
      </c>
      <c r="J12" s="116">
        <v>-2.9813218390804597</v>
      </c>
      <c r="K12"/>
      <c r="L12"/>
      <c r="M12"/>
      <c r="N12"/>
      <c r="O12"/>
      <c r="P12"/>
    </row>
    <row r="13" spans="1:16" s="110" customFormat="1" ht="14.45" customHeight="1" x14ac:dyDescent="0.2">
      <c r="A13" s="120" t="s">
        <v>105</v>
      </c>
      <c r="B13" s="119" t="s">
        <v>106</v>
      </c>
      <c r="C13" s="113">
        <v>47.112180673824511</v>
      </c>
      <c r="D13" s="115">
        <v>2545</v>
      </c>
      <c r="E13" s="114">
        <v>2588</v>
      </c>
      <c r="F13" s="114">
        <v>2578</v>
      </c>
      <c r="G13" s="114">
        <v>2626</v>
      </c>
      <c r="H13" s="140">
        <v>2583</v>
      </c>
      <c r="I13" s="115">
        <v>-38</v>
      </c>
      <c r="J13" s="116">
        <v>-1.4711575687185443</v>
      </c>
      <c r="K13"/>
      <c r="L13"/>
      <c r="M13"/>
      <c r="N13"/>
      <c r="O13"/>
      <c r="P13"/>
    </row>
    <row r="14" spans="1:16" s="110" customFormat="1" ht="14.45" customHeight="1" x14ac:dyDescent="0.2">
      <c r="A14" s="120"/>
      <c r="B14" s="119" t="s">
        <v>107</v>
      </c>
      <c r="C14" s="113">
        <v>52.887819326175489</v>
      </c>
      <c r="D14" s="115">
        <v>2857</v>
      </c>
      <c r="E14" s="114">
        <v>2989</v>
      </c>
      <c r="F14" s="114">
        <v>2969</v>
      </c>
      <c r="G14" s="114">
        <v>3028</v>
      </c>
      <c r="H14" s="140">
        <v>2985</v>
      </c>
      <c r="I14" s="115">
        <v>-128</v>
      </c>
      <c r="J14" s="116">
        <v>-4.2881072026800666</v>
      </c>
      <c r="K14"/>
      <c r="L14"/>
      <c r="M14"/>
      <c r="N14"/>
      <c r="O14"/>
      <c r="P14"/>
    </row>
    <row r="15" spans="1:16" s="110" customFormat="1" ht="14.45" customHeight="1" x14ac:dyDescent="0.2">
      <c r="A15" s="118" t="s">
        <v>105</v>
      </c>
      <c r="B15" s="121" t="s">
        <v>108</v>
      </c>
      <c r="C15" s="113">
        <v>14.124398370973713</v>
      </c>
      <c r="D15" s="115">
        <v>763</v>
      </c>
      <c r="E15" s="114">
        <v>762</v>
      </c>
      <c r="F15" s="114">
        <v>760</v>
      </c>
      <c r="G15" s="114">
        <v>840</v>
      </c>
      <c r="H15" s="140">
        <v>763</v>
      </c>
      <c r="I15" s="115">
        <v>0</v>
      </c>
      <c r="J15" s="116">
        <v>0</v>
      </c>
      <c r="K15"/>
      <c r="L15"/>
      <c r="M15"/>
      <c r="N15"/>
      <c r="O15"/>
      <c r="P15"/>
    </row>
    <row r="16" spans="1:16" s="110" customFormat="1" ht="14.45" customHeight="1" x14ac:dyDescent="0.2">
      <c r="A16" s="118"/>
      <c r="B16" s="121" t="s">
        <v>109</v>
      </c>
      <c r="C16" s="113">
        <v>40.55905220288782</v>
      </c>
      <c r="D16" s="115">
        <v>2191</v>
      </c>
      <c r="E16" s="114">
        <v>2269</v>
      </c>
      <c r="F16" s="114">
        <v>2257</v>
      </c>
      <c r="G16" s="114">
        <v>2292</v>
      </c>
      <c r="H16" s="140">
        <v>2277</v>
      </c>
      <c r="I16" s="115">
        <v>-86</v>
      </c>
      <c r="J16" s="116">
        <v>-3.776899429073342</v>
      </c>
      <c r="K16"/>
      <c r="L16"/>
      <c r="M16"/>
      <c r="N16"/>
      <c r="O16"/>
      <c r="P16"/>
    </row>
    <row r="17" spans="1:16" s="110" customFormat="1" ht="14.45" customHeight="1" x14ac:dyDescent="0.2">
      <c r="A17" s="118"/>
      <c r="B17" s="121" t="s">
        <v>110</v>
      </c>
      <c r="C17" s="113">
        <v>21.047760088855981</v>
      </c>
      <c r="D17" s="115">
        <v>1137</v>
      </c>
      <c r="E17" s="114">
        <v>1183</v>
      </c>
      <c r="F17" s="114">
        <v>1179</v>
      </c>
      <c r="G17" s="114">
        <v>1192</v>
      </c>
      <c r="H17" s="140">
        <v>1225</v>
      </c>
      <c r="I17" s="115">
        <v>-88</v>
      </c>
      <c r="J17" s="116">
        <v>-7.1836734693877551</v>
      </c>
      <c r="K17"/>
      <c r="L17"/>
      <c r="M17"/>
      <c r="N17"/>
      <c r="O17"/>
      <c r="P17"/>
    </row>
    <row r="18" spans="1:16" s="110" customFormat="1" ht="14.45" customHeight="1" x14ac:dyDescent="0.2">
      <c r="A18" s="120"/>
      <c r="B18" s="121" t="s">
        <v>111</v>
      </c>
      <c r="C18" s="113">
        <v>24.268789337282488</v>
      </c>
      <c r="D18" s="115">
        <v>1311</v>
      </c>
      <c r="E18" s="114">
        <v>1363</v>
      </c>
      <c r="F18" s="114">
        <v>1351</v>
      </c>
      <c r="G18" s="114">
        <v>1330</v>
      </c>
      <c r="H18" s="140">
        <v>1303</v>
      </c>
      <c r="I18" s="115">
        <v>8</v>
      </c>
      <c r="J18" s="116">
        <v>0.61396776669224862</v>
      </c>
      <c r="K18"/>
      <c r="L18"/>
      <c r="M18"/>
      <c r="N18"/>
      <c r="O18"/>
      <c r="P18"/>
    </row>
    <row r="19" spans="1:16" s="110" customFormat="1" ht="14.45" customHeight="1" x14ac:dyDescent="0.2">
      <c r="A19" s="120"/>
      <c r="B19" s="121" t="s">
        <v>112</v>
      </c>
      <c r="C19" s="113">
        <v>2.8693076638282116</v>
      </c>
      <c r="D19" s="115">
        <v>155</v>
      </c>
      <c r="E19" s="114">
        <v>167</v>
      </c>
      <c r="F19" s="114">
        <v>162</v>
      </c>
      <c r="G19" s="114">
        <v>160</v>
      </c>
      <c r="H19" s="140">
        <v>160</v>
      </c>
      <c r="I19" s="115">
        <v>-5</v>
      </c>
      <c r="J19" s="116">
        <v>-3.125</v>
      </c>
      <c r="K19"/>
      <c r="L19"/>
      <c r="M19"/>
      <c r="N19"/>
      <c r="O19"/>
      <c r="P19"/>
    </row>
    <row r="20" spans="1:16" s="110" customFormat="1" ht="14.45" customHeight="1" x14ac:dyDescent="0.2">
      <c r="A20" s="120" t="s">
        <v>113</v>
      </c>
      <c r="B20" s="119" t="s">
        <v>116</v>
      </c>
      <c r="C20" s="113">
        <v>94.224361347649022</v>
      </c>
      <c r="D20" s="115">
        <v>5090</v>
      </c>
      <c r="E20" s="114">
        <v>5248</v>
      </c>
      <c r="F20" s="114">
        <v>5200</v>
      </c>
      <c r="G20" s="114">
        <v>5306</v>
      </c>
      <c r="H20" s="140">
        <v>5223</v>
      </c>
      <c r="I20" s="115">
        <v>-133</v>
      </c>
      <c r="J20" s="116">
        <v>-2.546429255217308</v>
      </c>
      <c r="K20"/>
      <c r="L20"/>
      <c r="M20"/>
      <c r="N20"/>
      <c r="O20"/>
      <c r="P20"/>
    </row>
    <row r="21" spans="1:16" s="110" customFormat="1" ht="14.45" customHeight="1" x14ac:dyDescent="0.2">
      <c r="A21" s="123"/>
      <c r="B21" s="124" t="s">
        <v>117</v>
      </c>
      <c r="C21" s="125">
        <v>5.7201036653091446</v>
      </c>
      <c r="D21" s="143">
        <v>309</v>
      </c>
      <c r="E21" s="144">
        <v>324</v>
      </c>
      <c r="F21" s="144">
        <v>344</v>
      </c>
      <c r="G21" s="144">
        <v>345</v>
      </c>
      <c r="H21" s="145">
        <v>341</v>
      </c>
      <c r="I21" s="143">
        <v>-32</v>
      </c>
      <c r="J21" s="146">
        <v>-9.3841642228739008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5950</v>
      </c>
      <c r="E56" s="114">
        <v>6164</v>
      </c>
      <c r="F56" s="114">
        <v>6147</v>
      </c>
      <c r="G56" s="114">
        <v>6263</v>
      </c>
      <c r="H56" s="140">
        <v>6144</v>
      </c>
      <c r="I56" s="115">
        <v>-194</v>
      </c>
      <c r="J56" s="116">
        <v>-3.1575520833333335</v>
      </c>
      <c r="K56"/>
      <c r="L56"/>
      <c r="M56"/>
      <c r="N56"/>
      <c r="O56"/>
      <c r="P56"/>
    </row>
    <row r="57" spans="1:16" s="110" customFormat="1" ht="14.45" customHeight="1" x14ac:dyDescent="0.2">
      <c r="A57" s="120" t="s">
        <v>105</v>
      </c>
      <c r="B57" s="119" t="s">
        <v>106</v>
      </c>
      <c r="C57" s="113">
        <v>47.042016806722692</v>
      </c>
      <c r="D57" s="115">
        <v>2799</v>
      </c>
      <c r="E57" s="114">
        <v>2867</v>
      </c>
      <c r="F57" s="114">
        <v>2870</v>
      </c>
      <c r="G57" s="114">
        <v>2891</v>
      </c>
      <c r="H57" s="140">
        <v>2860</v>
      </c>
      <c r="I57" s="115">
        <v>-61</v>
      </c>
      <c r="J57" s="116">
        <v>-2.1328671328671329</v>
      </c>
    </row>
    <row r="58" spans="1:16" s="110" customFormat="1" ht="14.45" customHeight="1" x14ac:dyDescent="0.2">
      <c r="A58" s="120"/>
      <c r="B58" s="119" t="s">
        <v>107</v>
      </c>
      <c r="C58" s="113">
        <v>52.957983193277308</v>
      </c>
      <c r="D58" s="115">
        <v>3151</v>
      </c>
      <c r="E58" s="114">
        <v>3297</v>
      </c>
      <c r="F58" s="114">
        <v>3277</v>
      </c>
      <c r="G58" s="114">
        <v>3372</v>
      </c>
      <c r="H58" s="140">
        <v>3284</v>
      </c>
      <c r="I58" s="115">
        <v>-133</v>
      </c>
      <c r="J58" s="116">
        <v>-4.0499390986601709</v>
      </c>
    </row>
    <row r="59" spans="1:16" s="110" customFormat="1" ht="14.45" customHeight="1" x14ac:dyDescent="0.2">
      <c r="A59" s="118" t="s">
        <v>105</v>
      </c>
      <c r="B59" s="121" t="s">
        <v>108</v>
      </c>
      <c r="C59" s="113">
        <v>14.201680672268907</v>
      </c>
      <c r="D59" s="115">
        <v>845</v>
      </c>
      <c r="E59" s="114">
        <v>859</v>
      </c>
      <c r="F59" s="114">
        <v>850</v>
      </c>
      <c r="G59" s="114">
        <v>945</v>
      </c>
      <c r="H59" s="140">
        <v>856</v>
      </c>
      <c r="I59" s="115">
        <v>-11</v>
      </c>
      <c r="J59" s="116">
        <v>-1.2850467289719627</v>
      </c>
    </row>
    <row r="60" spans="1:16" s="110" customFormat="1" ht="14.45" customHeight="1" x14ac:dyDescent="0.2">
      <c r="A60" s="118"/>
      <c r="B60" s="121" t="s">
        <v>109</v>
      </c>
      <c r="C60" s="113">
        <v>39.462184873949582</v>
      </c>
      <c r="D60" s="115">
        <v>2348</v>
      </c>
      <c r="E60" s="114">
        <v>2451</v>
      </c>
      <c r="F60" s="114">
        <v>2449</v>
      </c>
      <c r="G60" s="114">
        <v>2485</v>
      </c>
      <c r="H60" s="140">
        <v>2482</v>
      </c>
      <c r="I60" s="115">
        <v>-134</v>
      </c>
      <c r="J60" s="116">
        <v>-5.3988718775181308</v>
      </c>
    </row>
    <row r="61" spans="1:16" s="110" customFormat="1" ht="14.45" customHeight="1" x14ac:dyDescent="0.2">
      <c r="A61" s="118"/>
      <c r="B61" s="121" t="s">
        <v>110</v>
      </c>
      <c r="C61" s="113">
        <v>20.991596638655462</v>
      </c>
      <c r="D61" s="115">
        <v>1249</v>
      </c>
      <c r="E61" s="114">
        <v>1281</v>
      </c>
      <c r="F61" s="114">
        <v>1273</v>
      </c>
      <c r="G61" s="114">
        <v>1281</v>
      </c>
      <c r="H61" s="140">
        <v>1313</v>
      </c>
      <c r="I61" s="115">
        <v>-64</v>
      </c>
      <c r="J61" s="116">
        <v>-4.8743335872048741</v>
      </c>
    </row>
    <row r="62" spans="1:16" s="110" customFormat="1" ht="14.45" customHeight="1" x14ac:dyDescent="0.2">
      <c r="A62" s="120"/>
      <c r="B62" s="121" t="s">
        <v>111</v>
      </c>
      <c r="C62" s="113">
        <v>25.344537815126049</v>
      </c>
      <c r="D62" s="115">
        <v>1508</v>
      </c>
      <c r="E62" s="114">
        <v>1573</v>
      </c>
      <c r="F62" s="114">
        <v>1575</v>
      </c>
      <c r="G62" s="114">
        <v>1552</v>
      </c>
      <c r="H62" s="140">
        <v>1493</v>
      </c>
      <c r="I62" s="115">
        <v>15</v>
      </c>
      <c r="J62" s="116">
        <v>1.0046885465505693</v>
      </c>
    </row>
    <row r="63" spans="1:16" s="110" customFormat="1" ht="14.45" customHeight="1" x14ac:dyDescent="0.2">
      <c r="A63" s="120"/>
      <c r="B63" s="121" t="s">
        <v>112</v>
      </c>
      <c r="C63" s="113">
        <v>2.7899159663865545</v>
      </c>
      <c r="D63" s="115">
        <v>166</v>
      </c>
      <c r="E63" s="114">
        <v>178</v>
      </c>
      <c r="F63" s="114">
        <v>184</v>
      </c>
      <c r="G63" s="114">
        <v>187</v>
      </c>
      <c r="H63" s="140">
        <v>174</v>
      </c>
      <c r="I63" s="115">
        <v>-8</v>
      </c>
      <c r="J63" s="116">
        <v>-4.5977011494252871</v>
      </c>
    </row>
    <row r="64" spans="1:16" s="110" customFormat="1" ht="14.45" customHeight="1" x14ac:dyDescent="0.2">
      <c r="A64" s="120" t="s">
        <v>113</v>
      </c>
      <c r="B64" s="119" t="s">
        <v>116</v>
      </c>
      <c r="C64" s="113">
        <v>92.201680672268907</v>
      </c>
      <c r="D64" s="115">
        <v>5486</v>
      </c>
      <c r="E64" s="114">
        <v>5696</v>
      </c>
      <c r="F64" s="114">
        <v>5693</v>
      </c>
      <c r="G64" s="114">
        <v>5817</v>
      </c>
      <c r="H64" s="140">
        <v>5698</v>
      </c>
      <c r="I64" s="115">
        <v>-212</v>
      </c>
      <c r="J64" s="116">
        <v>-3.7206037206037208</v>
      </c>
    </row>
    <row r="65" spans="1:10" s="110" customFormat="1" ht="14.45" customHeight="1" x14ac:dyDescent="0.2">
      <c r="A65" s="123"/>
      <c r="B65" s="124" t="s">
        <v>117</v>
      </c>
      <c r="C65" s="125">
        <v>7.7647058823529411</v>
      </c>
      <c r="D65" s="143">
        <v>462</v>
      </c>
      <c r="E65" s="144">
        <v>464</v>
      </c>
      <c r="F65" s="144">
        <v>453</v>
      </c>
      <c r="G65" s="144">
        <v>443</v>
      </c>
      <c r="H65" s="145">
        <v>443</v>
      </c>
      <c r="I65" s="143">
        <v>19</v>
      </c>
      <c r="J65" s="146">
        <v>4.288939051918736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5402</v>
      </c>
      <c r="G11" s="114">
        <v>5577</v>
      </c>
      <c r="H11" s="114">
        <v>5547</v>
      </c>
      <c r="I11" s="114">
        <v>5654</v>
      </c>
      <c r="J11" s="140">
        <v>5568</v>
      </c>
      <c r="K11" s="114">
        <v>-166</v>
      </c>
      <c r="L11" s="116">
        <v>-2.9813218390804597</v>
      </c>
    </row>
    <row r="12" spans="1:17" s="110" customFormat="1" ht="24" customHeight="1" x14ac:dyDescent="0.2">
      <c r="A12" s="604" t="s">
        <v>185</v>
      </c>
      <c r="B12" s="605"/>
      <c r="C12" s="605"/>
      <c r="D12" s="606"/>
      <c r="E12" s="113">
        <v>47.112180673824511</v>
      </c>
      <c r="F12" s="115">
        <v>2545</v>
      </c>
      <c r="G12" s="114">
        <v>2588</v>
      </c>
      <c r="H12" s="114">
        <v>2578</v>
      </c>
      <c r="I12" s="114">
        <v>2626</v>
      </c>
      <c r="J12" s="140">
        <v>2583</v>
      </c>
      <c r="K12" s="114">
        <v>-38</v>
      </c>
      <c r="L12" s="116">
        <v>-1.4711575687185443</v>
      </c>
    </row>
    <row r="13" spans="1:17" s="110" customFormat="1" ht="15" customHeight="1" x14ac:dyDescent="0.2">
      <c r="A13" s="120"/>
      <c r="B13" s="612" t="s">
        <v>107</v>
      </c>
      <c r="C13" s="612"/>
      <c r="E13" s="113">
        <v>52.887819326175489</v>
      </c>
      <c r="F13" s="115">
        <v>2857</v>
      </c>
      <c r="G13" s="114">
        <v>2989</v>
      </c>
      <c r="H13" s="114">
        <v>2969</v>
      </c>
      <c r="I13" s="114">
        <v>3028</v>
      </c>
      <c r="J13" s="140">
        <v>2985</v>
      </c>
      <c r="K13" s="114">
        <v>-128</v>
      </c>
      <c r="L13" s="116">
        <v>-4.2881072026800666</v>
      </c>
    </row>
    <row r="14" spans="1:17" s="110" customFormat="1" ht="22.5" customHeight="1" x14ac:dyDescent="0.2">
      <c r="A14" s="604" t="s">
        <v>186</v>
      </c>
      <c r="B14" s="605"/>
      <c r="C14" s="605"/>
      <c r="D14" s="606"/>
      <c r="E14" s="113">
        <v>14.124398370973713</v>
      </c>
      <c r="F14" s="115">
        <v>763</v>
      </c>
      <c r="G14" s="114">
        <v>762</v>
      </c>
      <c r="H14" s="114">
        <v>760</v>
      </c>
      <c r="I14" s="114">
        <v>840</v>
      </c>
      <c r="J14" s="140">
        <v>763</v>
      </c>
      <c r="K14" s="114">
        <v>0</v>
      </c>
      <c r="L14" s="116">
        <v>0</v>
      </c>
    </row>
    <row r="15" spans="1:17" s="110" customFormat="1" ht="15" customHeight="1" x14ac:dyDescent="0.2">
      <c r="A15" s="120"/>
      <c r="B15" s="119"/>
      <c r="C15" s="258" t="s">
        <v>106</v>
      </c>
      <c r="E15" s="113">
        <v>51.114023591087815</v>
      </c>
      <c r="F15" s="115">
        <v>390</v>
      </c>
      <c r="G15" s="114">
        <v>371</v>
      </c>
      <c r="H15" s="114">
        <v>370</v>
      </c>
      <c r="I15" s="114">
        <v>410</v>
      </c>
      <c r="J15" s="140">
        <v>369</v>
      </c>
      <c r="K15" s="114">
        <v>21</v>
      </c>
      <c r="L15" s="116">
        <v>5.691056910569106</v>
      </c>
    </row>
    <row r="16" spans="1:17" s="110" customFormat="1" ht="15" customHeight="1" x14ac:dyDescent="0.2">
      <c r="A16" s="120"/>
      <c r="B16" s="119"/>
      <c r="C16" s="258" t="s">
        <v>107</v>
      </c>
      <c r="E16" s="113">
        <v>48.885976408912185</v>
      </c>
      <c r="F16" s="115">
        <v>373</v>
      </c>
      <c r="G16" s="114">
        <v>391</v>
      </c>
      <c r="H16" s="114">
        <v>390</v>
      </c>
      <c r="I16" s="114">
        <v>430</v>
      </c>
      <c r="J16" s="140">
        <v>394</v>
      </c>
      <c r="K16" s="114">
        <v>-21</v>
      </c>
      <c r="L16" s="116">
        <v>-5.3299492385786804</v>
      </c>
    </row>
    <row r="17" spans="1:12" s="110" customFormat="1" ht="15" customHeight="1" x14ac:dyDescent="0.2">
      <c r="A17" s="120"/>
      <c r="B17" s="121" t="s">
        <v>109</v>
      </c>
      <c r="C17" s="258"/>
      <c r="E17" s="113">
        <v>40.55905220288782</v>
      </c>
      <c r="F17" s="115">
        <v>2191</v>
      </c>
      <c r="G17" s="114">
        <v>2269</v>
      </c>
      <c r="H17" s="114">
        <v>2257</v>
      </c>
      <c r="I17" s="114">
        <v>2292</v>
      </c>
      <c r="J17" s="140">
        <v>2277</v>
      </c>
      <c r="K17" s="114">
        <v>-86</v>
      </c>
      <c r="L17" s="116">
        <v>-3.776899429073342</v>
      </c>
    </row>
    <row r="18" spans="1:12" s="110" customFormat="1" ht="15" customHeight="1" x14ac:dyDescent="0.2">
      <c r="A18" s="120"/>
      <c r="B18" s="119"/>
      <c r="C18" s="258" t="s">
        <v>106</v>
      </c>
      <c r="E18" s="113">
        <v>45.686900958466452</v>
      </c>
      <c r="F18" s="115">
        <v>1001</v>
      </c>
      <c r="G18" s="114">
        <v>1028</v>
      </c>
      <c r="H18" s="114">
        <v>1008</v>
      </c>
      <c r="I18" s="114">
        <v>1037</v>
      </c>
      <c r="J18" s="140">
        <v>1021</v>
      </c>
      <c r="K18" s="114">
        <v>-20</v>
      </c>
      <c r="L18" s="116">
        <v>-1.9588638589618022</v>
      </c>
    </row>
    <row r="19" spans="1:12" s="110" customFormat="1" ht="15" customHeight="1" x14ac:dyDescent="0.2">
      <c r="A19" s="120"/>
      <c r="B19" s="119"/>
      <c r="C19" s="258" t="s">
        <v>107</v>
      </c>
      <c r="E19" s="113">
        <v>54.313099041533548</v>
      </c>
      <c r="F19" s="115">
        <v>1190</v>
      </c>
      <c r="G19" s="114">
        <v>1241</v>
      </c>
      <c r="H19" s="114">
        <v>1249</v>
      </c>
      <c r="I19" s="114">
        <v>1255</v>
      </c>
      <c r="J19" s="140">
        <v>1256</v>
      </c>
      <c r="K19" s="114">
        <v>-66</v>
      </c>
      <c r="L19" s="116">
        <v>-5.2547770700636942</v>
      </c>
    </row>
    <row r="20" spans="1:12" s="110" customFormat="1" ht="15" customHeight="1" x14ac:dyDescent="0.2">
      <c r="A20" s="120"/>
      <c r="B20" s="121" t="s">
        <v>110</v>
      </c>
      <c r="C20" s="258"/>
      <c r="E20" s="113">
        <v>21.047760088855981</v>
      </c>
      <c r="F20" s="115">
        <v>1137</v>
      </c>
      <c r="G20" s="114">
        <v>1183</v>
      </c>
      <c r="H20" s="114">
        <v>1179</v>
      </c>
      <c r="I20" s="114">
        <v>1192</v>
      </c>
      <c r="J20" s="140">
        <v>1225</v>
      </c>
      <c r="K20" s="114">
        <v>-88</v>
      </c>
      <c r="L20" s="116">
        <v>-7.1836734693877551</v>
      </c>
    </row>
    <row r="21" spans="1:12" s="110" customFormat="1" ht="15" customHeight="1" x14ac:dyDescent="0.2">
      <c r="A21" s="120"/>
      <c r="B21" s="119"/>
      <c r="C21" s="258" t="s">
        <v>106</v>
      </c>
      <c r="E21" s="113">
        <v>37.642919964819704</v>
      </c>
      <c r="F21" s="115">
        <v>428</v>
      </c>
      <c r="G21" s="114">
        <v>430</v>
      </c>
      <c r="H21" s="114">
        <v>429</v>
      </c>
      <c r="I21" s="114">
        <v>432</v>
      </c>
      <c r="J21" s="140">
        <v>462</v>
      </c>
      <c r="K21" s="114">
        <v>-34</v>
      </c>
      <c r="L21" s="116">
        <v>-7.3593073593073592</v>
      </c>
    </row>
    <row r="22" spans="1:12" s="110" customFormat="1" ht="15" customHeight="1" x14ac:dyDescent="0.2">
      <c r="A22" s="120"/>
      <c r="B22" s="119"/>
      <c r="C22" s="258" t="s">
        <v>107</v>
      </c>
      <c r="E22" s="113">
        <v>62.357080035180296</v>
      </c>
      <c r="F22" s="115">
        <v>709</v>
      </c>
      <c r="G22" s="114">
        <v>753</v>
      </c>
      <c r="H22" s="114">
        <v>750</v>
      </c>
      <c r="I22" s="114">
        <v>760</v>
      </c>
      <c r="J22" s="140">
        <v>763</v>
      </c>
      <c r="K22" s="114">
        <v>-54</v>
      </c>
      <c r="L22" s="116">
        <v>-7.0773263433813893</v>
      </c>
    </row>
    <row r="23" spans="1:12" s="110" customFormat="1" ht="15" customHeight="1" x14ac:dyDescent="0.2">
      <c r="A23" s="120"/>
      <c r="B23" s="121" t="s">
        <v>111</v>
      </c>
      <c r="C23" s="258"/>
      <c r="E23" s="113">
        <v>24.268789337282488</v>
      </c>
      <c r="F23" s="115">
        <v>1311</v>
      </c>
      <c r="G23" s="114">
        <v>1363</v>
      </c>
      <c r="H23" s="114">
        <v>1351</v>
      </c>
      <c r="I23" s="114">
        <v>1330</v>
      </c>
      <c r="J23" s="140">
        <v>1303</v>
      </c>
      <c r="K23" s="114">
        <v>8</v>
      </c>
      <c r="L23" s="116">
        <v>0.61396776669224862</v>
      </c>
    </row>
    <row r="24" spans="1:12" s="110" customFormat="1" ht="15" customHeight="1" x14ac:dyDescent="0.2">
      <c r="A24" s="120"/>
      <c r="B24" s="119"/>
      <c r="C24" s="258" t="s">
        <v>106</v>
      </c>
      <c r="E24" s="113">
        <v>55.377574370709382</v>
      </c>
      <c r="F24" s="115">
        <v>726</v>
      </c>
      <c r="G24" s="114">
        <v>759</v>
      </c>
      <c r="H24" s="114">
        <v>771</v>
      </c>
      <c r="I24" s="114">
        <v>747</v>
      </c>
      <c r="J24" s="140">
        <v>731</v>
      </c>
      <c r="K24" s="114">
        <v>-5</v>
      </c>
      <c r="L24" s="116">
        <v>-0.6839945280437757</v>
      </c>
    </row>
    <row r="25" spans="1:12" s="110" customFormat="1" ht="15" customHeight="1" x14ac:dyDescent="0.2">
      <c r="A25" s="120"/>
      <c r="B25" s="119"/>
      <c r="C25" s="258" t="s">
        <v>107</v>
      </c>
      <c r="E25" s="113">
        <v>44.622425629290618</v>
      </c>
      <c r="F25" s="115">
        <v>585</v>
      </c>
      <c r="G25" s="114">
        <v>604</v>
      </c>
      <c r="H25" s="114">
        <v>580</v>
      </c>
      <c r="I25" s="114">
        <v>583</v>
      </c>
      <c r="J25" s="140">
        <v>572</v>
      </c>
      <c r="K25" s="114">
        <v>13</v>
      </c>
      <c r="L25" s="116">
        <v>2.2727272727272729</v>
      </c>
    </row>
    <row r="26" spans="1:12" s="110" customFormat="1" ht="15" customHeight="1" x14ac:dyDescent="0.2">
      <c r="A26" s="120"/>
      <c r="C26" s="121" t="s">
        <v>187</v>
      </c>
      <c r="D26" s="110" t="s">
        <v>188</v>
      </c>
      <c r="E26" s="113">
        <v>2.8693076638282116</v>
      </c>
      <c r="F26" s="115">
        <v>155</v>
      </c>
      <c r="G26" s="114">
        <v>167</v>
      </c>
      <c r="H26" s="114">
        <v>162</v>
      </c>
      <c r="I26" s="114">
        <v>160</v>
      </c>
      <c r="J26" s="140">
        <v>160</v>
      </c>
      <c r="K26" s="114">
        <v>-5</v>
      </c>
      <c r="L26" s="116">
        <v>-3.125</v>
      </c>
    </row>
    <row r="27" spans="1:12" s="110" customFormat="1" ht="15" customHeight="1" x14ac:dyDescent="0.2">
      <c r="A27" s="120"/>
      <c r="B27" s="119"/>
      <c r="D27" s="259" t="s">
        <v>106</v>
      </c>
      <c r="E27" s="113">
        <v>50.322580645161288</v>
      </c>
      <c r="F27" s="115">
        <v>78</v>
      </c>
      <c r="G27" s="114">
        <v>88</v>
      </c>
      <c r="H27" s="114">
        <v>87</v>
      </c>
      <c r="I27" s="114">
        <v>87</v>
      </c>
      <c r="J27" s="140">
        <v>83</v>
      </c>
      <c r="K27" s="114">
        <v>-5</v>
      </c>
      <c r="L27" s="116">
        <v>-6.024096385542169</v>
      </c>
    </row>
    <row r="28" spans="1:12" s="110" customFormat="1" ht="15" customHeight="1" x14ac:dyDescent="0.2">
      <c r="A28" s="120"/>
      <c r="B28" s="119"/>
      <c r="D28" s="259" t="s">
        <v>107</v>
      </c>
      <c r="E28" s="113">
        <v>49.677419354838712</v>
      </c>
      <c r="F28" s="115">
        <v>77</v>
      </c>
      <c r="G28" s="114">
        <v>79</v>
      </c>
      <c r="H28" s="114">
        <v>75</v>
      </c>
      <c r="I28" s="114">
        <v>73</v>
      </c>
      <c r="J28" s="140">
        <v>77</v>
      </c>
      <c r="K28" s="114">
        <v>0</v>
      </c>
      <c r="L28" s="116">
        <v>0</v>
      </c>
    </row>
    <row r="29" spans="1:12" s="110" customFormat="1" ht="24" customHeight="1" x14ac:dyDescent="0.2">
      <c r="A29" s="604" t="s">
        <v>189</v>
      </c>
      <c r="B29" s="605"/>
      <c r="C29" s="605"/>
      <c r="D29" s="606"/>
      <c r="E29" s="113">
        <v>94.224361347649022</v>
      </c>
      <c r="F29" s="115">
        <v>5090</v>
      </c>
      <c r="G29" s="114">
        <v>5248</v>
      </c>
      <c r="H29" s="114">
        <v>5200</v>
      </c>
      <c r="I29" s="114">
        <v>5306</v>
      </c>
      <c r="J29" s="140">
        <v>5223</v>
      </c>
      <c r="K29" s="114">
        <v>-133</v>
      </c>
      <c r="L29" s="116">
        <v>-2.546429255217308</v>
      </c>
    </row>
    <row r="30" spans="1:12" s="110" customFormat="1" ht="15" customHeight="1" x14ac:dyDescent="0.2">
      <c r="A30" s="120"/>
      <c r="B30" s="119"/>
      <c r="C30" s="258" t="s">
        <v>106</v>
      </c>
      <c r="E30" s="113">
        <v>46.188605108055008</v>
      </c>
      <c r="F30" s="115">
        <v>2351</v>
      </c>
      <c r="G30" s="114">
        <v>2387</v>
      </c>
      <c r="H30" s="114">
        <v>2366</v>
      </c>
      <c r="I30" s="114">
        <v>2419</v>
      </c>
      <c r="J30" s="140">
        <v>2373</v>
      </c>
      <c r="K30" s="114">
        <v>-22</v>
      </c>
      <c r="L30" s="116">
        <v>-0.92709650231774121</v>
      </c>
    </row>
    <row r="31" spans="1:12" s="110" customFormat="1" ht="15" customHeight="1" x14ac:dyDescent="0.2">
      <c r="A31" s="120"/>
      <c r="B31" s="119"/>
      <c r="C31" s="258" t="s">
        <v>107</v>
      </c>
      <c r="E31" s="113">
        <v>53.811394891944992</v>
      </c>
      <c r="F31" s="115">
        <v>2739</v>
      </c>
      <c r="G31" s="114">
        <v>2861</v>
      </c>
      <c r="H31" s="114">
        <v>2834</v>
      </c>
      <c r="I31" s="114">
        <v>2887</v>
      </c>
      <c r="J31" s="140">
        <v>2850</v>
      </c>
      <c r="K31" s="114">
        <v>-111</v>
      </c>
      <c r="L31" s="116">
        <v>-3.8947368421052633</v>
      </c>
    </row>
    <row r="32" spans="1:12" s="110" customFormat="1" ht="15" customHeight="1" x14ac:dyDescent="0.2">
      <c r="A32" s="120"/>
      <c r="B32" s="119" t="s">
        <v>117</v>
      </c>
      <c r="C32" s="258"/>
      <c r="E32" s="113">
        <v>5.7201036653091446</v>
      </c>
      <c r="F32" s="114">
        <v>309</v>
      </c>
      <c r="G32" s="114">
        <v>324</v>
      </c>
      <c r="H32" s="114">
        <v>344</v>
      </c>
      <c r="I32" s="114">
        <v>345</v>
      </c>
      <c r="J32" s="140">
        <v>341</v>
      </c>
      <c r="K32" s="114">
        <v>-32</v>
      </c>
      <c r="L32" s="116">
        <v>-9.3841642228739008</v>
      </c>
    </row>
    <row r="33" spans="1:12" s="110" customFormat="1" ht="15" customHeight="1" x14ac:dyDescent="0.2">
      <c r="A33" s="120"/>
      <c r="B33" s="119"/>
      <c r="C33" s="258" t="s">
        <v>106</v>
      </c>
      <c r="E33" s="113">
        <v>62.459546925566343</v>
      </c>
      <c r="F33" s="114">
        <v>193</v>
      </c>
      <c r="G33" s="114">
        <v>199</v>
      </c>
      <c r="H33" s="114">
        <v>211</v>
      </c>
      <c r="I33" s="114">
        <v>206</v>
      </c>
      <c r="J33" s="140">
        <v>208</v>
      </c>
      <c r="K33" s="114">
        <v>-15</v>
      </c>
      <c r="L33" s="116">
        <v>-7.2115384615384617</v>
      </c>
    </row>
    <row r="34" spans="1:12" s="110" customFormat="1" ht="15" customHeight="1" x14ac:dyDescent="0.2">
      <c r="A34" s="120"/>
      <c r="B34" s="119"/>
      <c r="C34" s="258" t="s">
        <v>107</v>
      </c>
      <c r="E34" s="113">
        <v>37.540453074433657</v>
      </c>
      <c r="F34" s="114">
        <v>116</v>
      </c>
      <c r="G34" s="114">
        <v>125</v>
      </c>
      <c r="H34" s="114">
        <v>133</v>
      </c>
      <c r="I34" s="114">
        <v>139</v>
      </c>
      <c r="J34" s="140">
        <v>133</v>
      </c>
      <c r="K34" s="114">
        <v>-17</v>
      </c>
      <c r="L34" s="116">
        <v>-12.781954887218046</v>
      </c>
    </row>
    <row r="35" spans="1:12" s="110" customFormat="1" ht="24" customHeight="1" x14ac:dyDescent="0.2">
      <c r="A35" s="604" t="s">
        <v>192</v>
      </c>
      <c r="B35" s="605"/>
      <c r="C35" s="605"/>
      <c r="D35" s="606"/>
      <c r="E35" s="113">
        <v>13.069233617178822</v>
      </c>
      <c r="F35" s="114">
        <v>706</v>
      </c>
      <c r="G35" s="114">
        <v>702</v>
      </c>
      <c r="H35" s="114">
        <v>704</v>
      </c>
      <c r="I35" s="114">
        <v>783</v>
      </c>
      <c r="J35" s="114">
        <v>721</v>
      </c>
      <c r="K35" s="318">
        <v>-15</v>
      </c>
      <c r="L35" s="319">
        <v>-2.0804438280166435</v>
      </c>
    </row>
    <row r="36" spans="1:12" s="110" customFormat="1" ht="15" customHeight="1" x14ac:dyDescent="0.2">
      <c r="A36" s="120"/>
      <c r="B36" s="119"/>
      <c r="C36" s="258" t="s">
        <v>106</v>
      </c>
      <c r="E36" s="113">
        <v>51.841359773371103</v>
      </c>
      <c r="F36" s="114">
        <v>366</v>
      </c>
      <c r="G36" s="114">
        <v>350</v>
      </c>
      <c r="H36" s="114">
        <v>344</v>
      </c>
      <c r="I36" s="114">
        <v>387</v>
      </c>
      <c r="J36" s="114">
        <v>344</v>
      </c>
      <c r="K36" s="318">
        <v>22</v>
      </c>
      <c r="L36" s="116">
        <v>6.3953488372093021</v>
      </c>
    </row>
    <row r="37" spans="1:12" s="110" customFormat="1" ht="15" customHeight="1" x14ac:dyDescent="0.2">
      <c r="A37" s="120"/>
      <c r="B37" s="119"/>
      <c r="C37" s="258" t="s">
        <v>107</v>
      </c>
      <c r="E37" s="113">
        <v>48.158640226628897</v>
      </c>
      <c r="F37" s="114">
        <v>340</v>
      </c>
      <c r="G37" s="114">
        <v>352</v>
      </c>
      <c r="H37" s="114">
        <v>360</v>
      </c>
      <c r="I37" s="114">
        <v>396</v>
      </c>
      <c r="J37" s="140">
        <v>377</v>
      </c>
      <c r="K37" s="114">
        <v>-37</v>
      </c>
      <c r="L37" s="116">
        <v>-9.8143236074270561</v>
      </c>
    </row>
    <row r="38" spans="1:12" s="110" customFormat="1" ht="15" customHeight="1" x14ac:dyDescent="0.2">
      <c r="A38" s="120"/>
      <c r="B38" s="119" t="s">
        <v>328</v>
      </c>
      <c r="C38" s="258"/>
      <c r="E38" s="113">
        <v>62.051092188078492</v>
      </c>
      <c r="F38" s="114">
        <v>3352</v>
      </c>
      <c r="G38" s="114">
        <v>3501</v>
      </c>
      <c r="H38" s="114">
        <v>3469</v>
      </c>
      <c r="I38" s="114">
        <v>3475</v>
      </c>
      <c r="J38" s="140">
        <v>3443</v>
      </c>
      <c r="K38" s="114">
        <v>-91</v>
      </c>
      <c r="L38" s="116">
        <v>-2.643043857101365</v>
      </c>
    </row>
    <row r="39" spans="1:12" s="110" customFormat="1" ht="15" customHeight="1" x14ac:dyDescent="0.2">
      <c r="A39" s="120"/>
      <c r="B39" s="119"/>
      <c r="C39" s="258" t="s">
        <v>106</v>
      </c>
      <c r="E39" s="113">
        <v>44.898568019093076</v>
      </c>
      <c r="F39" s="115">
        <v>1505</v>
      </c>
      <c r="G39" s="114">
        <v>1563</v>
      </c>
      <c r="H39" s="114">
        <v>1569</v>
      </c>
      <c r="I39" s="114">
        <v>1562</v>
      </c>
      <c r="J39" s="140">
        <v>1549</v>
      </c>
      <c r="K39" s="114">
        <v>-44</v>
      </c>
      <c r="L39" s="116">
        <v>-2.8405422853453843</v>
      </c>
    </row>
    <row r="40" spans="1:12" s="110" customFormat="1" ht="15" customHeight="1" x14ac:dyDescent="0.2">
      <c r="A40" s="120"/>
      <c r="B40" s="119"/>
      <c r="C40" s="258" t="s">
        <v>107</v>
      </c>
      <c r="E40" s="113">
        <v>55.101431980906924</v>
      </c>
      <c r="F40" s="115">
        <v>1847</v>
      </c>
      <c r="G40" s="114">
        <v>1938</v>
      </c>
      <c r="H40" s="114">
        <v>1900</v>
      </c>
      <c r="I40" s="114">
        <v>1913</v>
      </c>
      <c r="J40" s="140">
        <v>1894</v>
      </c>
      <c r="K40" s="114">
        <v>-47</v>
      </c>
      <c r="L40" s="116">
        <v>-2.4815205913410772</v>
      </c>
    </row>
    <row r="41" spans="1:12" s="110" customFormat="1" ht="15" customHeight="1" x14ac:dyDescent="0.2">
      <c r="A41" s="120"/>
      <c r="B41" s="320" t="s">
        <v>516</v>
      </c>
      <c r="C41" s="258"/>
      <c r="E41" s="113">
        <v>13.532025175860792</v>
      </c>
      <c r="F41" s="115">
        <v>731</v>
      </c>
      <c r="G41" s="114">
        <v>728</v>
      </c>
      <c r="H41" s="114">
        <v>724</v>
      </c>
      <c r="I41" s="114">
        <v>739</v>
      </c>
      <c r="J41" s="140">
        <v>722</v>
      </c>
      <c r="K41" s="114">
        <v>9</v>
      </c>
      <c r="L41" s="116">
        <v>1.2465373961218837</v>
      </c>
    </row>
    <row r="42" spans="1:12" s="110" customFormat="1" ht="15" customHeight="1" x14ac:dyDescent="0.2">
      <c r="A42" s="120"/>
      <c r="B42" s="119"/>
      <c r="C42" s="268" t="s">
        <v>106</v>
      </c>
      <c r="D42" s="182"/>
      <c r="E42" s="113">
        <v>53.351573187414502</v>
      </c>
      <c r="F42" s="115">
        <v>390</v>
      </c>
      <c r="G42" s="114">
        <v>385</v>
      </c>
      <c r="H42" s="114">
        <v>378</v>
      </c>
      <c r="I42" s="114">
        <v>391</v>
      </c>
      <c r="J42" s="140">
        <v>384</v>
      </c>
      <c r="K42" s="114">
        <v>6</v>
      </c>
      <c r="L42" s="116">
        <v>1.5625</v>
      </c>
    </row>
    <row r="43" spans="1:12" s="110" customFormat="1" ht="15" customHeight="1" x14ac:dyDescent="0.2">
      <c r="A43" s="120"/>
      <c r="B43" s="119"/>
      <c r="C43" s="268" t="s">
        <v>107</v>
      </c>
      <c r="D43" s="182"/>
      <c r="E43" s="113">
        <v>46.648426812585498</v>
      </c>
      <c r="F43" s="115">
        <v>341</v>
      </c>
      <c r="G43" s="114">
        <v>343</v>
      </c>
      <c r="H43" s="114">
        <v>346</v>
      </c>
      <c r="I43" s="114">
        <v>348</v>
      </c>
      <c r="J43" s="140">
        <v>338</v>
      </c>
      <c r="K43" s="114">
        <v>3</v>
      </c>
      <c r="L43" s="116">
        <v>0.8875739644970414</v>
      </c>
    </row>
    <row r="44" spans="1:12" s="110" customFormat="1" ht="15" customHeight="1" x14ac:dyDescent="0.2">
      <c r="A44" s="120"/>
      <c r="B44" s="119" t="s">
        <v>205</v>
      </c>
      <c r="C44" s="268"/>
      <c r="D44" s="182"/>
      <c r="E44" s="113">
        <v>11.347649018881896</v>
      </c>
      <c r="F44" s="115">
        <v>613</v>
      </c>
      <c r="G44" s="114">
        <v>646</v>
      </c>
      <c r="H44" s="114">
        <v>650</v>
      </c>
      <c r="I44" s="114">
        <v>657</v>
      </c>
      <c r="J44" s="140">
        <v>682</v>
      </c>
      <c r="K44" s="114">
        <v>-69</v>
      </c>
      <c r="L44" s="116">
        <v>-10.117302052785924</v>
      </c>
    </row>
    <row r="45" spans="1:12" s="110" customFormat="1" ht="15" customHeight="1" x14ac:dyDescent="0.2">
      <c r="A45" s="120"/>
      <c r="B45" s="119"/>
      <c r="C45" s="268" t="s">
        <v>106</v>
      </c>
      <c r="D45" s="182"/>
      <c r="E45" s="113">
        <v>46.329526916802607</v>
      </c>
      <c r="F45" s="115">
        <v>284</v>
      </c>
      <c r="G45" s="114">
        <v>290</v>
      </c>
      <c r="H45" s="114">
        <v>287</v>
      </c>
      <c r="I45" s="114">
        <v>286</v>
      </c>
      <c r="J45" s="140">
        <v>306</v>
      </c>
      <c r="K45" s="114">
        <v>-22</v>
      </c>
      <c r="L45" s="116">
        <v>-7.1895424836601309</v>
      </c>
    </row>
    <row r="46" spans="1:12" s="110" customFormat="1" ht="15" customHeight="1" x14ac:dyDescent="0.2">
      <c r="A46" s="123"/>
      <c r="B46" s="124"/>
      <c r="C46" s="260" t="s">
        <v>107</v>
      </c>
      <c r="D46" s="261"/>
      <c r="E46" s="125">
        <v>53.670473083197393</v>
      </c>
      <c r="F46" s="143">
        <v>329</v>
      </c>
      <c r="G46" s="144">
        <v>356</v>
      </c>
      <c r="H46" s="144">
        <v>363</v>
      </c>
      <c r="I46" s="144">
        <v>371</v>
      </c>
      <c r="J46" s="145">
        <v>376</v>
      </c>
      <c r="K46" s="144">
        <v>-47</v>
      </c>
      <c r="L46" s="146">
        <v>-12.5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5402</v>
      </c>
      <c r="E11" s="114">
        <v>5577</v>
      </c>
      <c r="F11" s="114">
        <v>5547</v>
      </c>
      <c r="G11" s="114">
        <v>5654</v>
      </c>
      <c r="H11" s="140">
        <v>5568</v>
      </c>
      <c r="I11" s="115">
        <v>-166</v>
      </c>
      <c r="J11" s="116">
        <v>-2.9813218390804597</v>
      </c>
    </row>
    <row r="12" spans="1:15" s="110" customFormat="1" ht="24.95" customHeight="1" x14ac:dyDescent="0.2">
      <c r="A12" s="193" t="s">
        <v>132</v>
      </c>
      <c r="B12" s="194" t="s">
        <v>133</v>
      </c>
      <c r="C12" s="113">
        <v>2.0547945205479454</v>
      </c>
      <c r="D12" s="115">
        <v>111</v>
      </c>
      <c r="E12" s="114">
        <v>107</v>
      </c>
      <c r="F12" s="114">
        <v>117</v>
      </c>
      <c r="G12" s="114">
        <v>111</v>
      </c>
      <c r="H12" s="140">
        <v>102</v>
      </c>
      <c r="I12" s="115">
        <v>9</v>
      </c>
      <c r="J12" s="116">
        <v>8.8235294117647065</v>
      </c>
    </row>
    <row r="13" spans="1:15" s="110" customFormat="1" ht="24.95" customHeight="1" x14ac:dyDescent="0.2">
      <c r="A13" s="193" t="s">
        <v>134</v>
      </c>
      <c r="B13" s="199" t="s">
        <v>214</v>
      </c>
      <c r="C13" s="113">
        <v>0.59237319511292119</v>
      </c>
      <c r="D13" s="115">
        <v>32</v>
      </c>
      <c r="E13" s="114">
        <v>33</v>
      </c>
      <c r="F13" s="114">
        <v>35</v>
      </c>
      <c r="G13" s="114">
        <v>36</v>
      </c>
      <c r="H13" s="140">
        <v>38</v>
      </c>
      <c r="I13" s="115">
        <v>-6</v>
      </c>
      <c r="J13" s="116">
        <v>-15.789473684210526</v>
      </c>
    </row>
    <row r="14" spans="1:15" s="287" customFormat="1" ht="24.95" customHeight="1" x14ac:dyDescent="0.2">
      <c r="A14" s="193" t="s">
        <v>215</v>
      </c>
      <c r="B14" s="199" t="s">
        <v>137</v>
      </c>
      <c r="C14" s="113">
        <v>13.217326915957052</v>
      </c>
      <c r="D14" s="115">
        <v>714</v>
      </c>
      <c r="E14" s="114">
        <v>732</v>
      </c>
      <c r="F14" s="114">
        <v>764</v>
      </c>
      <c r="G14" s="114">
        <v>769</v>
      </c>
      <c r="H14" s="140">
        <v>786</v>
      </c>
      <c r="I14" s="115">
        <v>-72</v>
      </c>
      <c r="J14" s="116">
        <v>-9.1603053435114496</v>
      </c>
      <c r="K14" s="110"/>
      <c r="L14" s="110"/>
      <c r="M14" s="110"/>
      <c r="N14" s="110"/>
      <c r="O14" s="110"/>
    </row>
    <row r="15" spans="1:15" s="110" customFormat="1" ht="24.95" customHeight="1" x14ac:dyDescent="0.2">
      <c r="A15" s="193" t="s">
        <v>216</v>
      </c>
      <c r="B15" s="199" t="s">
        <v>217</v>
      </c>
      <c r="C15" s="113">
        <v>3.0914476119955574</v>
      </c>
      <c r="D15" s="115">
        <v>167</v>
      </c>
      <c r="E15" s="114">
        <v>175</v>
      </c>
      <c r="F15" s="114">
        <v>170</v>
      </c>
      <c r="G15" s="114">
        <v>180</v>
      </c>
      <c r="H15" s="140">
        <v>182</v>
      </c>
      <c r="I15" s="115">
        <v>-15</v>
      </c>
      <c r="J15" s="116">
        <v>-8.2417582417582409</v>
      </c>
    </row>
    <row r="16" spans="1:15" s="287" customFormat="1" ht="24.95" customHeight="1" x14ac:dyDescent="0.2">
      <c r="A16" s="193" t="s">
        <v>218</v>
      </c>
      <c r="B16" s="199" t="s">
        <v>141</v>
      </c>
      <c r="C16" s="113">
        <v>7.4231766012587928</v>
      </c>
      <c r="D16" s="115">
        <v>401</v>
      </c>
      <c r="E16" s="114">
        <v>415</v>
      </c>
      <c r="F16" s="114">
        <v>452</v>
      </c>
      <c r="G16" s="114">
        <v>447</v>
      </c>
      <c r="H16" s="140">
        <v>447</v>
      </c>
      <c r="I16" s="115">
        <v>-46</v>
      </c>
      <c r="J16" s="116">
        <v>-10.290827740492171</v>
      </c>
      <c r="K16" s="110"/>
      <c r="L16" s="110"/>
      <c r="M16" s="110"/>
      <c r="N16" s="110"/>
      <c r="O16" s="110"/>
    </row>
    <row r="17" spans="1:15" s="110" customFormat="1" ht="24.95" customHeight="1" x14ac:dyDescent="0.2">
      <c r="A17" s="193" t="s">
        <v>142</v>
      </c>
      <c r="B17" s="199" t="s">
        <v>220</v>
      </c>
      <c r="C17" s="113">
        <v>2.7027027027027026</v>
      </c>
      <c r="D17" s="115">
        <v>146</v>
      </c>
      <c r="E17" s="114">
        <v>142</v>
      </c>
      <c r="F17" s="114">
        <v>142</v>
      </c>
      <c r="G17" s="114">
        <v>142</v>
      </c>
      <c r="H17" s="140">
        <v>157</v>
      </c>
      <c r="I17" s="115">
        <v>-11</v>
      </c>
      <c r="J17" s="116">
        <v>-7.0063694267515926</v>
      </c>
    </row>
    <row r="18" spans="1:15" s="287" customFormat="1" ht="24.95" customHeight="1" x14ac:dyDescent="0.2">
      <c r="A18" s="201" t="s">
        <v>144</v>
      </c>
      <c r="B18" s="202" t="s">
        <v>145</v>
      </c>
      <c r="C18" s="113">
        <v>5.812661977045539</v>
      </c>
      <c r="D18" s="115">
        <v>314</v>
      </c>
      <c r="E18" s="114">
        <v>332</v>
      </c>
      <c r="F18" s="114">
        <v>329</v>
      </c>
      <c r="G18" s="114">
        <v>336</v>
      </c>
      <c r="H18" s="140">
        <v>336</v>
      </c>
      <c r="I18" s="115">
        <v>-22</v>
      </c>
      <c r="J18" s="116">
        <v>-6.5476190476190474</v>
      </c>
      <c r="K18" s="110"/>
      <c r="L18" s="110"/>
      <c r="M18" s="110"/>
      <c r="N18" s="110"/>
      <c r="O18" s="110"/>
    </row>
    <row r="19" spans="1:15" s="110" customFormat="1" ht="24.95" customHeight="1" x14ac:dyDescent="0.2">
      <c r="A19" s="193" t="s">
        <v>146</v>
      </c>
      <c r="B19" s="199" t="s">
        <v>147</v>
      </c>
      <c r="C19" s="113">
        <v>16.012587930396151</v>
      </c>
      <c r="D19" s="115">
        <v>865</v>
      </c>
      <c r="E19" s="114">
        <v>875</v>
      </c>
      <c r="F19" s="114">
        <v>884</v>
      </c>
      <c r="G19" s="114">
        <v>898</v>
      </c>
      <c r="H19" s="140">
        <v>896</v>
      </c>
      <c r="I19" s="115">
        <v>-31</v>
      </c>
      <c r="J19" s="116">
        <v>-3.4598214285714284</v>
      </c>
    </row>
    <row r="20" spans="1:15" s="287" customFormat="1" ht="24.95" customHeight="1" x14ac:dyDescent="0.2">
      <c r="A20" s="193" t="s">
        <v>148</v>
      </c>
      <c r="B20" s="199" t="s">
        <v>149</v>
      </c>
      <c r="C20" s="113">
        <v>5.7015920029618661</v>
      </c>
      <c r="D20" s="115">
        <v>308</v>
      </c>
      <c r="E20" s="114">
        <v>310</v>
      </c>
      <c r="F20" s="114">
        <v>294</v>
      </c>
      <c r="G20" s="114">
        <v>300</v>
      </c>
      <c r="H20" s="140">
        <v>316</v>
      </c>
      <c r="I20" s="115">
        <v>-8</v>
      </c>
      <c r="J20" s="116">
        <v>-2.5316455696202533</v>
      </c>
      <c r="K20" s="110"/>
      <c r="L20" s="110"/>
      <c r="M20" s="110"/>
      <c r="N20" s="110"/>
      <c r="O20" s="110"/>
    </row>
    <row r="21" spans="1:15" s="110" customFormat="1" ht="24.95" customHeight="1" x14ac:dyDescent="0.2">
      <c r="A21" s="201" t="s">
        <v>150</v>
      </c>
      <c r="B21" s="202" t="s">
        <v>151</v>
      </c>
      <c r="C21" s="113">
        <v>12.51388374676046</v>
      </c>
      <c r="D21" s="115">
        <v>676</v>
      </c>
      <c r="E21" s="114">
        <v>740</v>
      </c>
      <c r="F21" s="114">
        <v>763</v>
      </c>
      <c r="G21" s="114">
        <v>780</v>
      </c>
      <c r="H21" s="140">
        <v>702</v>
      </c>
      <c r="I21" s="115">
        <v>-26</v>
      </c>
      <c r="J21" s="116">
        <v>-3.7037037037037037</v>
      </c>
    </row>
    <row r="22" spans="1:15" s="110" customFormat="1" ht="24.95" customHeight="1" x14ac:dyDescent="0.2">
      <c r="A22" s="201" t="s">
        <v>152</v>
      </c>
      <c r="B22" s="199" t="s">
        <v>153</v>
      </c>
      <c r="C22" s="113">
        <v>2.2028878193261754</v>
      </c>
      <c r="D22" s="115">
        <v>119</v>
      </c>
      <c r="E22" s="114">
        <v>114</v>
      </c>
      <c r="F22" s="114">
        <v>115</v>
      </c>
      <c r="G22" s="114">
        <v>120</v>
      </c>
      <c r="H22" s="140">
        <v>126</v>
      </c>
      <c r="I22" s="115">
        <v>-7</v>
      </c>
      <c r="J22" s="116">
        <v>-5.5555555555555554</v>
      </c>
    </row>
    <row r="23" spans="1:15" s="110" customFormat="1" ht="24.95" customHeight="1" x14ac:dyDescent="0.2">
      <c r="A23" s="193" t="s">
        <v>154</v>
      </c>
      <c r="B23" s="199" t="s">
        <v>155</v>
      </c>
      <c r="C23" s="113">
        <v>1.036653091447612</v>
      </c>
      <c r="D23" s="115">
        <v>56</v>
      </c>
      <c r="E23" s="114">
        <v>54</v>
      </c>
      <c r="F23" s="114">
        <v>53</v>
      </c>
      <c r="G23" s="114">
        <v>50</v>
      </c>
      <c r="H23" s="140">
        <v>52</v>
      </c>
      <c r="I23" s="115">
        <v>4</v>
      </c>
      <c r="J23" s="116">
        <v>7.6923076923076925</v>
      </c>
    </row>
    <row r="24" spans="1:15" s="110" customFormat="1" ht="24.95" customHeight="1" x14ac:dyDescent="0.2">
      <c r="A24" s="193" t="s">
        <v>156</v>
      </c>
      <c r="B24" s="199" t="s">
        <v>221</v>
      </c>
      <c r="C24" s="113">
        <v>7.848944835246205</v>
      </c>
      <c r="D24" s="115">
        <v>424</v>
      </c>
      <c r="E24" s="114">
        <v>421</v>
      </c>
      <c r="F24" s="114">
        <v>411</v>
      </c>
      <c r="G24" s="114">
        <v>411</v>
      </c>
      <c r="H24" s="140">
        <v>403</v>
      </c>
      <c r="I24" s="115">
        <v>21</v>
      </c>
      <c r="J24" s="116">
        <v>5.2109181141439205</v>
      </c>
    </row>
    <row r="25" spans="1:15" s="110" customFormat="1" ht="24.95" customHeight="1" x14ac:dyDescent="0.2">
      <c r="A25" s="193" t="s">
        <v>222</v>
      </c>
      <c r="B25" s="204" t="s">
        <v>159</v>
      </c>
      <c r="C25" s="113">
        <v>11.680858941132914</v>
      </c>
      <c r="D25" s="115">
        <v>631</v>
      </c>
      <c r="E25" s="114">
        <v>640</v>
      </c>
      <c r="F25" s="114">
        <v>617</v>
      </c>
      <c r="G25" s="114">
        <v>590</v>
      </c>
      <c r="H25" s="140">
        <v>626</v>
      </c>
      <c r="I25" s="115">
        <v>5</v>
      </c>
      <c r="J25" s="116">
        <v>0.79872204472843455</v>
      </c>
    </row>
    <row r="26" spans="1:15" s="110" customFormat="1" ht="24.95" customHeight="1" x14ac:dyDescent="0.2">
      <c r="A26" s="201">
        <v>782.78300000000002</v>
      </c>
      <c r="B26" s="203" t="s">
        <v>160</v>
      </c>
      <c r="C26" s="113">
        <v>0.40725657164013329</v>
      </c>
      <c r="D26" s="115">
        <v>22</v>
      </c>
      <c r="E26" s="114">
        <v>33</v>
      </c>
      <c r="F26" s="114">
        <v>27</v>
      </c>
      <c r="G26" s="114">
        <v>26</v>
      </c>
      <c r="H26" s="140">
        <v>22</v>
      </c>
      <c r="I26" s="115">
        <v>0</v>
      </c>
      <c r="J26" s="116">
        <v>0</v>
      </c>
    </row>
    <row r="27" spans="1:15" s="110" customFormat="1" ht="24.95" customHeight="1" x14ac:dyDescent="0.2">
      <c r="A27" s="193" t="s">
        <v>161</v>
      </c>
      <c r="B27" s="199" t="s">
        <v>162</v>
      </c>
      <c r="C27" s="113">
        <v>2.0362828582006665</v>
      </c>
      <c r="D27" s="115">
        <v>110</v>
      </c>
      <c r="E27" s="114">
        <v>115</v>
      </c>
      <c r="F27" s="114">
        <v>109</v>
      </c>
      <c r="G27" s="114">
        <v>108</v>
      </c>
      <c r="H27" s="140">
        <v>113</v>
      </c>
      <c r="I27" s="115">
        <v>-3</v>
      </c>
      <c r="J27" s="116">
        <v>-2.6548672566371683</v>
      </c>
    </row>
    <row r="28" spans="1:15" s="110" customFormat="1" ht="24.95" customHeight="1" x14ac:dyDescent="0.2">
      <c r="A28" s="193" t="s">
        <v>163</v>
      </c>
      <c r="B28" s="199" t="s">
        <v>164</v>
      </c>
      <c r="C28" s="113">
        <v>3.868937430581266</v>
      </c>
      <c r="D28" s="115">
        <v>209</v>
      </c>
      <c r="E28" s="114">
        <v>221</v>
      </c>
      <c r="F28" s="114">
        <v>209</v>
      </c>
      <c r="G28" s="114">
        <v>238</v>
      </c>
      <c r="H28" s="140">
        <v>203</v>
      </c>
      <c r="I28" s="115">
        <v>6</v>
      </c>
      <c r="J28" s="116">
        <v>2.9556650246305418</v>
      </c>
    </row>
    <row r="29" spans="1:15" s="110" customFormat="1" ht="24.95" customHeight="1" x14ac:dyDescent="0.2">
      <c r="A29" s="193">
        <v>86</v>
      </c>
      <c r="B29" s="199" t="s">
        <v>165</v>
      </c>
      <c r="C29" s="113">
        <v>5.2943354313217323</v>
      </c>
      <c r="D29" s="115">
        <v>286</v>
      </c>
      <c r="E29" s="114">
        <v>286</v>
      </c>
      <c r="F29" s="114">
        <v>270</v>
      </c>
      <c r="G29" s="114">
        <v>279</v>
      </c>
      <c r="H29" s="140">
        <v>269</v>
      </c>
      <c r="I29" s="115">
        <v>17</v>
      </c>
      <c r="J29" s="116">
        <v>6.3197026022304836</v>
      </c>
    </row>
    <row r="30" spans="1:15" s="110" customFormat="1" ht="24.95" customHeight="1" x14ac:dyDescent="0.2">
      <c r="A30" s="193">
        <v>87.88</v>
      </c>
      <c r="B30" s="204" t="s">
        <v>166</v>
      </c>
      <c r="C30" s="113">
        <v>2.924842650870048</v>
      </c>
      <c r="D30" s="115">
        <v>158</v>
      </c>
      <c r="E30" s="114">
        <v>178</v>
      </c>
      <c r="F30" s="114">
        <v>167</v>
      </c>
      <c r="G30" s="114">
        <v>180</v>
      </c>
      <c r="H30" s="140">
        <v>178</v>
      </c>
      <c r="I30" s="115">
        <v>-20</v>
      </c>
      <c r="J30" s="116">
        <v>-11.235955056179776</v>
      </c>
    </row>
    <row r="31" spans="1:15" s="110" customFormat="1" ht="24.95" customHeight="1" x14ac:dyDescent="0.2">
      <c r="A31" s="193" t="s">
        <v>167</v>
      </c>
      <c r="B31" s="199" t="s">
        <v>168</v>
      </c>
      <c r="C31" s="113">
        <v>6.7937800814513141</v>
      </c>
      <c r="D31" s="115">
        <v>367</v>
      </c>
      <c r="E31" s="114">
        <v>386</v>
      </c>
      <c r="F31" s="114">
        <v>383</v>
      </c>
      <c r="G31" s="114">
        <v>422</v>
      </c>
      <c r="H31" s="140">
        <v>400</v>
      </c>
      <c r="I31" s="115">
        <v>-33</v>
      </c>
      <c r="J31" s="116">
        <v>-8.25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2.0547945205479454</v>
      </c>
      <c r="D34" s="115">
        <v>111</v>
      </c>
      <c r="E34" s="114">
        <v>107</v>
      </c>
      <c r="F34" s="114">
        <v>117</v>
      </c>
      <c r="G34" s="114">
        <v>111</v>
      </c>
      <c r="H34" s="140">
        <v>102</v>
      </c>
      <c r="I34" s="115">
        <v>9</v>
      </c>
      <c r="J34" s="116">
        <v>8.8235294117647065</v>
      </c>
    </row>
    <row r="35" spans="1:10" s="110" customFormat="1" ht="24.95" customHeight="1" x14ac:dyDescent="0.2">
      <c r="A35" s="292" t="s">
        <v>171</v>
      </c>
      <c r="B35" s="293" t="s">
        <v>172</v>
      </c>
      <c r="C35" s="113">
        <v>19.622362088115512</v>
      </c>
      <c r="D35" s="115">
        <v>1060</v>
      </c>
      <c r="E35" s="114">
        <v>1097</v>
      </c>
      <c r="F35" s="114">
        <v>1128</v>
      </c>
      <c r="G35" s="114">
        <v>1141</v>
      </c>
      <c r="H35" s="140">
        <v>1160</v>
      </c>
      <c r="I35" s="115">
        <v>-100</v>
      </c>
      <c r="J35" s="116">
        <v>-8.6206896551724146</v>
      </c>
    </row>
    <row r="36" spans="1:10" s="110" customFormat="1" ht="24.95" customHeight="1" x14ac:dyDescent="0.2">
      <c r="A36" s="294" t="s">
        <v>173</v>
      </c>
      <c r="B36" s="295" t="s">
        <v>174</v>
      </c>
      <c r="C36" s="125">
        <v>78.322843391336548</v>
      </c>
      <c r="D36" s="143">
        <v>4231</v>
      </c>
      <c r="E36" s="144">
        <v>4373</v>
      </c>
      <c r="F36" s="144">
        <v>4302</v>
      </c>
      <c r="G36" s="144">
        <v>4402</v>
      </c>
      <c r="H36" s="145">
        <v>4306</v>
      </c>
      <c r="I36" s="143">
        <v>-75</v>
      </c>
      <c r="J36" s="146">
        <v>-1.7417556897352531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5402</v>
      </c>
      <c r="F11" s="264">
        <v>5577</v>
      </c>
      <c r="G11" s="264">
        <v>5547</v>
      </c>
      <c r="H11" s="264">
        <v>5654</v>
      </c>
      <c r="I11" s="265">
        <v>5568</v>
      </c>
      <c r="J11" s="263">
        <v>-166</v>
      </c>
      <c r="K11" s="266">
        <v>-2.9813218390804597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41.206960385042578</v>
      </c>
      <c r="E13" s="115">
        <v>2226</v>
      </c>
      <c r="F13" s="114">
        <v>2310</v>
      </c>
      <c r="G13" s="114">
        <v>2267</v>
      </c>
      <c r="H13" s="114">
        <v>2267</v>
      </c>
      <c r="I13" s="140">
        <v>2265</v>
      </c>
      <c r="J13" s="115">
        <v>-39</v>
      </c>
      <c r="K13" s="116">
        <v>-1.7218543046357615</v>
      </c>
    </row>
    <row r="14" spans="1:15" ht="15.95" customHeight="1" x14ac:dyDescent="0.2">
      <c r="A14" s="306" t="s">
        <v>230</v>
      </c>
      <c r="B14" s="307"/>
      <c r="C14" s="308"/>
      <c r="D14" s="113">
        <v>44.742687893372825</v>
      </c>
      <c r="E14" s="115">
        <v>2417</v>
      </c>
      <c r="F14" s="114">
        <v>2510</v>
      </c>
      <c r="G14" s="114">
        <v>2535</v>
      </c>
      <c r="H14" s="114">
        <v>2587</v>
      </c>
      <c r="I14" s="140">
        <v>2542</v>
      </c>
      <c r="J14" s="115">
        <v>-125</v>
      </c>
      <c r="K14" s="116">
        <v>-4.9173878835562546</v>
      </c>
    </row>
    <row r="15" spans="1:15" ht="15.95" customHeight="1" x14ac:dyDescent="0.2">
      <c r="A15" s="306" t="s">
        <v>231</v>
      </c>
      <c r="B15" s="307"/>
      <c r="C15" s="308"/>
      <c r="D15" s="113">
        <v>5.8681969640873755</v>
      </c>
      <c r="E15" s="115">
        <v>317</v>
      </c>
      <c r="F15" s="114">
        <v>323</v>
      </c>
      <c r="G15" s="114">
        <v>319</v>
      </c>
      <c r="H15" s="114">
        <v>334</v>
      </c>
      <c r="I15" s="140">
        <v>322</v>
      </c>
      <c r="J15" s="115">
        <v>-5</v>
      </c>
      <c r="K15" s="116">
        <v>-1.5527950310559007</v>
      </c>
    </row>
    <row r="16" spans="1:15" ht="15.95" customHeight="1" x14ac:dyDescent="0.2">
      <c r="A16" s="306" t="s">
        <v>232</v>
      </c>
      <c r="B16" s="307"/>
      <c r="C16" s="308"/>
      <c r="D16" s="113">
        <v>6.0162902628656054</v>
      </c>
      <c r="E16" s="115">
        <v>325</v>
      </c>
      <c r="F16" s="114">
        <v>316</v>
      </c>
      <c r="G16" s="114">
        <v>311</v>
      </c>
      <c r="H16" s="114">
        <v>327</v>
      </c>
      <c r="I16" s="140">
        <v>310</v>
      </c>
      <c r="J16" s="115">
        <v>15</v>
      </c>
      <c r="K16" s="116">
        <v>4.838709677419355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1.2587930396149574</v>
      </c>
      <c r="E18" s="115">
        <v>68</v>
      </c>
      <c r="F18" s="114">
        <v>69</v>
      </c>
      <c r="G18" s="114">
        <v>77</v>
      </c>
      <c r="H18" s="114">
        <v>68</v>
      </c>
      <c r="I18" s="140">
        <v>68</v>
      </c>
      <c r="J18" s="115">
        <v>0</v>
      </c>
      <c r="K18" s="116">
        <v>0</v>
      </c>
    </row>
    <row r="19" spans="1:11" ht="14.1" customHeight="1" x14ac:dyDescent="0.2">
      <c r="A19" s="306" t="s">
        <v>235</v>
      </c>
      <c r="B19" s="307" t="s">
        <v>236</v>
      </c>
      <c r="C19" s="308"/>
      <c r="D19" s="113">
        <v>0.72195483154387263</v>
      </c>
      <c r="E19" s="115">
        <v>39</v>
      </c>
      <c r="F19" s="114">
        <v>39</v>
      </c>
      <c r="G19" s="114">
        <v>45</v>
      </c>
      <c r="H19" s="114">
        <v>39</v>
      </c>
      <c r="I19" s="140">
        <v>40</v>
      </c>
      <c r="J19" s="115">
        <v>-1</v>
      </c>
      <c r="K19" s="116">
        <v>-2.5</v>
      </c>
    </row>
    <row r="20" spans="1:11" ht="14.1" customHeight="1" x14ac:dyDescent="0.2">
      <c r="A20" s="306">
        <v>12</v>
      </c>
      <c r="B20" s="307" t="s">
        <v>237</v>
      </c>
      <c r="C20" s="308"/>
      <c r="D20" s="113">
        <v>0.88855979266938168</v>
      </c>
      <c r="E20" s="115">
        <v>48</v>
      </c>
      <c r="F20" s="114">
        <v>45</v>
      </c>
      <c r="G20" s="114">
        <v>40</v>
      </c>
      <c r="H20" s="114">
        <v>42</v>
      </c>
      <c r="I20" s="140">
        <v>51</v>
      </c>
      <c r="J20" s="115">
        <v>-3</v>
      </c>
      <c r="K20" s="116">
        <v>-5.882352941176471</v>
      </c>
    </row>
    <row r="21" spans="1:11" ht="14.1" customHeight="1" x14ac:dyDescent="0.2">
      <c r="A21" s="306">
        <v>21</v>
      </c>
      <c r="B21" s="307" t="s">
        <v>238</v>
      </c>
      <c r="C21" s="308"/>
      <c r="D21" s="113">
        <v>0.87004813032210293</v>
      </c>
      <c r="E21" s="115">
        <v>47</v>
      </c>
      <c r="F21" s="114">
        <v>47</v>
      </c>
      <c r="G21" s="114">
        <v>48</v>
      </c>
      <c r="H21" s="114">
        <v>48</v>
      </c>
      <c r="I21" s="140">
        <v>54</v>
      </c>
      <c r="J21" s="115">
        <v>-7</v>
      </c>
      <c r="K21" s="116">
        <v>-12.962962962962964</v>
      </c>
    </row>
    <row r="22" spans="1:11" ht="14.1" customHeight="1" x14ac:dyDescent="0.2">
      <c r="A22" s="306">
        <v>22</v>
      </c>
      <c r="B22" s="307" t="s">
        <v>239</v>
      </c>
      <c r="C22" s="308"/>
      <c r="D22" s="113">
        <v>0.75897815623843023</v>
      </c>
      <c r="E22" s="115">
        <v>41</v>
      </c>
      <c r="F22" s="114">
        <v>41</v>
      </c>
      <c r="G22" s="114">
        <v>38</v>
      </c>
      <c r="H22" s="114">
        <v>40</v>
      </c>
      <c r="I22" s="140">
        <v>43</v>
      </c>
      <c r="J22" s="115">
        <v>-2</v>
      </c>
      <c r="K22" s="116">
        <v>-4.6511627906976747</v>
      </c>
    </row>
    <row r="23" spans="1:11" ht="14.1" customHeight="1" x14ac:dyDescent="0.2">
      <c r="A23" s="306">
        <v>23</v>
      </c>
      <c r="B23" s="307" t="s">
        <v>240</v>
      </c>
      <c r="C23" s="308"/>
      <c r="D23" s="113">
        <v>0.46279155868196964</v>
      </c>
      <c r="E23" s="115">
        <v>25</v>
      </c>
      <c r="F23" s="114">
        <v>23</v>
      </c>
      <c r="G23" s="114">
        <v>19</v>
      </c>
      <c r="H23" s="114">
        <v>21</v>
      </c>
      <c r="I23" s="140">
        <v>23</v>
      </c>
      <c r="J23" s="115">
        <v>2</v>
      </c>
      <c r="K23" s="116">
        <v>8.695652173913043</v>
      </c>
    </row>
    <row r="24" spans="1:11" ht="14.1" customHeight="1" x14ac:dyDescent="0.2">
      <c r="A24" s="306">
        <v>24</v>
      </c>
      <c r="B24" s="307" t="s">
        <v>241</v>
      </c>
      <c r="C24" s="308"/>
      <c r="D24" s="113">
        <v>2.1288411699370604</v>
      </c>
      <c r="E24" s="115">
        <v>115</v>
      </c>
      <c r="F24" s="114">
        <v>127</v>
      </c>
      <c r="G24" s="114">
        <v>130</v>
      </c>
      <c r="H24" s="114">
        <v>129</v>
      </c>
      <c r="I24" s="140">
        <v>130</v>
      </c>
      <c r="J24" s="115">
        <v>-15</v>
      </c>
      <c r="K24" s="116">
        <v>-11.538461538461538</v>
      </c>
    </row>
    <row r="25" spans="1:11" ht="14.1" customHeight="1" x14ac:dyDescent="0.2">
      <c r="A25" s="306">
        <v>25</v>
      </c>
      <c r="B25" s="307" t="s">
        <v>242</v>
      </c>
      <c r="C25" s="308"/>
      <c r="D25" s="113">
        <v>3.1654942613846724</v>
      </c>
      <c r="E25" s="115">
        <v>171</v>
      </c>
      <c r="F25" s="114">
        <v>168</v>
      </c>
      <c r="G25" s="114">
        <v>176</v>
      </c>
      <c r="H25" s="114">
        <v>179</v>
      </c>
      <c r="I25" s="140">
        <v>168</v>
      </c>
      <c r="J25" s="115">
        <v>3</v>
      </c>
      <c r="K25" s="116">
        <v>1.7857142857142858</v>
      </c>
    </row>
    <row r="26" spans="1:11" ht="14.1" customHeight="1" x14ac:dyDescent="0.2">
      <c r="A26" s="306">
        <v>26</v>
      </c>
      <c r="B26" s="307" t="s">
        <v>243</v>
      </c>
      <c r="C26" s="308"/>
      <c r="D26" s="113">
        <v>2.6656793780081451</v>
      </c>
      <c r="E26" s="115">
        <v>144</v>
      </c>
      <c r="F26" s="114">
        <v>152</v>
      </c>
      <c r="G26" s="114">
        <v>170</v>
      </c>
      <c r="H26" s="114">
        <v>177</v>
      </c>
      <c r="I26" s="140">
        <v>183</v>
      </c>
      <c r="J26" s="115">
        <v>-39</v>
      </c>
      <c r="K26" s="116">
        <v>-21.311475409836067</v>
      </c>
    </row>
    <row r="27" spans="1:11" ht="14.1" customHeight="1" x14ac:dyDescent="0.2">
      <c r="A27" s="306">
        <v>27</v>
      </c>
      <c r="B27" s="307" t="s">
        <v>244</v>
      </c>
      <c r="C27" s="308"/>
      <c r="D27" s="113">
        <v>0.88855979266938168</v>
      </c>
      <c r="E27" s="115">
        <v>48</v>
      </c>
      <c r="F27" s="114">
        <v>47</v>
      </c>
      <c r="G27" s="114">
        <v>48</v>
      </c>
      <c r="H27" s="114">
        <v>48</v>
      </c>
      <c r="I27" s="140">
        <v>47</v>
      </c>
      <c r="J27" s="115">
        <v>1</v>
      </c>
      <c r="K27" s="116">
        <v>2.1276595744680851</v>
      </c>
    </row>
    <row r="28" spans="1:11" ht="14.1" customHeight="1" x14ac:dyDescent="0.2">
      <c r="A28" s="306">
        <v>28</v>
      </c>
      <c r="B28" s="307" t="s">
        <v>245</v>
      </c>
      <c r="C28" s="308"/>
      <c r="D28" s="113">
        <v>0.1295816364309515</v>
      </c>
      <c r="E28" s="115">
        <v>7</v>
      </c>
      <c r="F28" s="114">
        <v>7</v>
      </c>
      <c r="G28" s="114">
        <v>6</v>
      </c>
      <c r="H28" s="114">
        <v>8</v>
      </c>
      <c r="I28" s="140">
        <v>5</v>
      </c>
      <c r="J28" s="115">
        <v>2</v>
      </c>
      <c r="K28" s="116">
        <v>40</v>
      </c>
    </row>
    <row r="29" spans="1:11" ht="14.1" customHeight="1" x14ac:dyDescent="0.2">
      <c r="A29" s="306">
        <v>29</v>
      </c>
      <c r="B29" s="307" t="s">
        <v>246</v>
      </c>
      <c r="C29" s="308"/>
      <c r="D29" s="113">
        <v>3.6282858200666421</v>
      </c>
      <c r="E29" s="115">
        <v>196</v>
      </c>
      <c r="F29" s="114">
        <v>215</v>
      </c>
      <c r="G29" s="114">
        <v>207</v>
      </c>
      <c r="H29" s="114">
        <v>210</v>
      </c>
      <c r="I29" s="140">
        <v>191</v>
      </c>
      <c r="J29" s="115">
        <v>5</v>
      </c>
      <c r="K29" s="116">
        <v>2.6178010471204187</v>
      </c>
    </row>
    <row r="30" spans="1:11" ht="14.1" customHeight="1" x14ac:dyDescent="0.2">
      <c r="A30" s="306" t="s">
        <v>247</v>
      </c>
      <c r="B30" s="307" t="s">
        <v>248</v>
      </c>
      <c r="C30" s="308"/>
      <c r="D30" s="113" t="s">
        <v>513</v>
      </c>
      <c r="E30" s="115" t="s">
        <v>513</v>
      </c>
      <c r="F30" s="114" t="s">
        <v>513</v>
      </c>
      <c r="G30" s="114" t="s">
        <v>513</v>
      </c>
      <c r="H30" s="114">
        <v>23</v>
      </c>
      <c r="I30" s="140" t="s">
        <v>513</v>
      </c>
      <c r="J30" s="115" t="s">
        <v>513</v>
      </c>
      <c r="K30" s="116" t="s">
        <v>513</v>
      </c>
    </row>
    <row r="31" spans="1:11" ht="14.1" customHeight="1" x14ac:dyDescent="0.2">
      <c r="A31" s="306" t="s">
        <v>249</v>
      </c>
      <c r="B31" s="307" t="s">
        <v>250</v>
      </c>
      <c r="C31" s="308"/>
      <c r="D31" s="113">
        <v>3.2395409107737874</v>
      </c>
      <c r="E31" s="115">
        <v>175</v>
      </c>
      <c r="F31" s="114">
        <v>190</v>
      </c>
      <c r="G31" s="114">
        <v>183</v>
      </c>
      <c r="H31" s="114">
        <v>184</v>
      </c>
      <c r="I31" s="140">
        <v>171</v>
      </c>
      <c r="J31" s="115">
        <v>4</v>
      </c>
      <c r="K31" s="116">
        <v>2.3391812865497075</v>
      </c>
    </row>
    <row r="32" spans="1:11" ht="14.1" customHeight="1" x14ac:dyDescent="0.2">
      <c r="A32" s="306">
        <v>31</v>
      </c>
      <c r="B32" s="307" t="s">
        <v>251</v>
      </c>
      <c r="C32" s="308"/>
      <c r="D32" s="113">
        <v>0.16660496112550907</v>
      </c>
      <c r="E32" s="115">
        <v>9</v>
      </c>
      <c r="F32" s="114">
        <v>8</v>
      </c>
      <c r="G32" s="114">
        <v>11</v>
      </c>
      <c r="H32" s="114">
        <v>9</v>
      </c>
      <c r="I32" s="140">
        <v>9</v>
      </c>
      <c r="J32" s="115">
        <v>0</v>
      </c>
      <c r="K32" s="116">
        <v>0</v>
      </c>
    </row>
    <row r="33" spans="1:11" ht="14.1" customHeight="1" x14ac:dyDescent="0.2">
      <c r="A33" s="306">
        <v>32</v>
      </c>
      <c r="B33" s="307" t="s">
        <v>252</v>
      </c>
      <c r="C33" s="308"/>
      <c r="D33" s="113">
        <v>1.0736764161421695</v>
      </c>
      <c r="E33" s="115">
        <v>58</v>
      </c>
      <c r="F33" s="114">
        <v>63</v>
      </c>
      <c r="G33" s="114">
        <v>57</v>
      </c>
      <c r="H33" s="114">
        <v>63</v>
      </c>
      <c r="I33" s="140">
        <v>58</v>
      </c>
      <c r="J33" s="115">
        <v>0</v>
      </c>
      <c r="K33" s="116">
        <v>0</v>
      </c>
    </row>
    <row r="34" spans="1:11" ht="14.1" customHeight="1" x14ac:dyDescent="0.2">
      <c r="A34" s="306">
        <v>33</v>
      </c>
      <c r="B34" s="307" t="s">
        <v>253</v>
      </c>
      <c r="C34" s="308"/>
      <c r="D34" s="113">
        <v>0.44427989633469084</v>
      </c>
      <c r="E34" s="115">
        <v>24</v>
      </c>
      <c r="F34" s="114">
        <v>24</v>
      </c>
      <c r="G34" s="114">
        <v>20</v>
      </c>
      <c r="H34" s="114">
        <v>19</v>
      </c>
      <c r="I34" s="140">
        <v>24</v>
      </c>
      <c r="J34" s="115">
        <v>0</v>
      </c>
      <c r="K34" s="116">
        <v>0</v>
      </c>
    </row>
    <row r="35" spans="1:11" ht="14.1" customHeight="1" x14ac:dyDescent="0.2">
      <c r="A35" s="306">
        <v>34</v>
      </c>
      <c r="B35" s="307" t="s">
        <v>254</v>
      </c>
      <c r="C35" s="308"/>
      <c r="D35" s="113">
        <v>5.4609403924472417</v>
      </c>
      <c r="E35" s="115">
        <v>295</v>
      </c>
      <c r="F35" s="114">
        <v>322</v>
      </c>
      <c r="G35" s="114">
        <v>323</v>
      </c>
      <c r="H35" s="114">
        <v>318</v>
      </c>
      <c r="I35" s="140">
        <v>320</v>
      </c>
      <c r="J35" s="115">
        <v>-25</v>
      </c>
      <c r="K35" s="116">
        <v>-7.8125</v>
      </c>
    </row>
    <row r="36" spans="1:11" ht="14.1" customHeight="1" x14ac:dyDescent="0.2">
      <c r="A36" s="306">
        <v>41</v>
      </c>
      <c r="B36" s="307" t="s">
        <v>255</v>
      </c>
      <c r="C36" s="308"/>
      <c r="D36" s="113">
        <v>0.38874490929285449</v>
      </c>
      <c r="E36" s="115">
        <v>21</v>
      </c>
      <c r="F36" s="114">
        <v>23</v>
      </c>
      <c r="G36" s="114">
        <v>23</v>
      </c>
      <c r="H36" s="114">
        <v>31</v>
      </c>
      <c r="I36" s="140">
        <v>24</v>
      </c>
      <c r="J36" s="115">
        <v>-3</v>
      </c>
      <c r="K36" s="116">
        <v>-12.5</v>
      </c>
    </row>
    <row r="37" spans="1:11" ht="14.1" customHeight="1" x14ac:dyDescent="0.2">
      <c r="A37" s="306">
        <v>42</v>
      </c>
      <c r="B37" s="307" t="s">
        <v>256</v>
      </c>
      <c r="C37" s="308"/>
      <c r="D37" s="113">
        <v>0.1295816364309515</v>
      </c>
      <c r="E37" s="115">
        <v>7</v>
      </c>
      <c r="F37" s="114">
        <v>9</v>
      </c>
      <c r="G37" s="114">
        <v>9</v>
      </c>
      <c r="H37" s="114">
        <v>9</v>
      </c>
      <c r="I37" s="140">
        <v>9</v>
      </c>
      <c r="J37" s="115">
        <v>-2</v>
      </c>
      <c r="K37" s="116">
        <v>-22.222222222222221</v>
      </c>
    </row>
    <row r="38" spans="1:11" ht="14.1" customHeight="1" x14ac:dyDescent="0.2">
      <c r="A38" s="306">
        <v>43</v>
      </c>
      <c r="B38" s="307" t="s">
        <v>257</v>
      </c>
      <c r="C38" s="308"/>
      <c r="D38" s="113">
        <v>1.7586079229914846</v>
      </c>
      <c r="E38" s="115">
        <v>95</v>
      </c>
      <c r="F38" s="114">
        <v>96</v>
      </c>
      <c r="G38" s="114">
        <v>71</v>
      </c>
      <c r="H38" s="114">
        <v>90</v>
      </c>
      <c r="I38" s="140">
        <v>87</v>
      </c>
      <c r="J38" s="115">
        <v>8</v>
      </c>
      <c r="K38" s="116">
        <v>9.1954022988505741</v>
      </c>
    </row>
    <row r="39" spans="1:11" ht="14.1" customHeight="1" x14ac:dyDescent="0.2">
      <c r="A39" s="306">
        <v>51</v>
      </c>
      <c r="B39" s="307" t="s">
        <v>258</v>
      </c>
      <c r="C39" s="308"/>
      <c r="D39" s="113">
        <v>5.7941503146982596</v>
      </c>
      <c r="E39" s="115">
        <v>313</v>
      </c>
      <c r="F39" s="114">
        <v>321</v>
      </c>
      <c r="G39" s="114">
        <v>301</v>
      </c>
      <c r="H39" s="114">
        <v>302</v>
      </c>
      <c r="I39" s="140">
        <v>305</v>
      </c>
      <c r="J39" s="115">
        <v>8</v>
      </c>
      <c r="K39" s="116">
        <v>2.622950819672131</v>
      </c>
    </row>
    <row r="40" spans="1:11" ht="14.1" customHeight="1" x14ac:dyDescent="0.2">
      <c r="A40" s="306" t="s">
        <v>259</v>
      </c>
      <c r="B40" s="307" t="s">
        <v>260</v>
      </c>
      <c r="C40" s="308"/>
      <c r="D40" s="113">
        <v>5.5534987041836361</v>
      </c>
      <c r="E40" s="115">
        <v>300</v>
      </c>
      <c r="F40" s="114">
        <v>309</v>
      </c>
      <c r="G40" s="114">
        <v>289</v>
      </c>
      <c r="H40" s="114">
        <v>292</v>
      </c>
      <c r="I40" s="140">
        <v>296</v>
      </c>
      <c r="J40" s="115">
        <v>4</v>
      </c>
      <c r="K40" s="116">
        <v>1.3513513513513513</v>
      </c>
    </row>
    <row r="41" spans="1:11" ht="14.1" customHeight="1" x14ac:dyDescent="0.2">
      <c r="A41" s="306"/>
      <c r="B41" s="307" t="s">
        <v>261</v>
      </c>
      <c r="C41" s="308"/>
      <c r="D41" s="113">
        <v>2.6841910403554241</v>
      </c>
      <c r="E41" s="115">
        <v>145</v>
      </c>
      <c r="F41" s="114">
        <v>156</v>
      </c>
      <c r="G41" s="114">
        <v>151</v>
      </c>
      <c r="H41" s="114">
        <v>161</v>
      </c>
      <c r="I41" s="140">
        <v>160</v>
      </c>
      <c r="J41" s="115">
        <v>-15</v>
      </c>
      <c r="K41" s="116">
        <v>-9.375</v>
      </c>
    </row>
    <row r="42" spans="1:11" ht="14.1" customHeight="1" x14ac:dyDescent="0.2">
      <c r="A42" s="306">
        <v>52</v>
      </c>
      <c r="B42" s="307" t="s">
        <v>262</v>
      </c>
      <c r="C42" s="308"/>
      <c r="D42" s="113">
        <v>3.7948907811921511</v>
      </c>
      <c r="E42" s="115">
        <v>205</v>
      </c>
      <c r="F42" s="114">
        <v>207</v>
      </c>
      <c r="G42" s="114">
        <v>212</v>
      </c>
      <c r="H42" s="114">
        <v>223</v>
      </c>
      <c r="I42" s="140">
        <v>220</v>
      </c>
      <c r="J42" s="115">
        <v>-15</v>
      </c>
      <c r="K42" s="116">
        <v>-6.8181818181818183</v>
      </c>
    </row>
    <row r="43" spans="1:11" ht="14.1" customHeight="1" x14ac:dyDescent="0.2">
      <c r="A43" s="306" t="s">
        <v>263</v>
      </c>
      <c r="B43" s="307" t="s">
        <v>264</v>
      </c>
      <c r="C43" s="308"/>
      <c r="D43" s="113">
        <v>3.6467974824139207</v>
      </c>
      <c r="E43" s="115">
        <v>197</v>
      </c>
      <c r="F43" s="114">
        <v>197</v>
      </c>
      <c r="G43" s="114">
        <v>202</v>
      </c>
      <c r="H43" s="114">
        <v>214</v>
      </c>
      <c r="I43" s="140">
        <v>210</v>
      </c>
      <c r="J43" s="115">
        <v>-13</v>
      </c>
      <c r="K43" s="116">
        <v>-6.1904761904761907</v>
      </c>
    </row>
    <row r="44" spans="1:11" ht="14.1" customHeight="1" x14ac:dyDescent="0.2">
      <c r="A44" s="306">
        <v>53</v>
      </c>
      <c r="B44" s="307" t="s">
        <v>265</v>
      </c>
      <c r="C44" s="308"/>
      <c r="D44" s="113">
        <v>1.554979637171418</v>
      </c>
      <c r="E44" s="115">
        <v>84</v>
      </c>
      <c r="F44" s="114">
        <v>90</v>
      </c>
      <c r="G44" s="114">
        <v>95</v>
      </c>
      <c r="H44" s="114">
        <v>98</v>
      </c>
      <c r="I44" s="140">
        <v>98</v>
      </c>
      <c r="J44" s="115">
        <v>-14</v>
      </c>
      <c r="K44" s="116">
        <v>-14.285714285714286</v>
      </c>
    </row>
    <row r="45" spans="1:11" ht="14.1" customHeight="1" x14ac:dyDescent="0.2">
      <c r="A45" s="306" t="s">
        <v>266</v>
      </c>
      <c r="B45" s="307" t="s">
        <v>267</v>
      </c>
      <c r="C45" s="308"/>
      <c r="D45" s="113">
        <v>1.3698630136986301</v>
      </c>
      <c r="E45" s="115">
        <v>74</v>
      </c>
      <c r="F45" s="114">
        <v>80</v>
      </c>
      <c r="G45" s="114">
        <v>87</v>
      </c>
      <c r="H45" s="114">
        <v>89</v>
      </c>
      <c r="I45" s="140">
        <v>88</v>
      </c>
      <c r="J45" s="115">
        <v>-14</v>
      </c>
      <c r="K45" s="116">
        <v>-15.909090909090908</v>
      </c>
    </row>
    <row r="46" spans="1:11" ht="14.1" customHeight="1" x14ac:dyDescent="0.2">
      <c r="A46" s="306">
        <v>54</v>
      </c>
      <c r="B46" s="307" t="s">
        <v>268</v>
      </c>
      <c r="C46" s="308"/>
      <c r="D46" s="113">
        <v>13.328396890040725</v>
      </c>
      <c r="E46" s="115">
        <v>720</v>
      </c>
      <c r="F46" s="114">
        <v>724</v>
      </c>
      <c r="G46" s="114">
        <v>710</v>
      </c>
      <c r="H46" s="114">
        <v>709</v>
      </c>
      <c r="I46" s="140">
        <v>728</v>
      </c>
      <c r="J46" s="115">
        <v>-8</v>
      </c>
      <c r="K46" s="116">
        <v>-1.098901098901099</v>
      </c>
    </row>
    <row r="47" spans="1:11" ht="14.1" customHeight="1" x14ac:dyDescent="0.2">
      <c r="A47" s="306">
        <v>61</v>
      </c>
      <c r="B47" s="307" t="s">
        <v>269</v>
      </c>
      <c r="C47" s="308"/>
      <c r="D47" s="113">
        <v>1.036653091447612</v>
      </c>
      <c r="E47" s="115">
        <v>56</v>
      </c>
      <c r="F47" s="114">
        <v>54</v>
      </c>
      <c r="G47" s="114">
        <v>59</v>
      </c>
      <c r="H47" s="114">
        <v>51</v>
      </c>
      <c r="I47" s="140">
        <v>51</v>
      </c>
      <c r="J47" s="115">
        <v>5</v>
      </c>
      <c r="K47" s="116">
        <v>9.8039215686274517</v>
      </c>
    </row>
    <row r="48" spans="1:11" ht="14.1" customHeight="1" x14ac:dyDescent="0.2">
      <c r="A48" s="306">
        <v>62</v>
      </c>
      <c r="B48" s="307" t="s">
        <v>270</v>
      </c>
      <c r="C48" s="308"/>
      <c r="D48" s="113">
        <v>9.9407626804887084</v>
      </c>
      <c r="E48" s="115">
        <v>537</v>
      </c>
      <c r="F48" s="114">
        <v>552</v>
      </c>
      <c r="G48" s="114">
        <v>573</v>
      </c>
      <c r="H48" s="114">
        <v>588</v>
      </c>
      <c r="I48" s="140">
        <v>574</v>
      </c>
      <c r="J48" s="115">
        <v>-37</v>
      </c>
      <c r="K48" s="116">
        <v>-6.4459930313588849</v>
      </c>
    </row>
    <row r="49" spans="1:11" ht="14.1" customHeight="1" x14ac:dyDescent="0.2">
      <c r="A49" s="306">
        <v>63</v>
      </c>
      <c r="B49" s="307" t="s">
        <v>271</v>
      </c>
      <c r="C49" s="308"/>
      <c r="D49" s="113">
        <v>10.385042576823398</v>
      </c>
      <c r="E49" s="115">
        <v>561</v>
      </c>
      <c r="F49" s="114">
        <v>613</v>
      </c>
      <c r="G49" s="114">
        <v>625</v>
      </c>
      <c r="H49" s="114">
        <v>634</v>
      </c>
      <c r="I49" s="140">
        <v>584</v>
      </c>
      <c r="J49" s="115">
        <v>-23</v>
      </c>
      <c r="K49" s="116">
        <v>-3.9383561643835616</v>
      </c>
    </row>
    <row r="50" spans="1:11" ht="14.1" customHeight="1" x14ac:dyDescent="0.2">
      <c r="A50" s="306" t="s">
        <v>272</v>
      </c>
      <c r="B50" s="307" t="s">
        <v>273</v>
      </c>
      <c r="C50" s="308"/>
      <c r="D50" s="113">
        <v>0.99962976675305437</v>
      </c>
      <c r="E50" s="115">
        <v>54</v>
      </c>
      <c r="F50" s="114">
        <v>54</v>
      </c>
      <c r="G50" s="114">
        <v>61</v>
      </c>
      <c r="H50" s="114">
        <v>65</v>
      </c>
      <c r="I50" s="140">
        <v>61</v>
      </c>
      <c r="J50" s="115">
        <v>-7</v>
      </c>
      <c r="K50" s="116">
        <v>-11.475409836065573</v>
      </c>
    </row>
    <row r="51" spans="1:11" ht="14.1" customHeight="1" x14ac:dyDescent="0.2">
      <c r="A51" s="306" t="s">
        <v>274</v>
      </c>
      <c r="B51" s="307" t="s">
        <v>275</v>
      </c>
      <c r="C51" s="308"/>
      <c r="D51" s="113">
        <v>8.4228063680118481</v>
      </c>
      <c r="E51" s="115">
        <v>455</v>
      </c>
      <c r="F51" s="114">
        <v>503</v>
      </c>
      <c r="G51" s="114">
        <v>511</v>
      </c>
      <c r="H51" s="114">
        <v>517</v>
      </c>
      <c r="I51" s="140">
        <v>472</v>
      </c>
      <c r="J51" s="115">
        <v>-17</v>
      </c>
      <c r="K51" s="116">
        <v>-3.6016949152542375</v>
      </c>
    </row>
    <row r="52" spans="1:11" ht="14.1" customHeight="1" x14ac:dyDescent="0.2">
      <c r="A52" s="306">
        <v>71</v>
      </c>
      <c r="B52" s="307" t="s">
        <v>276</v>
      </c>
      <c r="C52" s="308"/>
      <c r="D52" s="113">
        <v>14.216956682710107</v>
      </c>
      <c r="E52" s="115">
        <v>768</v>
      </c>
      <c r="F52" s="114">
        <v>775</v>
      </c>
      <c r="G52" s="114">
        <v>773</v>
      </c>
      <c r="H52" s="114">
        <v>772</v>
      </c>
      <c r="I52" s="140">
        <v>770</v>
      </c>
      <c r="J52" s="115">
        <v>-2</v>
      </c>
      <c r="K52" s="116">
        <v>-0.25974025974025972</v>
      </c>
    </row>
    <row r="53" spans="1:11" ht="14.1" customHeight="1" x14ac:dyDescent="0.2">
      <c r="A53" s="306" t="s">
        <v>277</v>
      </c>
      <c r="B53" s="307" t="s">
        <v>278</v>
      </c>
      <c r="C53" s="308"/>
      <c r="D53" s="113">
        <v>2.0918178452425029</v>
      </c>
      <c r="E53" s="115">
        <v>113</v>
      </c>
      <c r="F53" s="114">
        <v>111</v>
      </c>
      <c r="G53" s="114">
        <v>109</v>
      </c>
      <c r="H53" s="114">
        <v>113</v>
      </c>
      <c r="I53" s="140">
        <v>99</v>
      </c>
      <c r="J53" s="115">
        <v>14</v>
      </c>
      <c r="K53" s="116">
        <v>14.141414141414142</v>
      </c>
    </row>
    <row r="54" spans="1:11" ht="14.1" customHeight="1" x14ac:dyDescent="0.2">
      <c r="A54" s="306" t="s">
        <v>279</v>
      </c>
      <c r="B54" s="307" t="s">
        <v>280</v>
      </c>
      <c r="C54" s="308"/>
      <c r="D54" s="113">
        <v>10.903369122547204</v>
      </c>
      <c r="E54" s="115">
        <v>589</v>
      </c>
      <c r="F54" s="114">
        <v>594</v>
      </c>
      <c r="G54" s="114">
        <v>590</v>
      </c>
      <c r="H54" s="114">
        <v>586</v>
      </c>
      <c r="I54" s="140">
        <v>598</v>
      </c>
      <c r="J54" s="115">
        <v>-9</v>
      </c>
      <c r="K54" s="116">
        <v>-1.5050167224080269</v>
      </c>
    </row>
    <row r="55" spans="1:11" ht="14.1" customHeight="1" x14ac:dyDescent="0.2">
      <c r="A55" s="306">
        <v>72</v>
      </c>
      <c r="B55" s="307" t="s">
        <v>281</v>
      </c>
      <c r="C55" s="308"/>
      <c r="D55" s="113">
        <v>1.98074787115883</v>
      </c>
      <c r="E55" s="115">
        <v>107</v>
      </c>
      <c r="F55" s="114">
        <v>109</v>
      </c>
      <c r="G55" s="114">
        <v>107</v>
      </c>
      <c r="H55" s="114">
        <v>104</v>
      </c>
      <c r="I55" s="140">
        <v>107</v>
      </c>
      <c r="J55" s="115">
        <v>0</v>
      </c>
      <c r="K55" s="116">
        <v>0</v>
      </c>
    </row>
    <row r="56" spans="1:11" ht="14.1" customHeight="1" x14ac:dyDescent="0.2">
      <c r="A56" s="306" t="s">
        <v>282</v>
      </c>
      <c r="B56" s="307" t="s">
        <v>283</v>
      </c>
      <c r="C56" s="308"/>
      <c r="D56" s="113">
        <v>0.24065161051462422</v>
      </c>
      <c r="E56" s="115">
        <v>13</v>
      </c>
      <c r="F56" s="114">
        <v>14</v>
      </c>
      <c r="G56" s="114">
        <v>13</v>
      </c>
      <c r="H56" s="114">
        <v>13</v>
      </c>
      <c r="I56" s="140">
        <v>14</v>
      </c>
      <c r="J56" s="115">
        <v>-1</v>
      </c>
      <c r="K56" s="116">
        <v>-7.1428571428571432</v>
      </c>
    </row>
    <row r="57" spans="1:11" ht="14.1" customHeight="1" x14ac:dyDescent="0.2">
      <c r="A57" s="306" t="s">
        <v>284</v>
      </c>
      <c r="B57" s="307" t="s">
        <v>285</v>
      </c>
      <c r="C57" s="308"/>
      <c r="D57" s="113">
        <v>1.4253980007404665</v>
      </c>
      <c r="E57" s="115">
        <v>77</v>
      </c>
      <c r="F57" s="114">
        <v>77</v>
      </c>
      <c r="G57" s="114">
        <v>76</v>
      </c>
      <c r="H57" s="114">
        <v>74</v>
      </c>
      <c r="I57" s="140">
        <v>76</v>
      </c>
      <c r="J57" s="115">
        <v>1</v>
      </c>
      <c r="K57" s="116">
        <v>1.3157894736842106</v>
      </c>
    </row>
    <row r="58" spans="1:11" ht="14.1" customHeight="1" x14ac:dyDescent="0.2">
      <c r="A58" s="306">
        <v>73</v>
      </c>
      <c r="B58" s="307" t="s">
        <v>286</v>
      </c>
      <c r="C58" s="308"/>
      <c r="D58" s="113">
        <v>1.0551647537948907</v>
      </c>
      <c r="E58" s="115">
        <v>57</v>
      </c>
      <c r="F58" s="114">
        <v>51</v>
      </c>
      <c r="G58" s="114">
        <v>47</v>
      </c>
      <c r="H58" s="114">
        <v>53</v>
      </c>
      <c r="I58" s="140">
        <v>50</v>
      </c>
      <c r="J58" s="115">
        <v>7</v>
      </c>
      <c r="K58" s="116">
        <v>14</v>
      </c>
    </row>
    <row r="59" spans="1:11" ht="14.1" customHeight="1" x14ac:dyDescent="0.2">
      <c r="A59" s="306" t="s">
        <v>287</v>
      </c>
      <c r="B59" s="307" t="s">
        <v>288</v>
      </c>
      <c r="C59" s="308"/>
      <c r="D59" s="113">
        <v>0.81451314328026658</v>
      </c>
      <c r="E59" s="115">
        <v>44</v>
      </c>
      <c r="F59" s="114">
        <v>42</v>
      </c>
      <c r="G59" s="114">
        <v>39</v>
      </c>
      <c r="H59" s="114">
        <v>44</v>
      </c>
      <c r="I59" s="140">
        <v>40</v>
      </c>
      <c r="J59" s="115">
        <v>4</v>
      </c>
      <c r="K59" s="116">
        <v>10</v>
      </c>
    </row>
    <row r="60" spans="1:11" ht="14.1" customHeight="1" x14ac:dyDescent="0.2">
      <c r="A60" s="306">
        <v>81</v>
      </c>
      <c r="B60" s="307" t="s">
        <v>289</v>
      </c>
      <c r="C60" s="308"/>
      <c r="D60" s="113">
        <v>2.6101443909663087</v>
      </c>
      <c r="E60" s="115">
        <v>141</v>
      </c>
      <c r="F60" s="114">
        <v>144</v>
      </c>
      <c r="G60" s="114">
        <v>132</v>
      </c>
      <c r="H60" s="114">
        <v>135</v>
      </c>
      <c r="I60" s="140">
        <v>129</v>
      </c>
      <c r="J60" s="115">
        <v>12</v>
      </c>
      <c r="K60" s="116">
        <v>9.3023255813953494</v>
      </c>
    </row>
    <row r="61" spans="1:11" ht="14.1" customHeight="1" x14ac:dyDescent="0.2">
      <c r="A61" s="306" t="s">
        <v>290</v>
      </c>
      <c r="B61" s="307" t="s">
        <v>291</v>
      </c>
      <c r="C61" s="308"/>
      <c r="D61" s="113">
        <v>0.77748981858570898</v>
      </c>
      <c r="E61" s="115">
        <v>42</v>
      </c>
      <c r="F61" s="114">
        <v>42</v>
      </c>
      <c r="G61" s="114">
        <v>37</v>
      </c>
      <c r="H61" s="114">
        <v>40</v>
      </c>
      <c r="I61" s="140">
        <v>38</v>
      </c>
      <c r="J61" s="115">
        <v>4</v>
      </c>
      <c r="K61" s="116">
        <v>10.526315789473685</v>
      </c>
    </row>
    <row r="62" spans="1:11" ht="14.1" customHeight="1" x14ac:dyDescent="0.2">
      <c r="A62" s="306" t="s">
        <v>292</v>
      </c>
      <c r="B62" s="307" t="s">
        <v>293</v>
      </c>
      <c r="C62" s="308"/>
      <c r="D62" s="113">
        <v>1.0551647537948907</v>
      </c>
      <c r="E62" s="115">
        <v>57</v>
      </c>
      <c r="F62" s="114">
        <v>59</v>
      </c>
      <c r="G62" s="114">
        <v>61</v>
      </c>
      <c r="H62" s="114">
        <v>62</v>
      </c>
      <c r="I62" s="140">
        <v>59</v>
      </c>
      <c r="J62" s="115">
        <v>-2</v>
      </c>
      <c r="K62" s="116">
        <v>-3.3898305084745761</v>
      </c>
    </row>
    <row r="63" spans="1:11" ht="14.1" customHeight="1" x14ac:dyDescent="0.2">
      <c r="A63" s="306"/>
      <c r="B63" s="307" t="s">
        <v>294</v>
      </c>
      <c r="C63" s="308"/>
      <c r="D63" s="113">
        <v>0.51832654572380599</v>
      </c>
      <c r="E63" s="115">
        <v>28</v>
      </c>
      <c r="F63" s="114">
        <v>30</v>
      </c>
      <c r="G63" s="114">
        <v>32</v>
      </c>
      <c r="H63" s="114">
        <v>33</v>
      </c>
      <c r="I63" s="140">
        <v>29</v>
      </c>
      <c r="J63" s="115">
        <v>-1</v>
      </c>
      <c r="K63" s="116">
        <v>-3.4482758620689653</v>
      </c>
    </row>
    <row r="64" spans="1:11" ht="14.1" customHeight="1" x14ac:dyDescent="0.2">
      <c r="A64" s="306" t="s">
        <v>295</v>
      </c>
      <c r="B64" s="307" t="s">
        <v>296</v>
      </c>
      <c r="C64" s="308"/>
      <c r="D64" s="113">
        <v>0.18511662347278784</v>
      </c>
      <c r="E64" s="115">
        <v>10</v>
      </c>
      <c r="F64" s="114">
        <v>11</v>
      </c>
      <c r="G64" s="114">
        <v>9</v>
      </c>
      <c r="H64" s="114">
        <v>9</v>
      </c>
      <c r="I64" s="140">
        <v>8</v>
      </c>
      <c r="J64" s="115">
        <v>2</v>
      </c>
      <c r="K64" s="116">
        <v>25</v>
      </c>
    </row>
    <row r="65" spans="1:11" ht="14.1" customHeight="1" x14ac:dyDescent="0.2">
      <c r="A65" s="306" t="s">
        <v>297</v>
      </c>
      <c r="B65" s="307" t="s">
        <v>298</v>
      </c>
      <c r="C65" s="308"/>
      <c r="D65" s="113">
        <v>0.42576823398741209</v>
      </c>
      <c r="E65" s="115">
        <v>23</v>
      </c>
      <c r="F65" s="114">
        <v>22</v>
      </c>
      <c r="G65" s="114">
        <v>17</v>
      </c>
      <c r="H65" s="114">
        <v>15</v>
      </c>
      <c r="I65" s="140">
        <v>13</v>
      </c>
      <c r="J65" s="115">
        <v>10</v>
      </c>
      <c r="K65" s="116">
        <v>76.92307692307692</v>
      </c>
    </row>
    <row r="66" spans="1:11" ht="14.1" customHeight="1" x14ac:dyDescent="0.2">
      <c r="A66" s="306">
        <v>82</v>
      </c>
      <c r="B66" s="307" t="s">
        <v>299</v>
      </c>
      <c r="C66" s="308"/>
      <c r="D66" s="113">
        <v>1.6475379489078119</v>
      </c>
      <c r="E66" s="115">
        <v>89</v>
      </c>
      <c r="F66" s="114">
        <v>98</v>
      </c>
      <c r="G66" s="114">
        <v>94</v>
      </c>
      <c r="H66" s="114">
        <v>97</v>
      </c>
      <c r="I66" s="140">
        <v>97</v>
      </c>
      <c r="J66" s="115">
        <v>-8</v>
      </c>
      <c r="K66" s="116">
        <v>-8.2474226804123703</v>
      </c>
    </row>
    <row r="67" spans="1:11" ht="14.1" customHeight="1" x14ac:dyDescent="0.2">
      <c r="A67" s="306" t="s">
        <v>300</v>
      </c>
      <c r="B67" s="307" t="s">
        <v>301</v>
      </c>
      <c r="C67" s="308"/>
      <c r="D67" s="113">
        <v>0.72195483154387263</v>
      </c>
      <c r="E67" s="115">
        <v>39</v>
      </c>
      <c r="F67" s="114">
        <v>47</v>
      </c>
      <c r="G67" s="114">
        <v>44</v>
      </c>
      <c r="H67" s="114">
        <v>48</v>
      </c>
      <c r="I67" s="140">
        <v>47</v>
      </c>
      <c r="J67" s="115">
        <v>-8</v>
      </c>
      <c r="K67" s="116">
        <v>-17.021276595744681</v>
      </c>
    </row>
    <row r="68" spans="1:11" ht="14.1" customHeight="1" x14ac:dyDescent="0.2">
      <c r="A68" s="306" t="s">
        <v>302</v>
      </c>
      <c r="B68" s="307" t="s">
        <v>303</v>
      </c>
      <c r="C68" s="308"/>
      <c r="D68" s="113">
        <v>0.22213994816734542</v>
      </c>
      <c r="E68" s="115">
        <v>12</v>
      </c>
      <c r="F68" s="114">
        <v>14</v>
      </c>
      <c r="G68" s="114">
        <v>14</v>
      </c>
      <c r="H68" s="114">
        <v>17</v>
      </c>
      <c r="I68" s="140">
        <v>18</v>
      </c>
      <c r="J68" s="115">
        <v>-6</v>
      </c>
      <c r="K68" s="116">
        <v>-33.333333333333336</v>
      </c>
    </row>
    <row r="69" spans="1:11" ht="14.1" customHeight="1" x14ac:dyDescent="0.2">
      <c r="A69" s="306">
        <v>83</v>
      </c>
      <c r="B69" s="307" t="s">
        <v>304</v>
      </c>
      <c r="C69" s="308"/>
      <c r="D69" s="113">
        <v>2.2213994816734544</v>
      </c>
      <c r="E69" s="115">
        <v>120</v>
      </c>
      <c r="F69" s="114">
        <v>133</v>
      </c>
      <c r="G69" s="114">
        <v>124</v>
      </c>
      <c r="H69" s="114">
        <v>131</v>
      </c>
      <c r="I69" s="140">
        <v>134</v>
      </c>
      <c r="J69" s="115">
        <v>-14</v>
      </c>
      <c r="K69" s="116">
        <v>-10.447761194029852</v>
      </c>
    </row>
    <row r="70" spans="1:11" ht="14.1" customHeight="1" x14ac:dyDescent="0.2">
      <c r="A70" s="306" t="s">
        <v>305</v>
      </c>
      <c r="B70" s="307" t="s">
        <v>306</v>
      </c>
      <c r="C70" s="308"/>
      <c r="D70" s="113">
        <v>1.1847463902258424</v>
      </c>
      <c r="E70" s="115">
        <v>64</v>
      </c>
      <c r="F70" s="114">
        <v>63</v>
      </c>
      <c r="G70" s="114">
        <v>58</v>
      </c>
      <c r="H70" s="114">
        <v>66</v>
      </c>
      <c r="I70" s="140">
        <v>69</v>
      </c>
      <c r="J70" s="115">
        <v>-5</v>
      </c>
      <c r="K70" s="116">
        <v>-7.2463768115942031</v>
      </c>
    </row>
    <row r="71" spans="1:11" ht="14.1" customHeight="1" x14ac:dyDescent="0.2">
      <c r="A71" s="306"/>
      <c r="B71" s="307" t="s">
        <v>307</v>
      </c>
      <c r="C71" s="308"/>
      <c r="D71" s="113">
        <v>0.61088485746019994</v>
      </c>
      <c r="E71" s="115">
        <v>33</v>
      </c>
      <c r="F71" s="114">
        <v>29</v>
      </c>
      <c r="G71" s="114">
        <v>25</v>
      </c>
      <c r="H71" s="114">
        <v>29</v>
      </c>
      <c r="I71" s="140">
        <v>32</v>
      </c>
      <c r="J71" s="115">
        <v>1</v>
      </c>
      <c r="K71" s="116">
        <v>3.125</v>
      </c>
    </row>
    <row r="72" spans="1:11" ht="14.1" customHeight="1" x14ac:dyDescent="0.2">
      <c r="A72" s="306">
        <v>84</v>
      </c>
      <c r="B72" s="307" t="s">
        <v>308</v>
      </c>
      <c r="C72" s="308"/>
      <c r="D72" s="113">
        <v>0.61088485746019994</v>
      </c>
      <c r="E72" s="115">
        <v>33</v>
      </c>
      <c r="F72" s="114">
        <v>32</v>
      </c>
      <c r="G72" s="114">
        <v>33</v>
      </c>
      <c r="H72" s="114">
        <v>33</v>
      </c>
      <c r="I72" s="140">
        <v>32</v>
      </c>
      <c r="J72" s="115">
        <v>1</v>
      </c>
      <c r="K72" s="116">
        <v>3.125</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v>9.2558311736393922E-2</v>
      </c>
      <c r="E74" s="115">
        <v>5</v>
      </c>
      <c r="F74" s="114">
        <v>3</v>
      </c>
      <c r="G74" s="114">
        <v>3</v>
      </c>
      <c r="H74" s="114">
        <v>3</v>
      </c>
      <c r="I74" s="140">
        <v>3</v>
      </c>
      <c r="J74" s="115">
        <v>2</v>
      </c>
      <c r="K74" s="116">
        <v>66.666666666666671</v>
      </c>
    </row>
    <row r="75" spans="1:11" ht="14.1" customHeight="1" x14ac:dyDescent="0.2">
      <c r="A75" s="306" t="s">
        <v>313</v>
      </c>
      <c r="B75" s="307" t="s">
        <v>314</v>
      </c>
      <c r="C75" s="308"/>
      <c r="D75" s="113">
        <v>0.18511662347278784</v>
      </c>
      <c r="E75" s="115">
        <v>10</v>
      </c>
      <c r="F75" s="114">
        <v>6</v>
      </c>
      <c r="G75" s="114">
        <v>8</v>
      </c>
      <c r="H75" s="114">
        <v>6</v>
      </c>
      <c r="I75" s="140">
        <v>6</v>
      </c>
      <c r="J75" s="115">
        <v>4</v>
      </c>
      <c r="K75" s="116">
        <v>66.666666666666671</v>
      </c>
    </row>
    <row r="76" spans="1:11" ht="14.1" customHeight="1" x14ac:dyDescent="0.2">
      <c r="A76" s="306">
        <v>91</v>
      </c>
      <c r="B76" s="307" t="s">
        <v>315</v>
      </c>
      <c r="C76" s="308"/>
      <c r="D76" s="113">
        <v>7.4046649389115149E-2</v>
      </c>
      <c r="E76" s="115">
        <v>4</v>
      </c>
      <c r="F76" s="114">
        <v>5</v>
      </c>
      <c r="G76" s="114">
        <v>5</v>
      </c>
      <c r="H76" s="114">
        <v>5</v>
      </c>
      <c r="I76" s="140">
        <v>5</v>
      </c>
      <c r="J76" s="115">
        <v>-1</v>
      </c>
      <c r="K76" s="116">
        <v>-20</v>
      </c>
    </row>
    <row r="77" spans="1:11" ht="14.1" customHeight="1" x14ac:dyDescent="0.2">
      <c r="A77" s="306">
        <v>92</v>
      </c>
      <c r="B77" s="307" t="s">
        <v>316</v>
      </c>
      <c r="C77" s="308"/>
      <c r="D77" s="113">
        <v>0.53683820807108473</v>
      </c>
      <c r="E77" s="115">
        <v>29</v>
      </c>
      <c r="F77" s="114">
        <v>25</v>
      </c>
      <c r="G77" s="114">
        <v>29</v>
      </c>
      <c r="H77" s="114">
        <v>29</v>
      </c>
      <c r="I77" s="140">
        <v>27</v>
      </c>
      <c r="J77" s="115">
        <v>2</v>
      </c>
      <c r="K77" s="116">
        <v>7.4074074074074074</v>
      </c>
    </row>
    <row r="78" spans="1:11" ht="14.1" customHeight="1" x14ac:dyDescent="0.2">
      <c r="A78" s="306">
        <v>93</v>
      </c>
      <c r="B78" s="307" t="s">
        <v>317</v>
      </c>
      <c r="C78" s="308"/>
      <c r="D78" s="113">
        <v>0.1480932987782303</v>
      </c>
      <c r="E78" s="115">
        <v>8</v>
      </c>
      <c r="F78" s="114">
        <v>7</v>
      </c>
      <c r="G78" s="114">
        <v>8</v>
      </c>
      <c r="H78" s="114">
        <v>8</v>
      </c>
      <c r="I78" s="140">
        <v>8</v>
      </c>
      <c r="J78" s="115">
        <v>0</v>
      </c>
      <c r="K78" s="116">
        <v>0</v>
      </c>
    </row>
    <row r="79" spans="1:11" ht="14.1" customHeight="1" x14ac:dyDescent="0.2">
      <c r="A79" s="306">
        <v>94</v>
      </c>
      <c r="B79" s="307" t="s">
        <v>318</v>
      </c>
      <c r="C79" s="308"/>
      <c r="D79" s="113">
        <v>0.62939651980747868</v>
      </c>
      <c r="E79" s="115">
        <v>34</v>
      </c>
      <c r="F79" s="114">
        <v>33</v>
      </c>
      <c r="G79" s="114">
        <v>32</v>
      </c>
      <c r="H79" s="114">
        <v>34</v>
      </c>
      <c r="I79" s="140">
        <v>26</v>
      </c>
      <c r="J79" s="115">
        <v>8</v>
      </c>
      <c r="K79" s="116">
        <v>30.76923076923077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2.1658644946316179</v>
      </c>
      <c r="E81" s="143">
        <v>117</v>
      </c>
      <c r="F81" s="144">
        <v>118</v>
      </c>
      <c r="G81" s="144">
        <v>115</v>
      </c>
      <c r="H81" s="144">
        <v>139</v>
      </c>
      <c r="I81" s="145">
        <v>129</v>
      </c>
      <c r="J81" s="143">
        <v>-12</v>
      </c>
      <c r="K81" s="146">
        <v>-9.3023255813953494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2345</v>
      </c>
      <c r="G12" s="536">
        <v>1915</v>
      </c>
      <c r="H12" s="536">
        <v>2904</v>
      </c>
      <c r="I12" s="536">
        <v>2526</v>
      </c>
      <c r="J12" s="537">
        <v>2856</v>
      </c>
      <c r="K12" s="538">
        <v>-511</v>
      </c>
      <c r="L12" s="349">
        <v>-17.892156862745097</v>
      </c>
    </row>
    <row r="13" spans="1:17" s="110" customFormat="1" ht="15" customHeight="1" x14ac:dyDescent="0.2">
      <c r="A13" s="350" t="s">
        <v>344</v>
      </c>
      <c r="B13" s="351" t="s">
        <v>345</v>
      </c>
      <c r="C13" s="347"/>
      <c r="D13" s="347"/>
      <c r="E13" s="348"/>
      <c r="F13" s="536">
        <v>1458</v>
      </c>
      <c r="G13" s="536">
        <v>1139</v>
      </c>
      <c r="H13" s="536">
        <v>1650</v>
      </c>
      <c r="I13" s="536">
        <v>1501</v>
      </c>
      <c r="J13" s="537">
        <v>1691</v>
      </c>
      <c r="K13" s="538">
        <v>-233</v>
      </c>
      <c r="L13" s="349">
        <v>-13.778829095209934</v>
      </c>
    </row>
    <row r="14" spans="1:17" s="110" customFormat="1" ht="22.5" customHeight="1" x14ac:dyDescent="0.2">
      <c r="A14" s="350"/>
      <c r="B14" s="351" t="s">
        <v>346</v>
      </c>
      <c r="C14" s="347"/>
      <c r="D14" s="347"/>
      <c r="E14" s="348"/>
      <c r="F14" s="536">
        <v>887</v>
      </c>
      <c r="G14" s="536">
        <v>776</v>
      </c>
      <c r="H14" s="536">
        <v>1254</v>
      </c>
      <c r="I14" s="536">
        <v>1025</v>
      </c>
      <c r="J14" s="537">
        <v>1165</v>
      </c>
      <c r="K14" s="538">
        <v>-278</v>
      </c>
      <c r="L14" s="349">
        <v>-23.862660944206009</v>
      </c>
    </row>
    <row r="15" spans="1:17" s="110" customFormat="1" ht="15" customHeight="1" x14ac:dyDescent="0.2">
      <c r="A15" s="350" t="s">
        <v>347</v>
      </c>
      <c r="B15" s="351" t="s">
        <v>108</v>
      </c>
      <c r="C15" s="347"/>
      <c r="D15" s="347"/>
      <c r="E15" s="348"/>
      <c r="F15" s="536">
        <v>430</v>
      </c>
      <c r="G15" s="536">
        <v>376</v>
      </c>
      <c r="H15" s="536">
        <v>1067</v>
      </c>
      <c r="I15" s="536">
        <v>405</v>
      </c>
      <c r="J15" s="537">
        <v>451</v>
      </c>
      <c r="K15" s="538">
        <v>-21</v>
      </c>
      <c r="L15" s="349">
        <v>-4.6563192904656319</v>
      </c>
    </row>
    <row r="16" spans="1:17" s="110" customFormat="1" ht="15" customHeight="1" x14ac:dyDescent="0.2">
      <c r="A16" s="350"/>
      <c r="B16" s="351" t="s">
        <v>109</v>
      </c>
      <c r="C16" s="347"/>
      <c r="D16" s="347"/>
      <c r="E16" s="348"/>
      <c r="F16" s="536">
        <v>1621</v>
      </c>
      <c r="G16" s="536">
        <v>1298</v>
      </c>
      <c r="H16" s="536">
        <v>1571</v>
      </c>
      <c r="I16" s="536">
        <v>1754</v>
      </c>
      <c r="J16" s="537">
        <v>1996</v>
      </c>
      <c r="K16" s="538">
        <v>-375</v>
      </c>
      <c r="L16" s="349">
        <v>-18.787575150300601</v>
      </c>
    </row>
    <row r="17" spans="1:12" s="110" customFormat="1" ht="15" customHeight="1" x14ac:dyDescent="0.2">
      <c r="A17" s="350"/>
      <c r="B17" s="351" t="s">
        <v>110</v>
      </c>
      <c r="C17" s="347"/>
      <c r="D17" s="347"/>
      <c r="E17" s="348"/>
      <c r="F17" s="536">
        <v>265</v>
      </c>
      <c r="G17" s="536">
        <v>214</v>
      </c>
      <c r="H17" s="536">
        <v>242</v>
      </c>
      <c r="I17" s="536">
        <v>336</v>
      </c>
      <c r="J17" s="537">
        <v>381</v>
      </c>
      <c r="K17" s="538">
        <v>-116</v>
      </c>
      <c r="L17" s="349">
        <v>-30.446194225721786</v>
      </c>
    </row>
    <row r="18" spans="1:12" s="110" customFormat="1" ht="15" customHeight="1" x14ac:dyDescent="0.2">
      <c r="A18" s="350"/>
      <c r="B18" s="351" t="s">
        <v>111</v>
      </c>
      <c r="C18" s="347"/>
      <c r="D18" s="347"/>
      <c r="E18" s="348"/>
      <c r="F18" s="536">
        <v>29</v>
      </c>
      <c r="G18" s="536">
        <v>27</v>
      </c>
      <c r="H18" s="536">
        <v>24</v>
      </c>
      <c r="I18" s="536">
        <v>31</v>
      </c>
      <c r="J18" s="537">
        <v>28</v>
      </c>
      <c r="K18" s="538">
        <v>1</v>
      </c>
      <c r="L18" s="349">
        <v>3.5714285714285716</v>
      </c>
    </row>
    <row r="19" spans="1:12" s="110" customFormat="1" ht="15" customHeight="1" x14ac:dyDescent="0.2">
      <c r="A19" s="118" t="s">
        <v>113</v>
      </c>
      <c r="B19" s="119" t="s">
        <v>181</v>
      </c>
      <c r="C19" s="347"/>
      <c r="D19" s="347"/>
      <c r="E19" s="348"/>
      <c r="F19" s="536">
        <v>1631</v>
      </c>
      <c r="G19" s="536">
        <v>1239</v>
      </c>
      <c r="H19" s="536">
        <v>2074</v>
      </c>
      <c r="I19" s="536">
        <v>1729</v>
      </c>
      <c r="J19" s="537">
        <v>1923</v>
      </c>
      <c r="K19" s="538">
        <v>-292</v>
      </c>
      <c r="L19" s="349">
        <v>-15.184607384295372</v>
      </c>
    </row>
    <row r="20" spans="1:12" s="110" customFormat="1" ht="15" customHeight="1" x14ac:dyDescent="0.2">
      <c r="A20" s="118"/>
      <c r="B20" s="119" t="s">
        <v>182</v>
      </c>
      <c r="C20" s="347"/>
      <c r="D20" s="347"/>
      <c r="E20" s="348"/>
      <c r="F20" s="536">
        <v>714</v>
      </c>
      <c r="G20" s="536">
        <v>676</v>
      </c>
      <c r="H20" s="536">
        <v>830</v>
      </c>
      <c r="I20" s="536">
        <v>797</v>
      </c>
      <c r="J20" s="537">
        <v>933</v>
      </c>
      <c r="K20" s="538">
        <v>-219</v>
      </c>
      <c r="L20" s="349">
        <v>-23.472668810289388</v>
      </c>
    </row>
    <row r="21" spans="1:12" s="110" customFormat="1" ht="15" customHeight="1" x14ac:dyDescent="0.2">
      <c r="A21" s="118" t="s">
        <v>113</v>
      </c>
      <c r="B21" s="119" t="s">
        <v>116</v>
      </c>
      <c r="C21" s="347"/>
      <c r="D21" s="347"/>
      <c r="E21" s="348"/>
      <c r="F21" s="536">
        <v>1936</v>
      </c>
      <c r="G21" s="536">
        <v>1572</v>
      </c>
      <c r="H21" s="536">
        <v>2521</v>
      </c>
      <c r="I21" s="536">
        <v>2126</v>
      </c>
      <c r="J21" s="537">
        <v>2445</v>
      </c>
      <c r="K21" s="538">
        <v>-509</v>
      </c>
      <c r="L21" s="349">
        <v>-20.81799591002045</v>
      </c>
    </row>
    <row r="22" spans="1:12" s="110" customFormat="1" ht="15" customHeight="1" x14ac:dyDescent="0.2">
      <c r="A22" s="118"/>
      <c r="B22" s="119" t="s">
        <v>117</v>
      </c>
      <c r="C22" s="347"/>
      <c r="D22" s="347"/>
      <c r="E22" s="348"/>
      <c r="F22" s="536">
        <v>408</v>
      </c>
      <c r="G22" s="536">
        <v>341</v>
      </c>
      <c r="H22" s="536">
        <v>380</v>
      </c>
      <c r="I22" s="536">
        <v>397</v>
      </c>
      <c r="J22" s="537">
        <v>411</v>
      </c>
      <c r="K22" s="538">
        <v>-3</v>
      </c>
      <c r="L22" s="349">
        <v>-0.72992700729927007</v>
      </c>
    </row>
    <row r="23" spans="1:12" s="110" customFormat="1" ht="15" customHeight="1" x14ac:dyDescent="0.2">
      <c r="A23" s="352" t="s">
        <v>347</v>
      </c>
      <c r="B23" s="353" t="s">
        <v>193</v>
      </c>
      <c r="C23" s="354"/>
      <c r="D23" s="354"/>
      <c r="E23" s="355"/>
      <c r="F23" s="539">
        <v>22</v>
      </c>
      <c r="G23" s="539">
        <v>72</v>
      </c>
      <c r="H23" s="539">
        <v>533</v>
      </c>
      <c r="I23" s="539">
        <v>27</v>
      </c>
      <c r="J23" s="540">
        <v>36</v>
      </c>
      <c r="K23" s="541">
        <v>-14</v>
      </c>
      <c r="L23" s="356">
        <v>-38.888888888888886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31.8</v>
      </c>
      <c r="G25" s="542">
        <v>40.700000000000003</v>
      </c>
      <c r="H25" s="542">
        <v>36</v>
      </c>
      <c r="I25" s="542">
        <v>38.9</v>
      </c>
      <c r="J25" s="542">
        <v>30.2</v>
      </c>
      <c r="K25" s="543" t="s">
        <v>349</v>
      </c>
      <c r="L25" s="364">
        <v>1.6000000000000014</v>
      </c>
    </row>
    <row r="26" spans="1:12" s="110" customFormat="1" ht="15" customHeight="1" x14ac:dyDescent="0.2">
      <c r="A26" s="365" t="s">
        <v>105</v>
      </c>
      <c r="B26" s="366" t="s">
        <v>345</v>
      </c>
      <c r="C26" s="362"/>
      <c r="D26" s="362"/>
      <c r="E26" s="363"/>
      <c r="F26" s="542">
        <v>28.4</v>
      </c>
      <c r="G26" s="542">
        <v>37.700000000000003</v>
      </c>
      <c r="H26" s="542">
        <v>34.299999999999997</v>
      </c>
      <c r="I26" s="542">
        <v>36.1</v>
      </c>
      <c r="J26" s="544">
        <v>29.2</v>
      </c>
      <c r="K26" s="543" t="s">
        <v>349</v>
      </c>
      <c r="L26" s="364">
        <v>-0.80000000000000071</v>
      </c>
    </row>
    <row r="27" spans="1:12" s="110" customFormat="1" ht="15" customHeight="1" x14ac:dyDescent="0.2">
      <c r="A27" s="365"/>
      <c r="B27" s="366" t="s">
        <v>346</v>
      </c>
      <c r="C27" s="362"/>
      <c r="D27" s="362"/>
      <c r="E27" s="363"/>
      <c r="F27" s="542">
        <v>37.4</v>
      </c>
      <c r="G27" s="542">
        <v>45.1</v>
      </c>
      <c r="H27" s="542">
        <v>38.200000000000003</v>
      </c>
      <c r="I27" s="542">
        <v>43</v>
      </c>
      <c r="J27" s="542">
        <v>31.6</v>
      </c>
      <c r="K27" s="543" t="s">
        <v>349</v>
      </c>
      <c r="L27" s="364">
        <v>5.7999999999999972</v>
      </c>
    </row>
    <row r="28" spans="1:12" s="110" customFormat="1" ht="15" customHeight="1" x14ac:dyDescent="0.2">
      <c r="A28" s="365" t="s">
        <v>113</v>
      </c>
      <c r="B28" s="366" t="s">
        <v>108</v>
      </c>
      <c r="C28" s="362"/>
      <c r="D28" s="362"/>
      <c r="E28" s="363"/>
      <c r="F28" s="542">
        <v>42.9</v>
      </c>
      <c r="G28" s="542">
        <v>54.2</v>
      </c>
      <c r="H28" s="542">
        <v>49.8</v>
      </c>
      <c r="I28" s="542">
        <v>57</v>
      </c>
      <c r="J28" s="542">
        <v>41.7</v>
      </c>
      <c r="K28" s="543" t="s">
        <v>349</v>
      </c>
      <c r="L28" s="364">
        <v>1.1999999999999957</v>
      </c>
    </row>
    <row r="29" spans="1:12" s="110" customFormat="1" ht="11.25" x14ac:dyDescent="0.2">
      <c r="A29" s="365"/>
      <c r="B29" s="366" t="s">
        <v>109</v>
      </c>
      <c r="C29" s="362"/>
      <c r="D29" s="362"/>
      <c r="E29" s="363"/>
      <c r="F29" s="542">
        <v>30.1</v>
      </c>
      <c r="G29" s="542">
        <v>37.6</v>
      </c>
      <c r="H29" s="542">
        <v>32.5</v>
      </c>
      <c r="I29" s="542">
        <v>35.4</v>
      </c>
      <c r="J29" s="544">
        <v>28.7</v>
      </c>
      <c r="K29" s="543" t="s">
        <v>349</v>
      </c>
      <c r="L29" s="364">
        <v>1.4000000000000021</v>
      </c>
    </row>
    <row r="30" spans="1:12" s="110" customFormat="1" ht="15" customHeight="1" x14ac:dyDescent="0.2">
      <c r="A30" s="365"/>
      <c r="B30" s="366" t="s">
        <v>110</v>
      </c>
      <c r="C30" s="362"/>
      <c r="D30" s="362"/>
      <c r="E30" s="363"/>
      <c r="F30" s="542">
        <v>23.4</v>
      </c>
      <c r="G30" s="542">
        <v>39.299999999999997</v>
      </c>
      <c r="H30" s="542">
        <v>27.1</v>
      </c>
      <c r="I30" s="542">
        <v>36.1</v>
      </c>
      <c r="J30" s="542">
        <v>24.7</v>
      </c>
      <c r="K30" s="543" t="s">
        <v>349</v>
      </c>
      <c r="L30" s="364">
        <v>-1.3000000000000007</v>
      </c>
    </row>
    <row r="31" spans="1:12" s="110" customFormat="1" ht="15" customHeight="1" x14ac:dyDescent="0.2">
      <c r="A31" s="365"/>
      <c r="B31" s="366" t="s">
        <v>111</v>
      </c>
      <c r="C31" s="362"/>
      <c r="D31" s="362"/>
      <c r="E31" s="363"/>
      <c r="F31" s="542">
        <v>48.3</v>
      </c>
      <c r="G31" s="542">
        <v>48.1</v>
      </c>
      <c r="H31" s="542">
        <v>58.3</v>
      </c>
      <c r="I31" s="542">
        <v>41.9</v>
      </c>
      <c r="J31" s="542">
        <v>35.700000000000003</v>
      </c>
      <c r="K31" s="543" t="s">
        <v>349</v>
      </c>
      <c r="L31" s="364">
        <v>12.599999999999994</v>
      </c>
    </row>
    <row r="32" spans="1:12" s="110" customFormat="1" ht="15" customHeight="1" x14ac:dyDescent="0.2">
      <c r="A32" s="367" t="s">
        <v>113</v>
      </c>
      <c r="B32" s="368" t="s">
        <v>181</v>
      </c>
      <c r="C32" s="362"/>
      <c r="D32" s="362"/>
      <c r="E32" s="363"/>
      <c r="F32" s="542">
        <v>26.3</v>
      </c>
      <c r="G32" s="542">
        <v>32.6</v>
      </c>
      <c r="H32" s="542">
        <v>30.6</v>
      </c>
      <c r="I32" s="542">
        <v>34.200000000000003</v>
      </c>
      <c r="J32" s="544">
        <v>26.5</v>
      </c>
      <c r="K32" s="543" t="s">
        <v>349</v>
      </c>
      <c r="L32" s="364">
        <v>-0.19999999999999929</v>
      </c>
    </row>
    <row r="33" spans="1:12" s="110" customFormat="1" ht="15" customHeight="1" x14ac:dyDescent="0.2">
      <c r="A33" s="367"/>
      <c r="B33" s="368" t="s">
        <v>182</v>
      </c>
      <c r="C33" s="362"/>
      <c r="D33" s="362"/>
      <c r="E33" s="363"/>
      <c r="F33" s="542">
        <v>44</v>
      </c>
      <c r="G33" s="542">
        <v>54.9</v>
      </c>
      <c r="H33" s="542">
        <v>46</v>
      </c>
      <c r="I33" s="542">
        <v>49</v>
      </c>
      <c r="J33" s="542">
        <v>37.6</v>
      </c>
      <c r="K33" s="543" t="s">
        <v>349</v>
      </c>
      <c r="L33" s="364">
        <v>6.3999999999999986</v>
      </c>
    </row>
    <row r="34" spans="1:12" s="369" customFormat="1" ht="15" customHeight="1" x14ac:dyDescent="0.2">
      <c r="A34" s="367" t="s">
        <v>113</v>
      </c>
      <c r="B34" s="368" t="s">
        <v>116</v>
      </c>
      <c r="C34" s="362"/>
      <c r="D34" s="362"/>
      <c r="E34" s="363"/>
      <c r="F34" s="542">
        <v>30.6</v>
      </c>
      <c r="G34" s="542">
        <v>38</v>
      </c>
      <c r="H34" s="542">
        <v>33.9</v>
      </c>
      <c r="I34" s="542">
        <v>36.5</v>
      </c>
      <c r="J34" s="542">
        <v>29.9</v>
      </c>
      <c r="K34" s="543" t="s">
        <v>349</v>
      </c>
      <c r="L34" s="364">
        <v>0.70000000000000284</v>
      </c>
    </row>
    <row r="35" spans="1:12" s="369" customFormat="1" ht="11.25" x14ac:dyDescent="0.2">
      <c r="A35" s="370"/>
      <c r="B35" s="371" t="s">
        <v>117</v>
      </c>
      <c r="C35" s="372"/>
      <c r="D35" s="372"/>
      <c r="E35" s="373"/>
      <c r="F35" s="545">
        <v>37.200000000000003</v>
      </c>
      <c r="G35" s="545">
        <v>52.7</v>
      </c>
      <c r="H35" s="545">
        <v>48</v>
      </c>
      <c r="I35" s="545">
        <v>51.3</v>
      </c>
      <c r="J35" s="546">
        <v>31.7</v>
      </c>
      <c r="K35" s="547" t="s">
        <v>349</v>
      </c>
      <c r="L35" s="374">
        <v>5.5000000000000036</v>
      </c>
    </row>
    <row r="36" spans="1:12" s="369" customFormat="1" ht="15.95" customHeight="1" x14ac:dyDescent="0.2">
      <c r="A36" s="375" t="s">
        <v>350</v>
      </c>
      <c r="B36" s="376"/>
      <c r="C36" s="377"/>
      <c r="D36" s="376"/>
      <c r="E36" s="378"/>
      <c r="F36" s="548">
        <v>2285</v>
      </c>
      <c r="G36" s="548">
        <v>1831</v>
      </c>
      <c r="H36" s="548">
        <v>2279</v>
      </c>
      <c r="I36" s="548">
        <v>2481</v>
      </c>
      <c r="J36" s="548">
        <v>2768</v>
      </c>
      <c r="K36" s="549">
        <v>-483</v>
      </c>
      <c r="L36" s="380">
        <v>-17.449421965317921</v>
      </c>
    </row>
    <row r="37" spans="1:12" s="369" customFormat="1" ht="15.95" customHeight="1" x14ac:dyDescent="0.2">
      <c r="A37" s="381"/>
      <c r="B37" s="382" t="s">
        <v>113</v>
      </c>
      <c r="C37" s="382" t="s">
        <v>351</v>
      </c>
      <c r="D37" s="382"/>
      <c r="E37" s="383"/>
      <c r="F37" s="548">
        <v>726</v>
      </c>
      <c r="G37" s="548">
        <v>746</v>
      </c>
      <c r="H37" s="548">
        <v>820</v>
      </c>
      <c r="I37" s="548">
        <v>965</v>
      </c>
      <c r="J37" s="548">
        <v>835</v>
      </c>
      <c r="K37" s="549">
        <v>-109</v>
      </c>
      <c r="L37" s="380">
        <v>-13.053892215568862</v>
      </c>
    </row>
    <row r="38" spans="1:12" s="369" customFormat="1" ht="15.95" customHeight="1" x14ac:dyDescent="0.2">
      <c r="A38" s="381"/>
      <c r="B38" s="384" t="s">
        <v>105</v>
      </c>
      <c r="C38" s="384" t="s">
        <v>106</v>
      </c>
      <c r="D38" s="385"/>
      <c r="E38" s="383"/>
      <c r="F38" s="548">
        <v>1427</v>
      </c>
      <c r="G38" s="548">
        <v>1084</v>
      </c>
      <c r="H38" s="548">
        <v>1270</v>
      </c>
      <c r="I38" s="548">
        <v>1480</v>
      </c>
      <c r="J38" s="550">
        <v>1656</v>
      </c>
      <c r="K38" s="549">
        <v>-229</v>
      </c>
      <c r="L38" s="380">
        <v>-13.828502415458937</v>
      </c>
    </row>
    <row r="39" spans="1:12" s="369" customFormat="1" ht="15.95" customHeight="1" x14ac:dyDescent="0.2">
      <c r="A39" s="381"/>
      <c r="B39" s="385"/>
      <c r="C39" s="382" t="s">
        <v>352</v>
      </c>
      <c r="D39" s="385"/>
      <c r="E39" s="383"/>
      <c r="F39" s="548">
        <v>405</v>
      </c>
      <c r="G39" s="548">
        <v>409</v>
      </c>
      <c r="H39" s="548">
        <v>435</v>
      </c>
      <c r="I39" s="548">
        <v>535</v>
      </c>
      <c r="J39" s="548">
        <v>484</v>
      </c>
      <c r="K39" s="549">
        <v>-79</v>
      </c>
      <c r="L39" s="380">
        <v>-16.322314049586776</v>
      </c>
    </row>
    <row r="40" spans="1:12" s="369" customFormat="1" ht="15.95" customHeight="1" x14ac:dyDescent="0.2">
      <c r="A40" s="381"/>
      <c r="B40" s="384"/>
      <c r="C40" s="384" t="s">
        <v>107</v>
      </c>
      <c r="D40" s="385"/>
      <c r="E40" s="383"/>
      <c r="F40" s="548">
        <v>858</v>
      </c>
      <c r="G40" s="548">
        <v>747</v>
      </c>
      <c r="H40" s="548">
        <v>1009</v>
      </c>
      <c r="I40" s="548">
        <v>1001</v>
      </c>
      <c r="J40" s="548">
        <v>1112</v>
      </c>
      <c r="K40" s="549">
        <v>-254</v>
      </c>
      <c r="L40" s="380">
        <v>-22.841726618705035</v>
      </c>
    </row>
    <row r="41" spans="1:12" s="369" customFormat="1" ht="24" customHeight="1" x14ac:dyDescent="0.2">
      <c r="A41" s="381"/>
      <c r="B41" s="385"/>
      <c r="C41" s="382" t="s">
        <v>352</v>
      </c>
      <c r="D41" s="385"/>
      <c r="E41" s="383"/>
      <c r="F41" s="548">
        <v>321</v>
      </c>
      <c r="G41" s="548">
        <v>337</v>
      </c>
      <c r="H41" s="548">
        <v>385</v>
      </c>
      <c r="I41" s="548">
        <v>430</v>
      </c>
      <c r="J41" s="550">
        <v>351</v>
      </c>
      <c r="K41" s="549">
        <v>-30</v>
      </c>
      <c r="L41" s="380">
        <v>-8.5470085470085468</v>
      </c>
    </row>
    <row r="42" spans="1:12" s="110" customFormat="1" ht="15" customHeight="1" x14ac:dyDescent="0.2">
      <c r="A42" s="381"/>
      <c r="B42" s="384" t="s">
        <v>113</v>
      </c>
      <c r="C42" s="384" t="s">
        <v>353</v>
      </c>
      <c r="D42" s="385"/>
      <c r="E42" s="383"/>
      <c r="F42" s="548">
        <v>399</v>
      </c>
      <c r="G42" s="548">
        <v>306</v>
      </c>
      <c r="H42" s="548">
        <v>498</v>
      </c>
      <c r="I42" s="548">
        <v>379</v>
      </c>
      <c r="J42" s="548">
        <v>405</v>
      </c>
      <c r="K42" s="549">
        <v>-6</v>
      </c>
      <c r="L42" s="380">
        <v>-1.4814814814814814</v>
      </c>
    </row>
    <row r="43" spans="1:12" s="110" customFormat="1" ht="15" customHeight="1" x14ac:dyDescent="0.2">
      <c r="A43" s="381"/>
      <c r="B43" s="385"/>
      <c r="C43" s="382" t="s">
        <v>352</v>
      </c>
      <c r="D43" s="385"/>
      <c r="E43" s="383"/>
      <c r="F43" s="548">
        <v>171</v>
      </c>
      <c r="G43" s="548">
        <v>166</v>
      </c>
      <c r="H43" s="548">
        <v>248</v>
      </c>
      <c r="I43" s="548">
        <v>216</v>
      </c>
      <c r="J43" s="548">
        <v>169</v>
      </c>
      <c r="K43" s="549">
        <v>2</v>
      </c>
      <c r="L43" s="380">
        <v>1.1834319526627219</v>
      </c>
    </row>
    <row r="44" spans="1:12" s="110" customFormat="1" ht="15" customHeight="1" x14ac:dyDescent="0.2">
      <c r="A44" s="381"/>
      <c r="B44" s="384"/>
      <c r="C44" s="366" t="s">
        <v>109</v>
      </c>
      <c r="D44" s="385"/>
      <c r="E44" s="383"/>
      <c r="F44" s="548">
        <v>1596</v>
      </c>
      <c r="G44" s="548">
        <v>1284</v>
      </c>
      <c r="H44" s="548">
        <v>1517</v>
      </c>
      <c r="I44" s="548">
        <v>1739</v>
      </c>
      <c r="J44" s="550">
        <v>1963</v>
      </c>
      <c r="K44" s="549">
        <v>-367</v>
      </c>
      <c r="L44" s="380">
        <v>-18.69587366276108</v>
      </c>
    </row>
    <row r="45" spans="1:12" s="110" customFormat="1" ht="15" customHeight="1" x14ac:dyDescent="0.2">
      <c r="A45" s="381"/>
      <c r="B45" s="385"/>
      <c r="C45" s="382" t="s">
        <v>352</v>
      </c>
      <c r="D45" s="385"/>
      <c r="E45" s="383"/>
      <c r="F45" s="548">
        <v>480</v>
      </c>
      <c r="G45" s="548">
        <v>483</v>
      </c>
      <c r="H45" s="548">
        <v>493</v>
      </c>
      <c r="I45" s="548">
        <v>616</v>
      </c>
      <c r="J45" s="548">
        <v>564</v>
      </c>
      <c r="K45" s="549">
        <v>-84</v>
      </c>
      <c r="L45" s="380">
        <v>-14.893617021276595</v>
      </c>
    </row>
    <row r="46" spans="1:12" s="110" customFormat="1" ht="15" customHeight="1" x14ac:dyDescent="0.2">
      <c r="A46" s="381"/>
      <c r="B46" s="384"/>
      <c r="C46" s="366" t="s">
        <v>110</v>
      </c>
      <c r="D46" s="385"/>
      <c r="E46" s="383"/>
      <c r="F46" s="548">
        <v>261</v>
      </c>
      <c r="G46" s="548">
        <v>214</v>
      </c>
      <c r="H46" s="548">
        <v>240</v>
      </c>
      <c r="I46" s="548">
        <v>332</v>
      </c>
      <c r="J46" s="548">
        <v>372</v>
      </c>
      <c r="K46" s="549">
        <v>-111</v>
      </c>
      <c r="L46" s="380">
        <v>-29.838709677419356</v>
      </c>
    </row>
    <row r="47" spans="1:12" s="110" customFormat="1" ht="15" customHeight="1" x14ac:dyDescent="0.2">
      <c r="A47" s="381"/>
      <c r="B47" s="385"/>
      <c r="C47" s="382" t="s">
        <v>352</v>
      </c>
      <c r="D47" s="385"/>
      <c r="E47" s="383"/>
      <c r="F47" s="548">
        <v>61</v>
      </c>
      <c r="G47" s="548">
        <v>84</v>
      </c>
      <c r="H47" s="548">
        <v>65</v>
      </c>
      <c r="I47" s="548">
        <v>120</v>
      </c>
      <c r="J47" s="550">
        <v>92</v>
      </c>
      <c r="K47" s="549">
        <v>-31</v>
      </c>
      <c r="L47" s="380">
        <v>-33.695652173913047</v>
      </c>
    </row>
    <row r="48" spans="1:12" s="110" customFormat="1" ht="15" customHeight="1" x14ac:dyDescent="0.2">
      <c r="A48" s="381"/>
      <c r="B48" s="385"/>
      <c r="C48" s="366" t="s">
        <v>111</v>
      </c>
      <c r="D48" s="386"/>
      <c r="E48" s="387"/>
      <c r="F48" s="548">
        <v>29</v>
      </c>
      <c r="G48" s="548">
        <v>27</v>
      </c>
      <c r="H48" s="548">
        <v>24</v>
      </c>
      <c r="I48" s="548">
        <v>31</v>
      </c>
      <c r="J48" s="548">
        <v>28</v>
      </c>
      <c r="K48" s="549">
        <v>1</v>
      </c>
      <c r="L48" s="380">
        <v>3.5714285714285716</v>
      </c>
    </row>
    <row r="49" spans="1:12" s="110" customFormat="1" ht="15" customHeight="1" x14ac:dyDescent="0.2">
      <c r="A49" s="381"/>
      <c r="B49" s="385"/>
      <c r="C49" s="382" t="s">
        <v>352</v>
      </c>
      <c r="D49" s="385"/>
      <c r="E49" s="383"/>
      <c r="F49" s="548">
        <v>14</v>
      </c>
      <c r="G49" s="548">
        <v>13</v>
      </c>
      <c r="H49" s="548">
        <v>14</v>
      </c>
      <c r="I49" s="548">
        <v>13</v>
      </c>
      <c r="J49" s="548">
        <v>10</v>
      </c>
      <c r="K49" s="549">
        <v>4</v>
      </c>
      <c r="L49" s="380">
        <v>40</v>
      </c>
    </row>
    <row r="50" spans="1:12" s="110" customFormat="1" ht="15" customHeight="1" x14ac:dyDescent="0.2">
      <c r="A50" s="381"/>
      <c r="B50" s="384" t="s">
        <v>113</v>
      </c>
      <c r="C50" s="382" t="s">
        <v>181</v>
      </c>
      <c r="D50" s="385"/>
      <c r="E50" s="383"/>
      <c r="F50" s="548">
        <v>1580</v>
      </c>
      <c r="G50" s="548">
        <v>1161</v>
      </c>
      <c r="H50" s="548">
        <v>1476</v>
      </c>
      <c r="I50" s="548">
        <v>1696</v>
      </c>
      <c r="J50" s="550">
        <v>1856</v>
      </c>
      <c r="K50" s="549">
        <v>-276</v>
      </c>
      <c r="L50" s="380">
        <v>-14.870689655172415</v>
      </c>
    </row>
    <row r="51" spans="1:12" s="110" customFormat="1" ht="15" customHeight="1" x14ac:dyDescent="0.2">
      <c r="A51" s="381"/>
      <c r="B51" s="385"/>
      <c r="C51" s="382" t="s">
        <v>352</v>
      </c>
      <c r="D51" s="385"/>
      <c r="E51" s="383"/>
      <c r="F51" s="548">
        <v>416</v>
      </c>
      <c r="G51" s="548">
        <v>378</v>
      </c>
      <c r="H51" s="548">
        <v>451</v>
      </c>
      <c r="I51" s="548">
        <v>580</v>
      </c>
      <c r="J51" s="548">
        <v>492</v>
      </c>
      <c r="K51" s="549">
        <v>-76</v>
      </c>
      <c r="L51" s="380">
        <v>-15.447154471544716</v>
      </c>
    </row>
    <row r="52" spans="1:12" s="110" customFormat="1" ht="15" customHeight="1" x14ac:dyDescent="0.2">
      <c r="A52" s="381"/>
      <c r="B52" s="384"/>
      <c r="C52" s="382" t="s">
        <v>182</v>
      </c>
      <c r="D52" s="385"/>
      <c r="E52" s="383"/>
      <c r="F52" s="548">
        <v>705</v>
      </c>
      <c r="G52" s="548">
        <v>670</v>
      </c>
      <c r="H52" s="548">
        <v>803</v>
      </c>
      <c r="I52" s="548">
        <v>785</v>
      </c>
      <c r="J52" s="548">
        <v>912</v>
      </c>
      <c r="K52" s="549">
        <v>-207</v>
      </c>
      <c r="L52" s="380">
        <v>-22.69736842105263</v>
      </c>
    </row>
    <row r="53" spans="1:12" s="269" customFormat="1" ht="11.25" customHeight="1" x14ac:dyDescent="0.2">
      <c r="A53" s="381"/>
      <c r="B53" s="385"/>
      <c r="C53" s="382" t="s">
        <v>352</v>
      </c>
      <c r="D53" s="385"/>
      <c r="E53" s="383"/>
      <c r="F53" s="548">
        <v>310</v>
      </c>
      <c r="G53" s="548">
        <v>368</v>
      </c>
      <c r="H53" s="548">
        <v>369</v>
      </c>
      <c r="I53" s="548">
        <v>385</v>
      </c>
      <c r="J53" s="550">
        <v>343</v>
      </c>
      <c r="K53" s="549">
        <v>-33</v>
      </c>
      <c r="L53" s="380">
        <v>-9.6209912536443145</v>
      </c>
    </row>
    <row r="54" spans="1:12" s="151" customFormat="1" ht="12.75" customHeight="1" x14ac:dyDescent="0.2">
      <c r="A54" s="381"/>
      <c r="B54" s="384" t="s">
        <v>113</v>
      </c>
      <c r="C54" s="384" t="s">
        <v>116</v>
      </c>
      <c r="D54" s="385"/>
      <c r="E54" s="383"/>
      <c r="F54" s="548">
        <v>1881</v>
      </c>
      <c r="G54" s="548">
        <v>1499</v>
      </c>
      <c r="H54" s="548">
        <v>1943</v>
      </c>
      <c r="I54" s="548">
        <v>2084</v>
      </c>
      <c r="J54" s="548">
        <v>2364</v>
      </c>
      <c r="K54" s="549">
        <v>-483</v>
      </c>
      <c r="L54" s="380">
        <v>-20.431472081218274</v>
      </c>
    </row>
    <row r="55" spans="1:12" ht="11.25" x14ac:dyDescent="0.2">
      <c r="A55" s="381"/>
      <c r="B55" s="385"/>
      <c r="C55" s="382" t="s">
        <v>352</v>
      </c>
      <c r="D55" s="385"/>
      <c r="E55" s="383"/>
      <c r="F55" s="548">
        <v>576</v>
      </c>
      <c r="G55" s="548">
        <v>570</v>
      </c>
      <c r="H55" s="548">
        <v>659</v>
      </c>
      <c r="I55" s="548">
        <v>761</v>
      </c>
      <c r="J55" s="548">
        <v>707</v>
      </c>
      <c r="K55" s="549">
        <v>-131</v>
      </c>
      <c r="L55" s="380">
        <v>-18.52899575671853</v>
      </c>
    </row>
    <row r="56" spans="1:12" ht="14.25" customHeight="1" x14ac:dyDescent="0.2">
      <c r="A56" s="381"/>
      <c r="B56" s="385"/>
      <c r="C56" s="384" t="s">
        <v>117</v>
      </c>
      <c r="D56" s="385"/>
      <c r="E56" s="383"/>
      <c r="F56" s="548">
        <v>403</v>
      </c>
      <c r="G56" s="548">
        <v>330</v>
      </c>
      <c r="H56" s="548">
        <v>333</v>
      </c>
      <c r="I56" s="548">
        <v>394</v>
      </c>
      <c r="J56" s="548">
        <v>404</v>
      </c>
      <c r="K56" s="549">
        <v>-1</v>
      </c>
      <c r="L56" s="380">
        <v>-0.24752475247524752</v>
      </c>
    </row>
    <row r="57" spans="1:12" ht="18.75" customHeight="1" x14ac:dyDescent="0.2">
      <c r="A57" s="388"/>
      <c r="B57" s="389"/>
      <c r="C57" s="390" t="s">
        <v>352</v>
      </c>
      <c r="D57" s="389"/>
      <c r="E57" s="391"/>
      <c r="F57" s="551">
        <v>150</v>
      </c>
      <c r="G57" s="552">
        <v>174</v>
      </c>
      <c r="H57" s="552">
        <v>160</v>
      </c>
      <c r="I57" s="552">
        <v>202</v>
      </c>
      <c r="J57" s="552">
        <v>128</v>
      </c>
      <c r="K57" s="553">
        <f t="shared" ref="K57" si="0">IF(OR(F57=".",J57=".")=TRUE,".",IF(OR(F57="*",J57="*")=TRUE,"*",IF(AND(F57="-",J57="-")=TRUE,"-",IF(AND(ISNUMBER(J57),ISNUMBER(F57))=TRUE,IF(F57-J57=0,0,F57-J57),IF(ISNUMBER(F57)=TRUE,F57,-J57)))))</f>
        <v>22</v>
      </c>
      <c r="L57" s="392">
        <f t="shared" ref="L57" si="1">IF(K57 =".",".",IF(K57 ="*","*",IF(K57="-","-",IF(K57=0,0,IF(OR(J57="-",J57=".",F57="-",F57=".")=TRUE,"X",IF(J57=0,"0,0",IF(ABS(K57*100/J57)&gt;250,".X",(K57*100/J57))))))))</f>
        <v>17.1875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2345</v>
      </c>
      <c r="E11" s="114">
        <v>1915</v>
      </c>
      <c r="F11" s="114">
        <v>2904</v>
      </c>
      <c r="G11" s="114">
        <v>2526</v>
      </c>
      <c r="H11" s="140">
        <v>2856</v>
      </c>
      <c r="I11" s="115">
        <v>-511</v>
      </c>
      <c r="J11" s="116">
        <v>-17.892156862745097</v>
      </c>
    </row>
    <row r="12" spans="1:15" s="110" customFormat="1" ht="24.95" customHeight="1" x14ac:dyDescent="0.2">
      <c r="A12" s="193" t="s">
        <v>132</v>
      </c>
      <c r="B12" s="194" t="s">
        <v>133</v>
      </c>
      <c r="C12" s="113">
        <v>1.1940298507462686</v>
      </c>
      <c r="D12" s="115">
        <v>28</v>
      </c>
      <c r="E12" s="114">
        <v>15</v>
      </c>
      <c r="F12" s="114">
        <v>30</v>
      </c>
      <c r="G12" s="114">
        <v>26</v>
      </c>
      <c r="H12" s="140">
        <v>28</v>
      </c>
      <c r="I12" s="115">
        <v>0</v>
      </c>
      <c r="J12" s="116">
        <v>0</v>
      </c>
    </row>
    <row r="13" spans="1:15" s="110" customFormat="1" ht="24.95" customHeight="1" x14ac:dyDescent="0.2">
      <c r="A13" s="193" t="s">
        <v>134</v>
      </c>
      <c r="B13" s="199" t="s">
        <v>214</v>
      </c>
      <c r="C13" s="113">
        <v>0.72494669509594878</v>
      </c>
      <c r="D13" s="115">
        <v>17</v>
      </c>
      <c r="E13" s="114">
        <v>13</v>
      </c>
      <c r="F13" s="114">
        <v>24</v>
      </c>
      <c r="G13" s="114">
        <v>29</v>
      </c>
      <c r="H13" s="140">
        <v>26</v>
      </c>
      <c r="I13" s="115">
        <v>-9</v>
      </c>
      <c r="J13" s="116">
        <v>-34.615384615384613</v>
      </c>
    </row>
    <row r="14" spans="1:15" s="287" customFormat="1" ht="24.95" customHeight="1" x14ac:dyDescent="0.2">
      <c r="A14" s="193" t="s">
        <v>215</v>
      </c>
      <c r="B14" s="199" t="s">
        <v>137</v>
      </c>
      <c r="C14" s="113">
        <v>22.686567164179106</v>
      </c>
      <c r="D14" s="115">
        <v>532</v>
      </c>
      <c r="E14" s="114">
        <v>494</v>
      </c>
      <c r="F14" s="114">
        <v>625</v>
      </c>
      <c r="G14" s="114">
        <v>779</v>
      </c>
      <c r="H14" s="140">
        <v>650</v>
      </c>
      <c r="I14" s="115">
        <v>-118</v>
      </c>
      <c r="J14" s="116">
        <v>-18.153846153846153</v>
      </c>
      <c r="K14" s="110"/>
      <c r="L14" s="110"/>
      <c r="M14" s="110"/>
      <c r="N14" s="110"/>
      <c r="O14" s="110"/>
    </row>
    <row r="15" spans="1:15" s="110" customFormat="1" ht="24.95" customHeight="1" x14ac:dyDescent="0.2">
      <c r="A15" s="193" t="s">
        <v>216</v>
      </c>
      <c r="B15" s="199" t="s">
        <v>217</v>
      </c>
      <c r="C15" s="113">
        <v>4.5628997867803838</v>
      </c>
      <c r="D15" s="115">
        <v>107</v>
      </c>
      <c r="E15" s="114">
        <v>97</v>
      </c>
      <c r="F15" s="114">
        <v>83</v>
      </c>
      <c r="G15" s="114">
        <v>290</v>
      </c>
      <c r="H15" s="140">
        <v>111</v>
      </c>
      <c r="I15" s="115">
        <v>-4</v>
      </c>
      <c r="J15" s="116">
        <v>-3.6036036036036037</v>
      </c>
    </row>
    <row r="16" spans="1:15" s="287" customFormat="1" ht="24.95" customHeight="1" x14ac:dyDescent="0.2">
      <c r="A16" s="193" t="s">
        <v>218</v>
      </c>
      <c r="B16" s="199" t="s">
        <v>141</v>
      </c>
      <c r="C16" s="113">
        <v>12.835820895522389</v>
      </c>
      <c r="D16" s="115">
        <v>301</v>
      </c>
      <c r="E16" s="114">
        <v>306</v>
      </c>
      <c r="F16" s="114">
        <v>389</v>
      </c>
      <c r="G16" s="114">
        <v>361</v>
      </c>
      <c r="H16" s="140">
        <v>382</v>
      </c>
      <c r="I16" s="115">
        <v>-81</v>
      </c>
      <c r="J16" s="116">
        <v>-21.204188481675391</v>
      </c>
      <c r="K16" s="110"/>
      <c r="L16" s="110"/>
      <c r="M16" s="110"/>
      <c r="N16" s="110"/>
      <c r="O16" s="110"/>
    </row>
    <row r="17" spans="1:15" s="110" customFormat="1" ht="24.95" customHeight="1" x14ac:dyDescent="0.2">
      <c r="A17" s="193" t="s">
        <v>142</v>
      </c>
      <c r="B17" s="199" t="s">
        <v>220</v>
      </c>
      <c r="C17" s="113">
        <v>5.2878464818763327</v>
      </c>
      <c r="D17" s="115">
        <v>124</v>
      </c>
      <c r="E17" s="114">
        <v>91</v>
      </c>
      <c r="F17" s="114">
        <v>153</v>
      </c>
      <c r="G17" s="114">
        <v>128</v>
      </c>
      <c r="H17" s="140">
        <v>157</v>
      </c>
      <c r="I17" s="115">
        <v>-33</v>
      </c>
      <c r="J17" s="116">
        <v>-21.019108280254777</v>
      </c>
    </row>
    <row r="18" spans="1:15" s="287" customFormat="1" ht="24.95" customHeight="1" x14ac:dyDescent="0.2">
      <c r="A18" s="201" t="s">
        <v>144</v>
      </c>
      <c r="B18" s="202" t="s">
        <v>145</v>
      </c>
      <c r="C18" s="113">
        <v>13.176972281449894</v>
      </c>
      <c r="D18" s="115">
        <v>309</v>
      </c>
      <c r="E18" s="114">
        <v>118</v>
      </c>
      <c r="F18" s="114">
        <v>308</v>
      </c>
      <c r="G18" s="114">
        <v>273</v>
      </c>
      <c r="H18" s="140">
        <v>329</v>
      </c>
      <c r="I18" s="115">
        <v>-20</v>
      </c>
      <c r="J18" s="116">
        <v>-6.0790273556231007</v>
      </c>
      <c r="K18" s="110"/>
      <c r="L18" s="110"/>
      <c r="M18" s="110"/>
      <c r="N18" s="110"/>
      <c r="O18" s="110"/>
    </row>
    <row r="19" spans="1:15" s="110" customFormat="1" ht="24.95" customHeight="1" x14ac:dyDescent="0.2">
      <c r="A19" s="193" t="s">
        <v>146</v>
      </c>
      <c r="B19" s="199" t="s">
        <v>147</v>
      </c>
      <c r="C19" s="113">
        <v>10.191897654584222</v>
      </c>
      <c r="D19" s="115">
        <v>239</v>
      </c>
      <c r="E19" s="114">
        <v>184</v>
      </c>
      <c r="F19" s="114">
        <v>360</v>
      </c>
      <c r="G19" s="114">
        <v>238</v>
      </c>
      <c r="H19" s="140">
        <v>260</v>
      </c>
      <c r="I19" s="115">
        <v>-21</v>
      </c>
      <c r="J19" s="116">
        <v>-8.0769230769230766</v>
      </c>
    </row>
    <row r="20" spans="1:15" s="287" customFormat="1" ht="24.95" customHeight="1" x14ac:dyDescent="0.2">
      <c r="A20" s="193" t="s">
        <v>148</v>
      </c>
      <c r="B20" s="199" t="s">
        <v>149</v>
      </c>
      <c r="C20" s="113">
        <v>6.908315565031983</v>
      </c>
      <c r="D20" s="115">
        <v>162</v>
      </c>
      <c r="E20" s="114">
        <v>121</v>
      </c>
      <c r="F20" s="114">
        <v>152</v>
      </c>
      <c r="G20" s="114">
        <v>94</v>
      </c>
      <c r="H20" s="140">
        <v>135</v>
      </c>
      <c r="I20" s="115">
        <v>27</v>
      </c>
      <c r="J20" s="116">
        <v>20</v>
      </c>
      <c r="K20" s="110"/>
      <c r="L20" s="110"/>
      <c r="M20" s="110"/>
      <c r="N20" s="110"/>
      <c r="O20" s="110"/>
    </row>
    <row r="21" spans="1:15" s="110" customFormat="1" ht="24.95" customHeight="1" x14ac:dyDescent="0.2">
      <c r="A21" s="201" t="s">
        <v>150</v>
      </c>
      <c r="B21" s="202" t="s">
        <v>151</v>
      </c>
      <c r="C21" s="113">
        <v>5.7995735607675902</v>
      </c>
      <c r="D21" s="115">
        <v>136</v>
      </c>
      <c r="E21" s="114">
        <v>117</v>
      </c>
      <c r="F21" s="114">
        <v>152</v>
      </c>
      <c r="G21" s="114">
        <v>137</v>
      </c>
      <c r="H21" s="140">
        <v>130</v>
      </c>
      <c r="I21" s="115">
        <v>6</v>
      </c>
      <c r="J21" s="116">
        <v>4.615384615384615</v>
      </c>
    </row>
    <row r="22" spans="1:15" s="110" customFormat="1" ht="24.95" customHeight="1" x14ac:dyDescent="0.2">
      <c r="A22" s="201" t="s">
        <v>152</v>
      </c>
      <c r="B22" s="199" t="s">
        <v>153</v>
      </c>
      <c r="C22" s="113">
        <v>3.3688699360341152</v>
      </c>
      <c r="D22" s="115">
        <v>79</v>
      </c>
      <c r="E22" s="114">
        <v>85</v>
      </c>
      <c r="F22" s="114">
        <v>83</v>
      </c>
      <c r="G22" s="114">
        <v>75</v>
      </c>
      <c r="H22" s="140">
        <v>84</v>
      </c>
      <c r="I22" s="115">
        <v>-5</v>
      </c>
      <c r="J22" s="116">
        <v>-5.9523809523809526</v>
      </c>
    </row>
    <row r="23" spans="1:15" s="110" customFormat="1" ht="24.95" customHeight="1" x14ac:dyDescent="0.2">
      <c r="A23" s="193" t="s">
        <v>154</v>
      </c>
      <c r="B23" s="199" t="s">
        <v>155</v>
      </c>
      <c r="C23" s="113">
        <v>0.93816631130063965</v>
      </c>
      <c r="D23" s="115">
        <v>22</v>
      </c>
      <c r="E23" s="114">
        <v>3</v>
      </c>
      <c r="F23" s="114">
        <v>18</v>
      </c>
      <c r="G23" s="114">
        <v>10</v>
      </c>
      <c r="H23" s="140">
        <v>10</v>
      </c>
      <c r="I23" s="115">
        <v>12</v>
      </c>
      <c r="J23" s="116">
        <v>120</v>
      </c>
    </row>
    <row r="24" spans="1:15" s="110" customFormat="1" ht="24.95" customHeight="1" x14ac:dyDescent="0.2">
      <c r="A24" s="193" t="s">
        <v>156</v>
      </c>
      <c r="B24" s="199" t="s">
        <v>221</v>
      </c>
      <c r="C24" s="113">
        <v>4.136460554371002</v>
      </c>
      <c r="D24" s="115">
        <v>97</v>
      </c>
      <c r="E24" s="114">
        <v>89</v>
      </c>
      <c r="F24" s="114">
        <v>123</v>
      </c>
      <c r="G24" s="114">
        <v>86</v>
      </c>
      <c r="H24" s="140">
        <v>102</v>
      </c>
      <c r="I24" s="115">
        <v>-5</v>
      </c>
      <c r="J24" s="116">
        <v>-4.9019607843137258</v>
      </c>
    </row>
    <row r="25" spans="1:15" s="110" customFormat="1" ht="24.95" customHeight="1" x14ac:dyDescent="0.2">
      <c r="A25" s="193" t="s">
        <v>222</v>
      </c>
      <c r="B25" s="204" t="s">
        <v>159</v>
      </c>
      <c r="C25" s="113">
        <v>4.6481876332622605</v>
      </c>
      <c r="D25" s="115">
        <v>109</v>
      </c>
      <c r="E25" s="114">
        <v>86</v>
      </c>
      <c r="F25" s="114">
        <v>131</v>
      </c>
      <c r="G25" s="114">
        <v>106</v>
      </c>
      <c r="H25" s="140">
        <v>145</v>
      </c>
      <c r="I25" s="115">
        <v>-36</v>
      </c>
      <c r="J25" s="116">
        <v>-24.827586206896552</v>
      </c>
    </row>
    <row r="26" spans="1:15" s="110" customFormat="1" ht="24.95" customHeight="1" x14ac:dyDescent="0.2">
      <c r="A26" s="201">
        <v>782.78300000000002</v>
      </c>
      <c r="B26" s="203" t="s">
        <v>160</v>
      </c>
      <c r="C26" s="113">
        <v>5.7142857142857144</v>
      </c>
      <c r="D26" s="115">
        <v>134</v>
      </c>
      <c r="E26" s="114">
        <v>178</v>
      </c>
      <c r="F26" s="114">
        <v>204</v>
      </c>
      <c r="G26" s="114">
        <v>231</v>
      </c>
      <c r="H26" s="140">
        <v>205</v>
      </c>
      <c r="I26" s="115">
        <v>-71</v>
      </c>
      <c r="J26" s="116">
        <v>-34.634146341463413</v>
      </c>
    </row>
    <row r="27" spans="1:15" s="110" customFormat="1" ht="24.95" customHeight="1" x14ac:dyDescent="0.2">
      <c r="A27" s="193" t="s">
        <v>161</v>
      </c>
      <c r="B27" s="199" t="s">
        <v>162</v>
      </c>
      <c r="C27" s="113">
        <v>2.6865671641791047</v>
      </c>
      <c r="D27" s="115">
        <v>63</v>
      </c>
      <c r="E27" s="114">
        <v>45</v>
      </c>
      <c r="F27" s="114">
        <v>86</v>
      </c>
      <c r="G27" s="114">
        <v>92</v>
      </c>
      <c r="H27" s="140">
        <v>278</v>
      </c>
      <c r="I27" s="115">
        <v>-215</v>
      </c>
      <c r="J27" s="116">
        <v>-77.338129496402871</v>
      </c>
    </row>
    <row r="28" spans="1:15" s="110" customFormat="1" ht="24.95" customHeight="1" x14ac:dyDescent="0.2">
      <c r="A28" s="193" t="s">
        <v>163</v>
      </c>
      <c r="B28" s="199" t="s">
        <v>164</v>
      </c>
      <c r="C28" s="113">
        <v>5.8848614072494669</v>
      </c>
      <c r="D28" s="115">
        <v>138</v>
      </c>
      <c r="E28" s="114">
        <v>129</v>
      </c>
      <c r="F28" s="114">
        <v>179</v>
      </c>
      <c r="G28" s="114">
        <v>128</v>
      </c>
      <c r="H28" s="140">
        <v>180</v>
      </c>
      <c r="I28" s="115">
        <v>-42</v>
      </c>
      <c r="J28" s="116">
        <v>-23.333333333333332</v>
      </c>
    </row>
    <row r="29" spans="1:15" s="110" customFormat="1" ht="24.95" customHeight="1" x14ac:dyDescent="0.2">
      <c r="A29" s="193">
        <v>86</v>
      </c>
      <c r="B29" s="199" t="s">
        <v>165</v>
      </c>
      <c r="C29" s="113">
        <v>4.1791044776119399</v>
      </c>
      <c r="D29" s="115">
        <v>98</v>
      </c>
      <c r="E29" s="114">
        <v>63</v>
      </c>
      <c r="F29" s="114">
        <v>154</v>
      </c>
      <c r="G29" s="114">
        <v>58</v>
      </c>
      <c r="H29" s="140">
        <v>67</v>
      </c>
      <c r="I29" s="115">
        <v>31</v>
      </c>
      <c r="J29" s="116">
        <v>46.268656716417908</v>
      </c>
    </row>
    <row r="30" spans="1:15" s="110" customFormat="1" ht="24.95" customHeight="1" x14ac:dyDescent="0.2">
      <c r="A30" s="193">
        <v>87.88</v>
      </c>
      <c r="B30" s="204" t="s">
        <v>166</v>
      </c>
      <c r="C30" s="113">
        <v>5.4157782515991473</v>
      </c>
      <c r="D30" s="115">
        <v>127</v>
      </c>
      <c r="E30" s="114">
        <v>126</v>
      </c>
      <c r="F30" s="114">
        <v>207</v>
      </c>
      <c r="G30" s="114">
        <v>123</v>
      </c>
      <c r="H30" s="140">
        <v>164</v>
      </c>
      <c r="I30" s="115">
        <v>-37</v>
      </c>
      <c r="J30" s="116">
        <v>-22.560975609756099</v>
      </c>
    </row>
    <row r="31" spans="1:15" s="110" customFormat="1" ht="24.95" customHeight="1" x14ac:dyDescent="0.2">
      <c r="A31" s="193" t="s">
        <v>167</v>
      </c>
      <c r="B31" s="199" t="s">
        <v>168</v>
      </c>
      <c r="C31" s="113">
        <v>2.3454157782515992</v>
      </c>
      <c r="D31" s="115">
        <v>55</v>
      </c>
      <c r="E31" s="114">
        <v>49</v>
      </c>
      <c r="F31" s="114">
        <v>68</v>
      </c>
      <c r="G31" s="114">
        <v>41</v>
      </c>
      <c r="H31" s="140">
        <v>63</v>
      </c>
      <c r="I31" s="115">
        <v>-8</v>
      </c>
      <c r="J31" s="116">
        <v>-12.698412698412698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1.1940298507462686</v>
      </c>
      <c r="D34" s="115">
        <v>28</v>
      </c>
      <c r="E34" s="114">
        <v>15</v>
      </c>
      <c r="F34" s="114">
        <v>30</v>
      </c>
      <c r="G34" s="114">
        <v>26</v>
      </c>
      <c r="H34" s="140">
        <v>28</v>
      </c>
      <c r="I34" s="115">
        <v>0</v>
      </c>
      <c r="J34" s="116">
        <v>0</v>
      </c>
    </row>
    <row r="35" spans="1:10" s="110" customFormat="1" ht="24.95" customHeight="1" x14ac:dyDescent="0.2">
      <c r="A35" s="292" t="s">
        <v>171</v>
      </c>
      <c r="B35" s="293" t="s">
        <v>172</v>
      </c>
      <c r="C35" s="113">
        <v>36.588486140724946</v>
      </c>
      <c r="D35" s="115">
        <v>858</v>
      </c>
      <c r="E35" s="114">
        <v>625</v>
      </c>
      <c r="F35" s="114">
        <v>957</v>
      </c>
      <c r="G35" s="114">
        <v>1081</v>
      </c>
      <c r="H35" s="140">
        <v>1005</v>
      </c>
      <c r="I35" s="115">
        <v>-147</v>
      </c>
      <c r="J35" s="116">
        <v>-14.626865671641792</v>
      </c>
    </row>
    <row r="36" spans="1:10" s="110" customFormat="1" ht="24.95" customHeight="1" x14ac:dyDescent="0.2">
      <c r="A36" s="294" t="s">
        <v>173</v>
      </c>
      <c r="B36" s="295" t="s">
        <v>174</v>
      </c>
      <c r="C36" s="125">
        <v>62.217484008528785</v>
      </c>
      <c r="D36" s="143">
        <v>1459</v>
      </c>
      <c r="E36" s="144">
        <v>1275</v>
      </c>
      <c r="F36" s="144">
        <v>1917</v>
      </c>
      <c r="G36" s="144">
        <v>1419</v>
      </c>
      <c r="H36" s="145">
        <v>1823</v>
      </c>
      <c r="I36" s="143">
        <v>-364</v>
      </c>
      <c r="J36" s="146">
        <v>-19.967087218869995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2345</v>
      </c>
      <c r="F11" s="264">
        <v>1915</v>
      </c>
      <c r="G11" s="264">
        <v>2904</v>
      </c>
      <c r="H11" s="264">
        <v>2526</v>
      </c>
      <c r="I11" s="265">
        <v>2856</v>
      </c>
      <c r="J11" s="263">
        <v>-511</v>
      </c>
      <c r="K11" s="266">
        <v>-17.892156862745097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24.392324093816629</v>
      </c>
      <c r="E13" s="115">
        <v>572</v>
      </c>
      <c r="F13" s="114">
        <v>515</v>
      </c>
      <c r="G13" s="114">
        <v>720</v>
      </c>
      <c r="H13" s="114">
        <v>755</v>
      </c>
      <c r="I13" s="140">
        <v>693</v>
      </c>
      <c r="J13" s="115">
        <v>-121</v>
      </c>
      <c r="K13" s="116">
        <v>-17.460317460317459</v>
      </c>
    </row>
    <row r="14" spans="1:15" ht="15.95" customHeight="1" x14ac:dyDescent="0.2">
      <c r="A14" s="306" t="s">
        <v>230</v>
      </c>
      <c r="B14" s="307"/>
      <c r="C14" s="308"/>
      <c r="D14" s="113">
        <v>55.35181236673774</v>
      </c>
      <c r="E14" s="115">
        <v>1298</v>
      </c>
      <c r="F14" s="114">
        <v>995</v>
      </c>
      <c r="G14" s="114">
        <v>1712</v>
      </c>
      <c r="H14" s="114">
        <v>1359</v>
      </c>
      <c r="I14" s="140">
        <v>1628</v>
      </c>
      <c r="J14" s="115">
        <v>-330</v>
      </c>
      <c r="K14" s="116">
        <v>-20.27027027027027</v>
      </c>
    </row>
    <row r="15" spans="1:15" ht="15.95" customHeight="1" x14ac:dyDescent="0.2">
      <c r="A15" s="306" t="s">
        <v>231</v>
      </c>
      <c r="B15" s="307"/>
      <c r="C15" s="308"/>
      <c r="D15" s="113">
        <v>10.021321961620469</v>
      </c>
      <c r="E15" s="115">
        <v>235</v>
      </c>
      <c r="F15" s="114">
        <v>193</v>
      </c>
      <c r="G15" s="114">
        <v>231</v>
      </c>
      <c r="H15" s="114">
        <v>220</v>
      </c>
      <c r="I15" s="140">
        <v>255</v>
      </c>
      <c r="J15" s="115">
        <v>-20</v>
      </c>
      <c r="K15" s="116">
        <v>-7.8431372549019605</v>
      </c>
    </row>
    <row r="16" spans="1:15" ht="15.95" customHeight="1" x14ac:dyDescent="0.2">
      <c r="A16" s="306" t="s">
        <v>232</v>
      </c>
      <c r="B16" s="307"/>
      <c r="C16" s="308"/>
      <c r="D16" s="113">
        <v>10.23454157782516</v>
      </c>
      <c r="E16" s="115">
        <v>240</v>
      </c>
      <c r="F16" s="114">
        <v>207</v>
      </c>
      <c r="G16" s="114">
        <v>225</v>
      </c>
      <c r="H16" s="114">
        <v>189</v>
      </c>
      <c r="I16" s="140">
        <v>274</v>
      </c>
      <c r="J16" s="115">
        <v>-34</v>
      </c>
      <c r="K16" s="116">
        <v>-12.408759124087592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0.98081023454157779</v>
      </c>
      <c r="E18" s="115">
        <v>23</v>
      </c>
      <c r="F18" s="114">
        <v>16</v>
      </c>
      <c r="G18" s="114">
        <v>42</v>
      </c>
      <c r="H18" s="114">
        <v>19</v>
      </c>
      <c r="I18" s="140">
        <v>31</v>
      </c>
      <c r="J18" s="115">
        <v>-8</v>
      </c>
      <c r="K18" s="116">
        <v>-25.806451612903224</v>
      </c>
    </row>
    <row r="19" spans="1:11" ht="14.1" customHeight="1" x14ac:dyDescent="0.2">
      <c r="A19" s="306" t="s">
        <v>235</v>
      </c>
      <c r="B19" s="307" t="s">
        <v>236</v>
      </c>
      <c r="C19" s="308"/>
      <c r="D19" s="113">
        <v>0.38379530916844351</v>
      </c>
      <c r="E19" s="115">
        <v>9</v>
      </c>
      <c r="F19" s="114">
        <v>4</v>
      </c>
      <c r="G19" s="114">
        <v>21</v>
      </c>
      <c r="H19" s="114">
        <v>7</v>
      </c>
      <c r="I19" s="140">
        <v>17</v>
      </c>
      <c r="J19" s="115">
        <v>-8</v>
      </c>
      <c r="K19" s="116">
        <v>-47.058823529411768</v>
      </c>
    </row>
    <row r="20" spans="1:11" ht="14.1" customHeight="1" x14ac:dyDescent="0.2">
      <c r="A20" s="306">
        <v>12</v>
      </c>
      <c r="B20" s="307" t="s">
        <v>237</v>
      </c>
      <c r="C20" s="308"/>
      <c r="D20" s="113">
        <v>1.0660980810234542</v>
      </c>
      <c r="E20" s="115">
        <v>25</v>
      </c>
      <c r="F20" s="114">
        <v>21</v>
      </c>
      <c r="G20" s="114">
        <v>15</v>
      </c>
      <c r="H20" s="114">
        <v>56</v>
      </c>
      <c r="I20" s="140">
        <v>54</v>
      </c>
      <c r="J20" s="115">
        <v>-29</v>
      </c>
      <c r="K20" s="116">
        <v>-53.703703703703702</v>
      </c>
    </row>
    <row r="21" spans="1:11" ht="14.1" customHeight="1" x14ac:dyDescent="0.2">
      <c r="A21" s="306">
        <v>21</v>
      </c>
      <c r="B21" s="307" t="s">
        <v>238</v>
      </c>
      <c r="C21" s="308"/>
      <c r="D21" s="113">
        <v>1.1940298507462686</v>
      </c>
      <c r="E21" s="115">
        <v>28</v>
      </c>
      <c r="F21" s="114">
        <v>20</v>
      </c>
      <c r="G21" s="114">
        <v>39</v>
      </c>
      <c r="H21" s="114">
        <v>50</v>
      </c>
      <c r="I21" s="140">
        <v>48</v>
      </c>
      <c r="J21" s="115">
        <v>-20</v>
      </c>
      <c r="K21" s="116">
        <v>-41.666666666666664</v>
      </c>
    </row>
    <row r="22" spans="1:11" ht="14.1" customHeight="1" x14ac:dyDescent="0.2">
      <c r="A22" s="306">
        <v>22</v>
      </c>
      <c r="B22" s="307" t="s">
        <v>239</v>
      </c>
      <c r="C22" s="308"/>
      <c r="D22" s="113">
        <v>2.1748400852878467</v>
      </c>
      <c r="E22" s="115">
        <v>51</v>
      </c>
      <c r="F22" s="114">
        <v>46</v>
      </c>
      <c r="G22" s="114">
        <v>56</v>
      </c>
      <c r="H22" s="114">
        <v>51</v>
      </c>
      <c r="I22" s="140">
        <v>66</v>
      </c>
      <c r="J22" s="115">
        <v>-15</v>
      </c>
      <c r="K22" s="116">
        <v>-22.727272727272727</v>
      </c>
    </row>
    <row r="23" spans="1:11" ht="14.1" customHeight="1" x14ac:dyDescent="0.2">
      <c r="A23" s="306">
        <v>23</v>
      </c>
      <c r="B23" s="307" t="s">
        <v>240</v>
      </c>
      <c r="C23" s="308"/>
      <c r="D23" s="113">
        <v>0.25586353944562901</v>
      </c>
      <c r="E23" s="115">
        <v>6</v>
      </c>
      <c r="F23" s="114">
        <v>4</v>
      </c>
      <c r="G23" s="114">
        <v>18</v>
      </c>
      <c r="H23" s="114">
        <v>9</v>
      </c>
      <c r="I23" s="140">
        <v>20</v>
      </c>
      <c r="J23" s="115">
        <v>-14</v>
      </c>
      <c r="K23" s="116">
        <v>-70</v>
      </c>
    </row>
    <row r="24" spans="1:11" ht="14.1" customHeight="1" x14ac:dyDescent="0.2">
      <c r="A24" s="306">
        <v>24</v>
      </c>
      <c r="B24" s="307" t="s">
        <v>241</v>
      </c>
      <c r="C24" s="308"/>
      <c r="D24" s="113">
        <v>4.0511727078891262</v>
      </c>
      <c r="E24" s="115">
        <v>95</v>
      </c>
      <c r="F24" s="114">
        <v>117</v>
      </c>
      <c r="G24" s="114">
        <v>149</v>
      </c>
      <c r="H24" s="114">
        <v>130</v>
      </c>
      <c r="I24" s="140">
        <v>168</v>
      </c>
      <c r="J24" s="115">
        <v>-73</v>
      </c>
      <c r="K24" s="116">
        <v>-43.452380952380949</v>
      </c>
    </row>
    <row r="25" spans="1:11" ht="14.1" customHeight="1" x14ac:dyDescent="0.2">
      <c r="A25" s="306">
        <v>25</v>
      </c>
      <c r="B25" s="307" t="s">
        <v>242</v>
      </c>
      <c r="C25" s="308"/>
      <c r="D25" s="113">
        <v>7.8891257995735611</v>
      </c>
      <c r="E25" s="115">
        <v>185</v>
      </c>
      <c r="F25" s="114">
        <v>135</v>
      </c>
      <c r="G25" s="114">
        <v>212</v>
      </c>
      <c r="H25" s="114">
        <v>201</v>
      </c>
      <c r="I25" s="140">
        <v>216</v>
      </c>
      <c r="J25" s="115">
        <v>-31</v>
      </c>
      <c r="K25" s="116">
        <v>-14.351851851851851</v>
      </c>
    </row>
    <row r="26" spans="1:11" ht="14.1" customHeight="1" x14ac:dyDescent="0.2">
      <c r="A26" s="306">
        <v>26</v>
      </c>
      <c r="B26" s="307" t="s">
        <v>243</v>
      </c>
      <c r="C26" s="308"/>
      <c r="D26" s="113">
        <v>6.7803837953091683</v>
      </c>
      <c r="E26" s="115">
        <v>159</v>
      </c>
      <c r="F26" s="114">
        <v>86</v>
      </c>
      <c r="G26" s="114">
        <v>146</v>
      </c>
      <c r="H26" s="114">
        <v>112</v>
      </c>
      <c r="I26" s="140">
        <v>150</v>
      </c>
      <c r="J26" s="115">
        <v>9</v>
      </c>
      <c r="K26" s="116">
        <v>6</v>
      </c>
    </row>
    <row r="27" spans="1:11" ht="14.1" customHeight="1" x14ac:dyDescent="0.2">
      <c r="A27" s="306">
        <v>27</v>
      </c>
      <c r="B27" s="307" t="s">
        <v>244</v>
      </c>
      <c r="C27" s="308"/>
      <c r="D27" s="113">
        <v>2.4733475479744138</v>
      </c>
      <c r="E27" s="115">
        <v>58</v>
      </c>
      <c r="F27" s="114">
        <v>62</v>
      </c>
      <c r="G27" s="114">
        <v>59</v>
      </c>
      <c r="H27" s="114">
        <v>53</v>
      </c>
      <c r="I27" s="140">
        <v>92</v>
      </c>
      <c r="J27" s="115">
        <v>-34</v>
      </c>
      <c r="K27" s="116">
        <v>-36.956521739130437</v>
      </c>
    </row>
    <row r="28" spans="1:11" ht="14.1" customHeight="1" x14ac:dyDescent="0.2">
      <c r="A28" s="306">
        <v>28</v>
      </c>
      <c r="B28" s="307" t="s">
        <v>245</v>
      </c>
      <c r="C28" s="308"/>
      <c r="D28" s="113" t="s">
        <v>513</v>
      </c>
      <c r="E28" s="115" t="s">
        <v>513</v>
      </c>
      <c r="F28" s="114" t="s">
        <v>513</v>
      </c>
      <c r="G28" s="114">
        <v>7</v>
      </c>
      <c r="H28" s="114" t="s">
        <v>513</v>
      </c>
      <c r="I28" s="140">
        <v>12</v>
      </c>
      <c r="J28" s="115" t="s">
        <v>513</v>
      </c>
      <c r="K28" s="116" t="s">
        <v>513</v>
      </c>
    </row>
    <row r="29" spans="1:11" ht="14.1" customHeight="1" x14ac:dyDescent="0.2">
      <c r="A29" s="306">
        <v>29</v>
      </c>
      <c r="B29" s="307" t="s">
        <v>246</v>
      </c>
      <c r="C29" s="308"/>
      <c r="D29" s="113">
        <v>6.0554371002132195</v>
      </c>
      <c r="E29" s="115">
        <v>142</v>
      </c>
      <c r="F29" s="114">
        <v>121</v>
      </c>
      <c r="G29" s="114">
        <v>106</v>
      </c>
      <c r="H29" s="114">
        <v>176</v>
      </c>
      <c r="I29" s="140">
        <v>142</v>
      </c>
      <c r="J29" s="115">
        <v>0</v>
      </c>
      <c r="K29" s="116">
        <v>0</v>
      </c>
    </row>
    <row r="30" spans="1:11" ht="14.1" customHeight="1" x14ac:dyDescent="0.2">
      <c r="A30" s="306" t="s">
        <v>247</v>
      </c>
      <c r="B30" s="307" t="s">
        <v>248</v>
      </c>
      <c r="C30" s="308"/>
      <c r="D30" s="113">
        <v>2.8997867803837951</v>
      </c>
      <c r="E30" s="115">
        <v>68</v>
      </c>
      <c r="F30" s="114">
        <v>56</v>
      </c>
      <c r="G30" s="114">
        <v>35</v>
      </c>
      <c r="H30" s="114">
        <v>98</v>
      </c>
      <c r="I30" s="140">
        <v>70</v>
      </c>
      <c r="J30" s="115">
        <v>-2</v>
      </c>
      <c r="K30" s="116">
        <v>-2.8571428571428572</v>
      </c>
    </row>
    <row r="31" spans="1:11" ht="14.1" customHeight="1" x14ac:dyDescent="0.2">
      <c r="A31" s="306" t="s">
        <v>249</v>
      </c>
      <c r="B31" s="307" t="s">
        <v>250</v>
      </c>
      <c r="C31" s="308"/>
      <c r="D31" s="113">
        <v>3.1556503198294243</v>
      </c>
      <c r="E31" s="115">
        <v>74</v>
      </c>
      <c r="F31" s="114">
        <v>65</v>
      </c>
      <c r="G31" s="114">
        <v>71</v>
      </c>
      <c r="H31" s="114">
        <v>78</v>
      </c>
      <c r="I31" s="140">
        <v>72</v>
      </c>
      <c r="J31" s="115">
        <v>2</v>
      </c>
      <c r="K31" s="116">
        <v>2.7777777777777777</v>
      </c>
    </row>
    <row r="32" spans="1:11" ht="14.1" customHeight="1" x14ac:dyDescent="0.2">
      <c r="A32" s="306">
        <v>31</v>
      </c>
      <c r="B32" s="307" t="s">
        <v>251</v>
      </c>
      <c r="C32" s="308"/>
      <c r="D32" s="113">
        <v>0.38379530916844351</v>
      </c>
      <c r="E32" s="115">
        <v>9</v>
      </c>
      <c r="F32" s="114">
        <v>6</v>
      </c>
      <c r="G32" s="114">
        <v>10</v>
      </c>
      <c r="H32" s="114">
        <v>10</v>
      </c>
      <c r="I32" s="140">
        <v>14</v>
      </c>
      <c r="J32" s="115">
        <v>-5</v>
      </c>
      <c r="K32" s="116">
        <v>-35.714285714285715</v>
      </c>
    </row>
    <row r="33" spans="1:11" ht="14.1" customHeight="1" x14ac:dyDescent="0.2">
      <c r="A33" s="306">
        <v>32</v>
      </c>
      <c r="B33" s="307" t="s">
        <v>252</v>
      </c>
      <c r="C33" s="308"/>
      <c r="D33" s="113">
        <v>5.2878464818763327</v>
      </c>
      <c r="E33" s="115">
        <v>124</v>
      </c>
      <c r="F33" s="114">
        <v>44</v>
      </c>
      <c r="G33" s="114">
        <v>111</v>
      </c>
      <c r="H33" s="114">
        <v>140</v>
      </c>
      <c r="I33" s="140">
        <v>163</v>
      </c>
      <c r="J33" s="115">
        <v>-39</v>
      </c>
      <c r="K33" s="116">
        <v>-23.926380368098158</v>
      </c>
    </row>
    <row r="34" spans="1:11" ht="14.1" customHeight="1" x14ac:dyDescent="0.2">
      <c r="A34" s="306">
        <v>33</v>
      </c>
      <c r="B34" s="307" t="s">
        <v>253</v>
      </c>
      <c r="C34" s="308"/>
      <c r="D34" s="113">
        <v>1.7484008528784649</v>
      </c>
      <c r="E34" s="115">
        <v>41</v>
      </c>
      <c r="F34" s="114">
        <v>15</v>
      </c>
      <c r="G34" s="114">
        <v>27</v>
      </c>
      <c r="H34" s="114">
        <v>35</v>
      </c>
      <c r="I34" s="140">
        <v>50</v>
      </c>
      <c r="J34" s="115">
        <v>-9</v>
      </c>
      <c r="K34" s="116">
        <v>-18</v>
      </c>
    </row>
    <row r="35" spans="1:11" ht="14.1" customHeight="1" x14ac:dyDescent="0.2">
      <c r="A35" s="306">
        <v>34</v>
      </c>
      <c r="B35" s="307" t="s">
        <v>254</v>
      </c>
      <c r="C35" s="308"/>
      <c r="D35" s="113">
        <v>2.0042643923240937</v>
      </c>
      <c r="E35" s="115">
        <v>47</v>
      </c>
      <c r="F35" s="114">
        <v>44</v>
      </c>
      <c r="G35" s="114">
        <v>68</v>
      </c>
      <c r="H35" s="114">
        <v>59</v>
      </c>
      <c r="I35" s="140">
        <v>75</v>
      </c>
      <c r="J35" s="115">
        <v>-28</v>
      </c>
      <c r="K35" s="116">
        <v>-37.333333333333336</v>
      </c>
    </row>
    <row r="36" spans="1:11" ht="14.1" customHeight="1" x14ac:dyDescent="0.2">
      <c r="A36" s="306">
        <v>41</v>
      </c>
      <c r="B36" s="307" t="s">
        <v>255</v>
      </c>
      <c r="C36" s="308"/>
      <c r="D36" s="113">
        <v>0.85287846481876328</v>
      </c>
      <c r="E36" s="115">
        <v>20</v>
      </c>
      <c r="F36" s="114">
        <v>20</v>
      </c>
      <c r="G36" s="114">
        <v>27</v>
      </c>
      <c r="H36" s="114">
        <v>18</v>
      </c>
      <c r="I36" s="140">
        <v>20</v>
      </c>
      <c r="J36" s="115">
        <v>0</v>
      </c>
      <c r="K36" s="116">
        <v>0</v>
      </c>
    </row>
    <row r="37" spans="1:11" ht="14.1" customHeight="1" x14ac:dyDescent="0.2">
      <c r="A37" s="306">
        <v>42</v>
      </c>
      <c r="B37" s="307" t="s">
        <v>256</v>
      </c>
      <c r="C37" s="308"/>
      <c r="D37" s="113">
        <v>0.1279317697228145</v>
      </c>
      <c r="E37" s="115">
        <v>3</v>
      </c>
      <c r="F37" s="114">
        <v>0</v>
      </c>
      <c r="G37" s="114" t="s">
        <v>513</v>
      </c>
      <c r="H37" s="114" t="s">
        <v>513</v>
      </c>
      <c r="I37" s="140">
        <v>0</v>
      </c>
      <c r="J37" s="115">
        <v>3</v>
      </c>
      <c r="K37" s="116" t="s">
        <v>514</v>
      </c>
    </row>
    <row r="38" spans="1:11" ht="14.1" customHeight="1" x14ac:dyDescent="0.2">
      <c r="A38" s="306">
        <v>43</v>
      </c>
      <c r="B38" s="307" t="s">
        <v>257</v>
      </c>
      <c r="C38" s="308"/>
      <c r="D38" s="113">
        <v>2.6865671641791047</v>
      </c>
      <c r="E38" s="115">
        <v>63</v>
      </c>
      <c r="F38" s="114">
        <v>61</v>
      </c>
      <c r="G38" s="114">
        <v>66</v>
      </c>
      <c r="H38" s="114">
        <v>42</v>
      </c>
      <c r="I38" s="140">
        <v>56</v>
      </c>
      <c r="J38" s="115">
        <v>7</v>
      </c>
      <c r="K38" s="116">
        <v>12.5</v>
      </c>
    </row>
    <row r="39" spans="1:11" ht="14.1" customHeight="1" x14ac:dyDescent="0.2">
      <c r="A39" s="306">
        <v>51</v>
      </c>
      <c r="B39" s="307" t="s">
        <v>258</v>
      </c>
      <c r="C39" s="308"/>
      <c r="D39" s="113">
        <v>7.5053304904051172</v>
      </c>
      <c r="E39" s="115">
        <v>176</v>
      </c>
      <c r="F39" s="114">
        <v>211</v>
      </c>
      <c r="G39" s="114">
        <v>257</v>
      </c>
      <c r="H39" s="114">
        <v>227</v>
      </c>
      <c r="I39" s="140">
        <v>214</v>
      </c>
      <c r="J39" s="115">
        <v>-38</v>
      </c>
      <c r="K39" s="116">
        <v>-17.757009345794394</v>
      </c>
    </row>
    <row r="40" spans="1:11" ht="14.1" customHeight="1" x14ac:dyDescent="0.2">
      <c r="A40" s="306" t="s">
        <v>259</v>
      </c>
      <c r="B40" s="307" t="s">
        <v>260</v>
      </c>
      <c r="C40" s="308"/>
      <c r="D40" s="113">
        <v>6.5671641791044779</v>
      </c>
      <c r="E40" s="115">
        <v>154</v>
      </c>
      <c r="F40" s="114">
        <v>198</v>
      </c>
      <c r="G40" s="114">
        <v>237</v>
      </c>
      <c r="H40" s="114">
        <v>209</v>
      </c>
      <c r="I40" s="140">
        <v>184</v>
      </c>
      <c r="J40" s="115">
        <v>-30</v>
      </c>
      <c r="K40" s="116">
        <v>-16.304347826086957</v>
      </c>
    </row>
    <row r="41" spans="1:11" ht="14.1" customHeight="1" x14ac:dyDescent="0.2">
      <c r="A41" s="306"/>
      <c r="B41" s="307" t="s">
        <v>261</v>
      </c>
      <c r="C41" s="308"/>
      <c r="D41" s="113">
        <v>6.0554371002132195</v>
      </c>
      <c r="E41" s="115">
        <v>142</v>
      </c>
      <c r="F41" s="114">
        <v>186</v>
      </c>
      <c r="G41" s="114">
        <v>211</v>
      </c>
      <c r="H41" s="114">
        <v>198</v>
      </c>
      <c r="I41" s="140">
        <v>174</v>
      </c>
      <c r="J41" s="115">
        <v>-32</v>
      </c>
      <c r="K41" s="116">
        <v>-18.390804597701148</v>
      </c>
    </row>
    <row r="42" spans="1:11" ht="14.1" customHeight="1" x14ac:dyDescent="0.2">
      <c r="A42" s="306">
        <v>52</v>
      </c>
      <c r="B42" s="307" t="s">
        <v>262</v>
      </c>
      <c r="C42" s="308"/>
      <c r="D42" s="113">
        <v>6.3113006396588487</v>
      </c>
      <c r="E42" s="115">
        <v>148</v>
      </c>
      <c r="F42" s="114">
        <v>77</v>
      </c>
      <c r="G42" s="114">
        <v>136</v>
      </c>
      <c r="H42" s="114">
        <v>135</v>
      </c>
      <c r="I42" s="140">
        <v>110</v>
      </c>
      <c r="J42" s="115">
        <v>38</v>
      </c>
      <c r="K42" s="116">
        <v>34.545454545454547</v>
      </c>
    </row>
    <row r="43" spans="1:11" ht="14.1" customHeight="1" x14ac:dyDescent="0.2">
      <c r="A43" s="306" t="s">
        <v>263</v>
      </c>
      <c r="B43" s="307" t="s">
        <v>264</v>
      </c>
      <c r="C43" s="308"/>
      <c r="D43" s="113">
        <v>5.7142857142857144</v>
      </c>
      <c r="E43" s="115">
        <v>134</v>
      </c>
      <c r="F43" s="114">
        <v>66</v>
      </c>
      <c r="G43" s="114">
        <v>112</v>
      </c>
      <c r="H43" s="114">
        <v>117</v>
      </c>
      <c r="I43" s="140">
        <v>100</v>
      </c>
      <c r="J43" s="115">
        <v>34</v>
      </c>
      <c r="K43" s="116">
        <v>34</v>
      </c>
    </row>
    <row r="44" spans="1:11" ht="14.1" customHeight="1" x14ac:dyDescent="0.2">
      <c r="A44" s="306">
        <v>53</v>
      </c>
      <c r="B44" s="307" t="s">
        <v>265</v>
      </c>
      <c r="C44" s="308"/>
      <c r="D44" s="113">
        <v>0.25586353944562901</v>
      </c>
      <c r="E44" s="115">
        <v>6</v>
      </c>
      <c r="F44" s="114">
        <v>14</v>
      </c>
      <c r="G44" s="114">
        <v>13</v>
      </c>
      <c r="H44" s="114">
        <v>16</v>
      </c>
      <c r="I44" s="140">
        <v>21</v>
      </c>
      <c r="J44" s="115">
        <v>-15</v>
      </c>
      <c r="K44" s="116">
        <v>-71.428571428571431</v>
      </c>
    </row>
    <row r="45" spans="1:11" ht="14.1" customHeight="1" x14ac:dyDescent="0.2">
      <c r="A45" s="306" t="s">
        <v>266</v>
      </c>
      <c r="B45" s="307" t="s">
        <v>267</v>
      </c>
      <c r="C45" s="308"/>
      <c r="D45" s="113">
        <v>0.25586353944562901</v>
      </c>
      <c r="E45" s="115">
        <v>6</v>
      </c>
      <c r="F45" s="114">
        <v>13</v>
      </c>
      <c r="G45" s="114">
        <v>11</v>
      </c>
      <c r="H45" s="114">
        <v>14</v>
      </c>
      <c r="I45" s="140">
        <v>21</v>
      </c>
      <c r="J45" s="115">
        <v>-15</v>
      </c>
      <c r="K45" s="116">
        <v>-71.428571428571431</v>
      </c>
    </row>
    <row r="46" spans="1:11" ht="14.1" customHeight="1" x14ac:dyDescent="0.2">
      <c r="A46" s="306">
        <v>54</v>
      </c>
      <c r="B46" s="307" t="s">
        <v>268</v>
      </c>
      <c r="C46" s="308"/>
      <c r="D46" s="113">
        <v>2.9424307036247335</v>
      </c>
      <c r="E46" s="115">
        <v>69</v>
      </c>
      <c r="F46" s="114">
        <v>68</v>
      </c>
      <c r="G46" s="114">
        <v>80</v>
      </c>
      <c r="H46" s="114">
        <v>68</v>
      </c>
      <c r="I46" s="140">
        <v>70</v>
      </c>
      <c r="J46" s="115">
        <v>-1</v>
      </c>
      <c r="K46" s="116">
        <v>-1.4285714285714286</v>
      </c>
    </row>
    <row r="47" spans="1:11" ht="14.1" customHeight="1" x14ac:dyDescent="0.2">
      <c r="A47" s="306">
        <v>61</v>
      </c>
      <c r="B47" s="307" t="s">
        <v>269</v>
      </c>
      <c r="C47" s="308"/>
      <c r="D47" s="113">
        <v>1.8763326226012793</v>
      </c>
      <c r="E47" s="115">
        <v>44</v>
      </c>
      <c r="F47" s="114">
        <v>31</v>
      </c>
      <c r="G47" s="114">
        <v>46</v>
      </c>
      <c r="H47" s="114">
        <v>46</v>
      </c>
      <c r="I47" s="140">
        <v>54</v>
      </c>
      <c r="J47" s="115">
        <v>-10</v>
      </c>
      <c r="K47" s="116">
        <v>-18.518518518518519</v>
      </c>
    </row>
    <row r="48" spans="1:11" ht="14.1" customHeight="1" x14ac:dyDescent="0.2">
      <c r="A48" s="306">
        <v>62</v>
      </c>
      <c r="B48" s="307" t="s">
        <v>270</v>
      </c>
      <c r="C48" s="308"/>
      <c r="D48" s="113">
        <v>5.4584221748400852</v>
      </c>
      <c r="E48" s="115">
        <v>128</v>
      </c>
      <c r="F48" s="114">
        <v>143</v>
      </c>
      <c r="G48" s="114">
        <v>234</v>
      </c>
      <c r="H48" s="114">
        <v>230</v>
      </c>
      <c r="I48" s="140">
        <v>154</v>
      </c>
      <c r="J48" s="115">
        <v>-26</v>
      </c>
      <c r="K48" s="116">
        <v>-16.883116883116884</v>
      </c>
    </row>
    <row r="49" spans="1:11" ht="14.1" customHeight="1" x14ac:dyDescent="0.2">
      <c r="A49" s="306">
        <v>63</v>
      </c>
      <c r="B49" s="307" t="s">
        <v>271</v>
      </c>
      <c r="C49" s="308"/>
      <c r="D49" s="113">
        <v>2.5586353944562901</v>
      </c>
      <c r="E49" s="115">
        <v>60</v>
      </c>
      <c r="F49" s="114">
        <v>54</v>
      </c>
      <c r="G49" s="114">
        <v>76</v>
      </c>
      <c r="H49" s="114">
        <v>62</v>
      </c>
      <c r="I49" s="140">
        <v>51</v>
      </c>
      <c r="J49" s="115">
        <v>9</v>
      </c>
      <c r="K49" s="116">
        <v>17.647058823529413</v>
      </c>
    </row>
    <row r="50" spans="1:11" ht="14.1" customHeight="1" x14ac:dyDescent="0.2">
      <c r="A50" s="306" t="s">
        <v>272</v>
      </c>
      <c r="B50" s="307" t="s">
        <v>273</v>
      </c>
      <c r="C50" s="308"/>
      <c r="D50" s="113">
        <v>0.42643923240938164</v>
      </c>
      <c r="E50" s="115">
        <v>10</v>
      </c>
      <c r="F50" s="114">
        <v>12</v>
      </c>
      <c r="G50" s="114">
        <v>16</v>
      </c>
      <c r="H50" s="114">
        <v>15</v>
      </c>
      <c r="I50" s="140">
        <v>7</v>
      </c>
      <c r="J50" s="115">
        <v>3</v>
      </c>
      <c r="K50" s="116">
        <v>42.857142857142854</v>
      </c>
    </row>
    <row r="51" spans="1:11" ht="14.1" customHeight="1" x14ac:dyDescent="0.2">
      <c r="A51" s="306" t="s">
        <v>274</v>
      </c>
      <c r="B51" s="307" t="s">
        <v>275</v>
      </c>
      <c r="C51" s="308"/>
      <c r="D51" s="113">
        <v>1.8763326226012793</v>
      </c>
      <c r="E51" s="115">
        <v>44</v>
      </c>
      <c r="F51" s="114">
        <v>40</v>
      </c>
      <c r="G51" s="114">
        <v>54</v>
      </c>
      <c r="H51" s="114">
        <v>43</v>
      </c>
      <c r="I51" s="140">
        <v>41</v>
      </c>
      <c r="J51" s="115">
        <v>3</v>
      </c>
      <c r="K51" s="116">
        <v>7.3170731707317076</v>
      </c>
    </row>
    <row r="52" spans="1:11" ht="14.1" customHeight="1" x14ac:dyDescent="0.2">
      <c r="A52" s="306">
        <v>71</v>
      </c>
      <c r="B52" s="307" t="s">
        <v>276</v>
      </c>
      <c r="C52" s="308"/>
      <c r="D52" s="113">
        <v>7.8038379530916844</v>
      </c>
      <c r="E52" s="115">
        <v>183</v>
      </c>
      <c r="F52" s="114">
        <v>138</v>
      </c>
      <c r="G52" s="114">
        <v>238</v>
      </c>
      <c r="H52" s="114">
        <v>198</v>
      </c>
      <c r="I52" s="140">
        <v>191</v>
      </c>
      <c r="J52" s="115">
        <v>-8</v>
      </c>
      <c r="K52" s="116">
        <v>-4.1884816753926701</v>
      </c>
    </row>
    <row r="53" spans="1:11" ht="14.1" customHeight="1" x14ac:dyDescent="0.2">
      <c r="A53" s="306" t="s">
        <v>277</v>
      </c>
      <c r="B53" s="307" t="s">
        <v>278</v>
      </c>
      <c r="C53" s="308"/>
      <c r="D53" s="113">
        <v>2.6865671641791047</v>
      </c>
      <c r="E53" s="115">
        <v>63</v>
      </c>
      <c r="F53" s="114">
        <v>55</v>
      </c>
      <c r="G53" s="114">
        <v>110</v>
      </c>
      <c r="H53" s="114">
        <v>71</v>
      </c>
      <c r="I53" s="140">
        <v>64</v>
      </c>
      <c r="J53" s="115">
        <v>-1</v>
      </c>
      <c r="K53" s="116">
        <v>-1.5625</v>
      </c>
    </row>
    <row r="54" spans="1:11" ht="14.1" customHeight="1" x14ac:dyDescent="0.2">
      <c r="A54" s="306" t="s">
        <v>279</v>
      </c>
      <c r="B54" s="307" t="s">
        <v>280</v>
      </c>
      <c r="C54" s="308"/>
      <c r="D54" s="113">
        <v>4.3070362473347545</v>
      </c>
      <c r="E54" s="115">
        <v>101</v>
      </c>
      <c r="F54" s="114">
        <v>73</v>
      </c>
      <c r="G54" s="114">
        <v>118</v>
      </c>
      <c r="H54" s="114">
        <v>107</v>
      </c>
      <c r="I54" s="140">
        <v>96</v>
      </c>
      <c r="J54" s="115">
        <v>5</v>
      </c>
      <c r="K54" s="116">
        <v>5.208333333333333</v>
      </c>
    </row>
    <row r="55" spans="1:11" ht="14.1" customHeight="1" x14ac:dyDescent="0.2">
      <c r="A55" s="306">
        <v>72</v>
      </c>
      <c r="B55" s="307" t="s">
        <v>281</v>
      </c>
      <c r="C55" s="308"/>
      <c r="D55" s="113">
        <v>1.7484008528784649</v>
      </c>
      <c r="E55" s="115">
        <v>41</v>
      </c>
      <c r="F55" s="114">
        <v>24</v>
      </c>
      <c r="G55" s="114">
        <v>45</v>
      </c>
      <c r="H55" s="114">
        <v>40</v>
      </c>
      <c r="I55" s="140">
        <v>28</v>
      </c>
      <c r="J55" s="115">
        <v>13</v>
      </c>
      <c r="K55" s="116">
        <v>46.428571428571431</v>
      </c>
    </row>
    <row r="56" spans="1:11" ht="14.1" customHeight="1" x14ac:dyDescent="0.2">
      <c r="A56" s="306" t="s">
        <v>282</v>
      </c>
      <c r="B56" s="307" t="s">
        <v>283</v>
      </c>
      <c r="C56" s="308"/>
      <c r="D56" s="113">
        <v>0.63965884861407252</v>
      </c>
      <c r="E56" s="115">
        <v>15</v>
      </c>
      <c r="F56" s="114" t="s">
        <v>513</v>
      </c>
      <c r="G56" s="114">
        <v>15</v>
      </c>
      <c r="H56" s="114">
        <v>7</v>
      </c>
      <c r="I56" s="140">
        <v>6</v>
      </c>
      <c r="J56" s="115">
        <v>9</v>
      </c>
      <c r="K56" s="116">
        <v>150</v>
      </c>
    </row>
    <row r="57" spans="1:11" ht="14.1" customHeight="1" x14ac:dyDescent="0.2">
      <c r="A57" s="306" t="s">
        <v>284</v>
      </c>
      <c r="B57" s="307" t="s">
        <v>285</v>
      </c>
      <c r="C57" s="308"/>
      <c r="D57" s="113">
        <v>0.76759061833688702</v>
      </c>
      <c r="E57" s="115">
        <v>18</v>
      </c>
      <c r="F57" s="114">
        <v>17</v>
      </c>
      <c r="G57" s="114">
        <v>20</v>
      </c>
      <c r="H57" s="114">
        <v>29</v>
      </c>
      <c r="I57" s="140">
        <v>16</v>
      </c>
      <c r="J57" s="115">
        <v>2</v>
      </c>
      <c r="K57" s="116">
        <v>12.5</v>
      </c>
    </row>
    <row r="58" spans="1:11" ht="14.1" customHeight="1" x14ac:dyDescent="0.2">
      <c r="A58" s="306">
        <v>73</v>
      </c>
      <c r="B58" s="307" t="s">
        <v>286</v>
      </c>
      <c r="C58" s="308"/>
      <c r="D58" s="113">
        <v>1.9616204690831556</v>
      </c>
      <c r="E58" s="115">
        <v>46</v>
      </c>
      <c r="F58" s="114">
        <v>27</v>
      </c>
      <c r="G58" s="114">
        <v>66</v>
      </c>
      <c r="H58" s="114">
        <v>46</v>
      </c>
      <c r="I58" s="140">
        <v>69</v>
      </c>
      <c r="J58" s="115">
        <v>-23</v>
      </c>
      <c r="K58" s="116">
        <v>-33.333333333333336</v>
      </c>
    </row>
    <row r="59" spans="1:11" ht="14.1" customHeight="1" x14ac:dyDescent="0.2">
      <c r="A59" s="306" t="s">
        <v>287</v>
      </c>
      <c r="B59" s="307" t="s">
        <v>288</v>
      </c>
      <c r="C59" s="308"/>
      <c r="D59" s="113">
        <v>1.7484008528784649</v>
      </c>
      <c r="E59" s="115">
        <v>41</v>
      </c>
      <c r="F59" s="114">
        <v>26</v>
      </c>
      <c r="G59" s="114">
        <v>59</v>
      </c>
      <c r="H59" s="114">
        <v>45</v>
      </c>
      <c r="I59" s="140">
        <v>66</v>
      </c>
      <c r="J59" s="115">
        <v>-25</v>
      </c>
      <c r="K59" s="116">
        <v>-37.878787878787875</v>
      </c>
    </row>
    <row r="60" spans="1:11" ht="14.1" customHeight="1" x14ac:dyDescent="0.2">
      <c r="A60" s="306">
        <v>81</v>
      </c>
      <c r="B60" s="307" t="s">
        <v>289</v>
      </c>
      <c r="C60" s="308"/>
      <c r="D60" s="113">
        <v>4.6055437100213217</v>
      </c>
      <c r="E60" s="115">
        <v>108</v>
      </c>
      <c r="F60" s="114">
        <v>83</v>
      </c>
      <c r="G60" s="114">
        <v>172</v>
      </c>
      <c r="H60" s="114">
        <v>75</v>
      </c>
      <c r="I60" s="140">
        <v>89</v>
      </c>
      <c r="J60" s="115">
        <v>19</v>
      </c>
      <c r="K60" s="116">
        <v>21.348314606741575</v>
      </c>
    </row>
    <row r="61" spans="1:11" ht="14.1" customHeight="1" x14ac:dyDescent="0.2">
      <c r="A61" s="306" t="s">
        <v>290</v>
      </c>
      <c r="B61" s="307" t="s">
        <v>291</v>
      </c>
      <c r="C61" s="308"/>
      <c r="D61" s="113">
        <v>1.1087420042643923</v>
      </c>
      <c r="E61" s="115">
        <v>26</v>
      </c>
      <c r="F61" s="114">
        <v>15</v>
      </c>
      <c r="G61" s="114">
        <v>42</v>
      </c>
      <c r="H61" s="114">
        <v>28</v>
      </c>
      <c r="I61" s="140">
        <v>24</v>
      </c>
      <c r="J61" s="115">
        <v>2</v>
      </c>
      <c r="K61" s="116">
        <v>8.3333333333333339</v>
      </c>
    </row>
    <row r="62" spans="1:11" ht="14.1" customHeight="1" x14ac:dyDescent="0.2">
      <c r="A62" s="306" t="s">
        <v>292</v>
      </c>
      <c r="B62" s="307" t="s">
        <v>293</v>
      </c>
      <c r="C62" s="308"/>
      <c r="D62" s="113">
        <v>1.7484008528784649</v>
      </c>
      <c r="E62" s="115">
        <v>41</v>
      </c>
      <c r="F62" s="114">
        <v>43</v>
      </c>
      <c r="G62" s="114">
        <v>82</v>
      </c>
      <c r="H62" s="114">
        <v>23</v>
      </c>
      <c r="I62" s="140">
        <v>24</v>
      </c>
      <c r="J62" s="115">
        <v>17</v>
      </c>
      <c r="K62" s="116">
        <v>70.833333333333329</v>
      </c>
    </row>
    <row r="63" spans="1:11" ht="14.1" customHeight="1" x14ac:dyDescent="0.2">
      <c r="A63" s="306"/>
      <c r="B63" s="307" t="s">
        <v>294</v>
      </c>
      <c r="C63" s="308"/>
      <c r="D63" s="113">
        <v>1.279317697228145</v>
      </c>
      <c r="E63" s="115">
        <v>30</v>
      </c>
      <c r="F63" s="114">
        <v>27</v>
      </c>
      <c r="G63" s="114">
        <v>65</v>
      </c>
      <c r="H63" s="114">
        <v>18</v>
      </c>
      <c r="I63" s="140">
        <v>20</v>
      </c>
      <c r="J63" s="115">
        <v>10</v>
      </c>
      <c r="K63" s="116">
        <v>50</v>
      </c>
    </row>
    <row r="64" spans="1:11" ht="14.1" customHeight="1" x14ac:dyDescent="0.2">
      <c r="A64" s="306" t="s">
        <v>295</v>
      </c>
      <c r="B64" s="307" t="s">
        <v>296</v>
      </c>
      <c r="C64" s="308"/>
      <c r="D64" s="113">
        <v>0.85287846481876328</v>
      </c>
      <c r="E64" s="115">
        <v>20</v>
      </c>
      <c r="F64" s="114">
        <v>10</v>
      </c>
      <c r="G64" s="114">
        <v>21</v>
      </c>
      <c r="H64" s="114">
        <v>6</v>
      </c>
      <c r="I64" s="140">
        <v>14</v>
      </c>
      <c r="J64" s="115">
        <v>6</v>
      </c>
      <c r="K64" s="116">
        <v>42.857142857142854</v>
      </c>
    </row>
    <row r="65" spans="1:11" ht="14.1" customHeight="1" x14ac:dyDescent="0.2">
      <c r="A65" s="306" t="s">
        <v>297</v>
      </c>
      <c r="B65" s="307" t="s">
        <v>298</v>
      </c>
      <c r="C65" s="308"/>
      <c r="D65" s="113">
        <v>0.55437100213219614</v>
      </c>
      <c r="E65" s="115">
        <v>13</v>
      </c>
      <c r="F65" s="114">
        <v>10</v>
      </c>
      <c r="G65" s="114">
        <v>19</v>
      </c>
      <c r="H65" s="114">
        <v>11</v>
      </c>
      <c r="I65" s="140">
        <v>13</v>
      </c>
      <c r="J65" s="115">
        <v>0</v>
      </c>
      <c r="K65" s="116">
        <v>0</v>
      </c>
    </row>
    <row r="66" spans="1:11" ht="14.1" customHeight="1" x14ac:dyDescent="0.2">
      <c r="A66" s="306">
        <v>82</v>
      </c>
      <c r="B66" s="307" t="s">
        <v>299</v>
      </c>
      <c r="C66" s="308"/>
      <c r="D66" s="113">
        <v>3.1982942430703623</v>
      </c>
      <c r="E66" s="115">
        <v>75</v>
      </c>
      <c r="F66" s="114">
        <v>66</v>
      </c>
      <c r="G66" s="114">
        <v>119</v>
      </c>
      <c r="H66" s="114">
        <v>71</v>
      </c>
      <c r="I66" s="140">
        <v>78</v>
      </c>
      <c r="J66" s="115">
        <v>-3</v>
      </c>
      <c r="K66" s="116">
        <v>-3.8461538461538463</v>
      </c>
    </row>
    <row r="67" spans="1:11" ht="14.1" customHeight="1" x14ac:dyDescent="0.2">
      <c r="A67" s="306" t="s">
        <v>300</v>
      </c>
      <c r="B67" s="307" t="s">
        <v>301</v>
      </c>
      <c r="C67" s="308"/>
      <c r="D67" s="113">
        <v>2.2601279317697229</v>
      </c>
      <c r="E67" s="115">
        <v>53</v>
      </c>
      <c r="F67" s="114">
        <v>52</v>
      </c>
      <c r="G67" s="114">
        <v>80</v>
      </c>
      <c r="H67" s="114">
        <v>57</v>
      </c>
      <c r="I67" s="140">
        <v>49</v>
      </c>
      <c r="J67" s="115">
        <v>4</v>
      </c>
      <c r="K67" s="116">
        <v>8.1632653061224492</v>
      </c>
    </row>
    <row r="68" spans="1:11" ht="14.1" customHeight="1" x14ac:dyDescent="0.2">
      <c r="A68" s="306" t="s">
        <v>302</v>
      </c>
      <c r="B68" s="307" t="s">
        <v>303</v>
      </c>
      <c r="C68" s="308"/>
      <c r="D68" s="113">
        <v>0.17057569296375266</v>
      </c>
      <c r="E68" s="115">
        <v>4</v>
      </c>
      <c r="F68" s="114">
        <v>8</v>
      </c>
      <c r="G68" s="114">
        <v>24</v>
      </c>
      <c r="H68" s="114">
        <v>6</v>
      </c>
      <c r="I68" s="140">
        <v>15</v>
      </c>
      <c r="J68" s="115">
        <v>-11</v>
      </c>
      <c r="K68" s="116">
        <v>-73.333333333333329</v>
      </c>
    </row>
    <row r="69" spans="1:11" ht="14.1" customHeight="1" x14ac:dyDescent="0.2">
      <c r="A69" s="306">
        <v>83</v>
      </c>
      <c r="B69" s="307" t="s">
        <v>304</v>
      </c>
      <c r="C69" s="308"/>
      <c r="D69" s="113">
        <v>4.0085287846481874</v>
      </c>
      <c r="E69" s="115">
        <v>94</v>
      </c>
      <c r="F69" s="114">
        <v>67</v>
      </c>
      <c r="G69" s="114">
        <v>156</v>
      </c>
      <c r="H69" s="114">
        <v>70</v>
      </c>
      <c r="I69" s="140">
        <v>269</v>
      </c>
      <c r="J69" s="115">
        <v>-175</v>
      </c>
      <c r="K69" s="116">
        <v>-65.05576208178438</v>
      </c>
    </row>
    <row r="70" spans="1:11" ht="14.1" customHeight="1" x14ac:dyDescent="0.2">
      <c r="A70" s="306" t="s">
        <v>305</v>
      </c>
      <c r="B70" s="307" t="s">
        <v>306</v>
      </c>
      <c r="C70" s="308"/>
      <c r="D70" s="113">
        <v>3.0703624733475481</v>
      </c>
      <c r="E70" s="115">
        <v>72</v>
      </c>
      <c r="F70" s="114">
        <v>53</v>
      </c>
      <c r="G70" s="114">
        <v>124</v>
      </c>
      <c r="H70" s="114">
        <v>56</v>
      </c>
      <c r="I70" s="140">
        <v>246</v>
      </c>
      <c r="J70" s="115">
        <v>-174</v>
      </c>
      <c r="K70" s="116">
        <v>-70.731707317073173</v>
      </c>
    </row>
    <row r="71" spans="1:11" ht="14.1" customHeight="1" x14ac:dyDescent="0.2">
      <c r="A71" s="306"/>
      <c r="B71" s="307" t="s">
        <v>307</v>
      </c>
      <c r="C71" s="308"/>
      <c r="D71" s="113">
        <v>2.4307036247334755</v>
      </c>
      <c r="E71" s="115">
        <v>57</v>
      </c>
      <c r="F71" s="114">
        <v>34</v>
      </c>
      <c r="G71" s="114">
        <v>92</v>
      </c>
      <c r="H71" s="114">
        <v>47</v>
      </c>
      <c r="I71" s="140">
        <v>194</v>
      </c>
      <c r="J71" s="115">
        <v>-137</v>
      </c>
      <c r="K71" s="116">
        <v>-70.618556701030926</v>
      </c>
    </row>
    <row r="72" spans="1:11" ht="14.1" customHeight="1" x14ac:dyDescent="0.2">
      <c r="A72" s="306">
        <v>84</v>
      </c>
      <c r="B72" s="307" t="s">
        <v>308</v>
      </c>
      <c r="C72" s="308"/>
      <c r="D72" s="113">
        <v>2.9424307036247335</v>
      </c>
      <c r="E72" s="115">
        <v>69</v>
      </c>
      <c r="F72" s="114">
        <v>70</v>
      </c>
      <c r="G72" s="114">
        <v>74</v>
      </c>
      <c r="H72" s="114">
        <v>46</v>
      </c>
      <c r="I72" s="140">
        <v>58</v>
      </c>
      <c r="J72" s="115">
        <v>11</v>
      </c>
      <c r="K72" s="116">
        <v>18.96551724137931</v>
      </c>
    </row>
    <row r="73" spans="1:11" ht="14.1" customHeight="1" x14ac:dyDescent="0.2">
      <c r="A73" s="306" t="s">
        <v>309</v>
      </c>
      <c r="B73" s="307" t="s">
        <v>310</v>
      </c>
      <c r="C73" s="308"/>
      <c r="D73" s="113">
        <v>0.81023454157782515</v>
      </c>
      <c r="E73" s="115">
        <v>19</v>
      </c>
      <c r="F73" s="114" t="s">
        <v>513</v>
      </c>
      <c r="G73" s="114">
        <v>25</v>
      </c>
      <c r="H73" s="114" t="s">
        <v>513</v>
      </c>
      <c r="I73" s="140">
        <v>14</v>
      </c>
      <c r="J73" s="115">
        <v>5</v>
      </c>
      <c r="K73" s="116">
        <v>35.714285714285715</v>
      </c>
    </row>
    <row r="74" spans="1:11" ht="14.1" customHeight="1" x14ac:dyDescent="0.2">
      <c r="A74" s="306" t="s">
        <v>311</v>
      </c>
      <c r="B74" s="307" t="s">
        <v>312</v>
      </c>
      <c r="C74" s="308"/>
      <c r="D74" s="113">
        <v>0.17057569296375266</v>
      </c>
      <c r="E74" s="115">
        <v>4</v>
      </c>
      <c r="F74" s="114" t="s">
        <v>513</v>
      </c>
      <c r="G74" s="114">
        <v>6</v>
      </c>
      <c r="H74" s="114">
        <v>0</v>
      </c>
      <c r="I74" s="140">
        <v>5</v>
      </c>
      <c r="J74" s="115">
        <v>-1</v>
      </c>
      <c r="K74" s="116">
        <v>-20</v>
      </c>
    </row>
    <row r="75" spans="1:11" ht="14.1" customHeight="1" x14ac:dyDescent="0.2">
      <c r="A75" s="306" t="s">
        <v>313</v>
      </c>
      <c r="B75" s="307" t="s">
        <v>314</v>
      </c>
      <c r="C75" s="308"/>
      <c r="D75" s="113">
        <v>1.4498933901918976</v>
      </c>
      <c r="E75" s="115">
        <v>34</v>
      </c>
      <c r="F75" s="114">
        <v>59</v>
      </c>
      <c r="G75" s="114">
        <v>33</v>
      </c>
      <c r="H75" s="114">
        <v>37</v>
      </c>
      <c r="I75" s="140">
        <v>30</v>
      </c>
      <c r="J75" s="115">
        <v>4</v>
      </c>
      <c r="K75" s="116">
        <v>13.333333333333334</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0.42643923240938164</v>
      </c>
      <c r="E77" s="115">
        <v>10</v>
      </c>
      <c r="F77" s="114">
        <v>12</v>
      </c>
      <c r="G77" s="114">
        <v>11</v>
      </c>
      <c r="H77" s="114">
        <v>20</v>
      </c>
      <c r="I77" s="140">
        <v>11</v>
      </c>
      <c r="J77" s="115">
        <v>-1</v>
      </c>
      <c r="K77" s="116">
        <v>-9.0909090909090917</v>
      </c>
    </row>
    <row r="78" spans="1:11" ht="14.1" customHeight="1" x14ac:dyDescent="0.2">
      <c r="A78" s="306">
        <v>93</v>
      </c>
      <c r="B78" s="307" t="s">
        <v>317</v>
      </c>
      <c r="C78" s="308"/>
      <c r="D78" s="113" t="s">
        <v>513</v>
      </c>
      <c r="E78" s="115" t="s">
        <v>513</v>
      </c>
      <c r="F78" s="114">
        <v>0</v>
      </c>
      <c r="G78" s="114">
        <v>0</v>
      </c>
      <c r="H78" s="114" t="s">
        <v>513</v>
      </c>
      <c r="I78" s="140" t="s">
        <v>513</v>
      </c>
      <c r="J78" s="115" t="s">
        <v>513</v>
      </c>
      <c r="K78" s="116" t="s">
        <v>513</v>
      </c>
    </row>
    <row r="79" spans="1:11" ht="14.1" customHeight="1" x14ac:dyDescent="0.2">
      <c r="A79" s="306">
        <v>94</v>
      </c>
      <c r="B79" s="307" t="s">
        <v>318</v>
      </c>
      <c r="C79" s="308"/>
      <c r="D79" s="113" t="s">
        <v>513</v>
      </c>
      <c r="E79" s="115" t="s">
        <v>513</v>
      </c>
      <c r="F79" s="114">
        <v>3</v>
      </c>
      <c r="G79" s="114">
        <v>4</v>
      </c>
      <c r="H79" s="114">
        <v>4</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5</v>
      </c>
      <c r="G81" s="144">
        <v>16</v>
      </c>
      <c r="H81" s="144">
        <v>3</v>
      </c>
      <c r="I81" s="145">
        <v>6</v>
      </c>
      <c r="J81" s="143">
        <v>-6</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2781</v>
      </c>
      <c r="E11" s="114">
        <v>2325</v>
      </c>
      <c r="F11" s="114">
        <v>2740</v>
      </c>
      <c r="G11" s="114">
        <v>2621</v>
      </c>
      <c r="H11" s="140">
        <v>3015</v>
      </c>
      <c r="I11" s="115">
        <v>-234</v>
      </c>
      <c r="J11" s="116">
        <v>-7.7611940298507465</v>
      </c>
    </row>
    <row r="12" spans="1:15" s="110" customFormat="1" ht="24.95" customHeight="1" x14ac:dyDescent="0.2">
      <c r="A12" s="193" t="s">
        <v>132</v>
      </c>
      <c r="B12" s="194" t="s">
        <v>133</v>
      </c>
      <c r="C12" s="113">
        <v>1.0787486515641855</v>
      </c>
      <c r="D12" s="115">
        <v>30</v>
      </c>
      <c r="E12" s="114">
        <v>29</v>
      </c>
      <c r="F12" s="114">
        <v>27</v>
      </c>
      <c r="G12" s="114">
        <v>28</v>
      </c>
      <c r="H12" s="140">
        <v>26</v>
      </c>
      <c r="I12" s="115">
        <v>4</v>
      </c>
      <c r="J12" s="116">
        <v>15.384615384615385</v>
      </c>
    </row>
    <row r="13" spans="1:15" s="110" customFormat="1" ht="24.95" customHeight="1" x14ac:dyDescent="0.2">
      <c r="A13" s="193" t="s">
        <v>134</v>
      </c>
      <c r="B13" s="199" t="s">
        <v>214</v>
      </c>
      <c r="C13" s="113">
        <v>0.57533261416756565</v>
      </c>
      <c r="D13" s="115">
        <v>16</v>
      </c>
      <c r="E13" s="114">
        <v>17</v>
      </c>
      <c r="F13" s="114">
        <v>16</v>
      </c>
      <c r="G13" s="114">
        <v>30</v>
      </c>
      <c r="H13" s="140">
        <v>31</v>
      </c>
      <c r="I13" s="115">
        <v>-15</v>
      </c>
      <c r="J13" s="116">
        <v>-48.387096774193552</v>
      </c>
    </row>
    <row r="14" spans="1:15" s="287" customFormat="1" ht="24.95" customHeight="1" x14ac:dyDescent="0.2">
      <c r="A14" s="193" t="s">
        <v>215</v>
      </c>
      <c r="B14" s="199" t="s">
        <v>137</v>
      </c>
      <c r="C14" s="113">
        <v>24.775260697590795</v>
      </c>
      <c r="D14" s="115">
        <v>689</v>
      </c>
      <c r="E14" s="114">
        <v>611</v>
      </c>
      <c r="F14" s="114">
        <v>756</v>
      </c>
      <c r="G14" s="114">
        <v>791</v>
      </c>
      <c r="H14" s="140">
        <v>672</v>
      </c>
      <c r="I14" s="115">
        <v>17</v>
      </c>
      <c r="J14" s="116">
        <v>2.5297619047619047</v>
      </c>
      <c r="K14" s="110"/>
      <c r="L14" s="110"/>
      <c r="M14" s="110"/>
      <c r="N14" s="110"/>
      <c r="O14" s="110"/>
    </row>
    <row r="15" spans="1:15" s="110" customFormat="1" ht="24.95" customHeight="1" x14ac:dyDescent="0.2">
      <c r="A15" s="193" t="s">
        <v>216</v>
      </c>
      <c r="B15" s="199" t="s">
        <v>217</v>
      </c>
      <c r="C15" s="113">
        <v>6.9399496583962605</v>
      </c>
      <c r="D15" s="115">
        <v>193</v>
      </c>
      <c r="E15" s="114">
        <v>175</v>
      </c>
      <c r="F15" s="114">
        <v>304</v>
      </c>
      <c r="G15" s="114">
        <v>371</v>
      </c>
      <c r="H15" s="140">
        <v>144</v>
      </c>
      <c r="I15" s="115">
        <v>49</v>
      </c>
      <c r="J15" s="116">
        <v>34.027777777777779</v>
      </c>
    </row>
    <row r="16" spans="1:15" s="287" customFormat="1" ht="24.95" customHeight="1" x14ac:dyDescent="0.2">
      <c r="A16" s="193" t="s">
        <v>218</v>
      </c>
      <c r="B16" s="199" t="s">
        <v>141</v>
      </c>
      <c r="C16" s="113">
        <v>12.513484358144552</v>
      </c>
      <c r="D16" s="115">
        <v>348</v>
      </c>
      <c r="E16" s="114">
        <v>327</v>
      </c>
      <c r="F16" s="114">
        <v>311</v>
      </c>
      <c r="G16" s="114">
        <v>303</v>
      </c>
      <c r="H16" s="140">
        <v>384</v>
      </c>
      <c r="I16" s="115">
        <v>-36</v>
      </c>
      <c r="J16" s="116">
        <v>-9.375</v>
      </c>
      <c r="K16" s="110"/>
      <c r="L16" s="110"/>
      <c r="M16" s="110"/>
      <c r="N16" s="110"/>
      <c r="O16" s="110"/>
    </row>
    <row r="17" spans="1:15" s="110" customFormat="1" ht="24.95" customHeight="1" x14ac:dyDescent="0.2">
      <c r="A17" s="193" t="s">
        <v>142</v>
      </c>
      <c r="B17" s="199" t="s">
        <v>220</v>
      </c>
      <c r="C17" s="113">
        <v>5.3218266810499824</v>
      </c>
      <c r="D17" s="115">
        <v>148</v>
      </c>
      <c r="E17" s="114">
        <v>109</v>
      </c>
      <c r="F17" s="114">
        <v>141</v>
      </c>
      <c r="G17" s="114">
        <v>117</v>
      </c>
      <c r="H17" s="140">
        <v>144</v>
      </c>
      <c r="I17" s="115">
        <v>4</v>
      </c>
      <c r="J17" s="116">
        <v>2.7777777777777777</v>
      </c>
    </row>
    <row r="18" spans="1:15" s="287" customFormat="1" ht="24.95" customHeight="1" x14ac:dyDescent="0.2">
      <c r="A18" s="201" t="s">
        <v>144</v>
      </c>
      <c r="B18" s="202" t="s">
        <v>145</v>
      </c>
      <c r="C18" s="113">
        <v>11.075152822725638</v>
      </c>
      <c r="D18" s="115">
        <v>308</v>
      </c>
      <c r="E18" s="114">
        <v>274</v>
      </c>
      <c r="F18" s="114">
        <v>208</v>
      </c>
      <c r="G18" s="114">
        <v>244</v>
      </c>
      <c r="H18" s="140">
        <v>314</v>
      </c>
      <c r="I18" s="115">
        <v>-6</v>
      </c>
      <c r="J18" s="116">
        <v>-1.910828025477707</v>
      </c>
      <c r="K18" s="110"/>
      <c r="L18" s="110"/>
      <c r="M18" s="110"/>
      <c r="N18" s="110"/>
      <c r="O18" s="110"/>
    </row>
    <row r="19" spans="1:15" s="110" customFormat="1" ht="24.95" customHeight="1" x14ac:dyDescent="0.2">
      <c r="A19" s="193" t="s">
        <v>146</v>
      </c>
      <c r="B19" s="199" t="s">
        <v>147</v>
      </c>
      <c r="C19" s="113">
        <v>10.643653362099965</v>
      </c>
      <c r="D19" s="115">
        <v>296</v>
      </c>
      <c r="E19" s="114">
        <v>216</v>
      </c>
      <c r="F19" s="114">
        <v>275</v>
      </c>
      <c r="G19" s="114">
        <v>334</v>
      </c>
      <c r="H19" s="140">
        <v>326</v>
      </c>
      <c r="I19" s="115">
        <v>-30</v>
      </c>
      <c r="J19" s="116">
        <v>-9.2024539877300615</v>
      </c>
    </row>
    <row r="20" spans="1:15" s="287" customFormat="1" ht="24.95" customHeight="1" x14ac:dyDescent="0.2">
      <c r="A20" s="193" t="s">
        <v>148</v>
      </c>
      <c r="B20" s="199" t="s">
        <v>149</v>
      </c>
      <c r="C20" s="113">
        <v>7.479323984178353</v>
      </c>
      <c r="D20" s="115">
        <v>208</v>
      </c>
      <c r="E20" s="114">
        <v>137</v>
      </c>
      <c r="F20" s="114">
        <v>183</v>
      </c>
      <c r="G20" s="114">
        <v>104</v>
      </c>
      <c r="H20" s="140">
        <v>154</v>
      </c>
      <c r="I20" s="115">
        <v>54</v>
      </c>
      <c r="J20" s="116">
        <v>35.064935064935064</v>
      </c>
      <c r="K20" s="110"/>
      <c r="L20" s="110"/>
      <c r="M20" s="110"/>
      <c r="N20" s="110"/>
      <c r="O20" s="110"/>
    </row>
    <row r="21" spans="1:15" s="110" customFormat="1" ht="24.95" customHeight="1" x14ac:dyDescent="0.2">
      <c r="A21" s="201" t="s">
        <v>150</v>
      </c>
      <c r="B21" s="202" t="s">
        <v>151</v>
      </c>
      <c r="C21" s="113">
        <v>6.2207838906868034</v>
      </c>
      <c r="D21" s="115">
        <v>173</v>
      </c>
      <c r="E21" s="114">
        <v>149</v>
      </c>
      <c r="F21" s="114">
        <v>131</v>
      </c>
      <c r="G21" s="114">
        <v>138</v>
      </c>
      <c r="H21" s="140">
        <v>127</v>
      </c>
      <c r="I21" s="115">
        <v>46</v>
      </c>
      <c r="J21" s="116">
        <v>36.220472440944881</v>
      </c>
    </row>
    <row r="22" spans="1:15" s="110" customFormat="1" ht="24.95" customHeight="1" x14ac:dyDescent="0.2">
      <c r="A22" s="201" t="s">
        <v>152</v>
      </c>
      <c r="B22" s="199" t="s">
        <v>153</v>
      </c>
      <c r="C22" s="113">
        <v>2.1215390147428983</v>
      </c>
      <c r="D22" s="115">
        <v>59</v>
      </c>
      <c r="E22" s="114">
        <v>63</v>
      </c>
      <c r="F22" s="114">
        <v>61</v>
      </c>
      <c r="G22" s="114">
        <v>63</v>
      </c>
      <c r="H22" s="140">
        <v>58</v>
      </c>
      <c r="I22" s="115">
        <v>1</v>
      </c>
      <c r="J22" s="116">
        <v>1.7241379310344827</v>
      </c>
    </row>
    <row r="23" spans="1:15" s="110" customFormat="1" ht="24.95" customHeight="1" x14ac:dyDescent="0.2">
      <c r="A23" s="193" t="s">
        <v>154</v>
      </c>
      <c r="B23" s="199" t="s">
        <v>155</v>
      </c>
      <c r="C23" s="113">
        <v>0.93491549802229412</v>
      </c>
      <c r="D23" s="115">
        <v>26</v>
      </c>
      <c r="E23" s="114">
        <v>9</v>
      </c>
      <c r="F23" s="114">
        <v>11</v>
      </c>
      <c r="G23" s="114">
        <v>17</v>
      </c>
      <c r="H23" s="140">
        <v>13</v>
      </c>
      <c r="I23" s="115">
        <v>13</v>
      </c>
      <c r="J23" s="116">
        <v>100</v>
      </c>
    </row>
    <row r="24" spans="1:15" s="110" customFormat="1" ht="24.95" customHeight="1" x14ac:dyDescent="0.2">
      <c r="A24" s="193" t="s">
        <v>156</v>
      </c>
      <c r="B24" s="199" t="s">
        <v>221</v>
      </c>
      <c r="C24" s="113">
        <v>3.6317871269327582</v>
      </c>
      <c r="D24" s="115">
        <v>101</v>
      </c>
      <c r="E24" s="114">
        <v>89</v>
      </c>
      <c r="F24" s="114">
        <v>108</v>
      </c>
      <c r="G24" s="114">
        <v>87</v>
      </c>
      <c r="H24" s="140">
        <v>122</v>
      </c>
      <c r="I24" s="115">
        <v>-21</v>
      </c>
      <c r="J24" s="116">
        <v>-17.21311475409836</v>
      </c>
    </row>
    <row r="25" spans="1:15" s="110" customFormat="1" ht="24.95" customHeight="1" x14ac:dyDescent="0.2">
      <c r="A25" s="193" t="s">
        <v>222</v>
      </c>
      <c r="B25" s="204" t="s">
        <v>159</v>
      </c>
      <c r="C25" s="113">
        <v>3.7756202804746493</v>
      </c>
      <c r="D25" s="115">
        <v>105</v>
      </c>
      <c r="E25" s="114">
        <v>103</v>
      </c>
      <c r="F25" s="114">
        <v>117</v>
      </c>
      <c r="G25" s="114">
        <v>83</v>
      </c>
      <c r="H25" s="140">
        <v>149</v>
      </c>
      <c r="I25" s="115">
        <v>-44</v>
      </c>
      <c r="J25" s="116">
        <v>-29.530201342281877</v>
      </c>
    </row>
    <row r="26" spans="1:15" s="110" customFormat="1" ht="24.95" customHeight="1" x14ac:dyDescent="0.2">
      <c r="A26" s="201">
        <v>782.78300000000002</v>
      </c>
      <c r="B26" s="203" t="s">
        <v>160</v>
      </c>
      <c r="C26" s="113">
        <v>7.7310320028766633</v>
      </c>
      <c r="D26" s="115">
        <v>215</v>
      </c>
      <c r="E26" s="114">
        <v>225</v>
      </c>
      <c r="F26" s="114">
        <v>252</v>
      </c>
      <c r="G26" s="114">
        <v>229</v>
      </c>
      <c r="H26" s="140">
        <v>245</v>
      </c>
      <c r="I26" s="115">
        <v>-30</v>
      </c>
      <c r="J26" s="116">
        <v>-12.244897959183673</v>
      </c>
    </row>
    <row r="27" spans="1:15" s="110" customFormat="1" ht="24.95" customHeight="1" x14ac:dyDescent="0.2">
      <c r="A27" s="193" t="s">
        <v>161</v>
      </c>
      <c r="B27" s="199" t="s">
        <v>162</v>
      </c>
      <c r="C27" s="113">
        <v>2.3732470334412081</v>
      </c>
      <c r="D27" s="115">
        <v>66</v>
      </c>
      <c r="E27" s="114">
        <v>52</v>
      </c>
      <c r="F27" s="114">
        <v>61</v>
      </c>
      <c r="G27" s="114">
        <v>78</v>
      </c>
      <c r="H27" s="140">
        <v>282</v>
      </c>
      <c r="I27" s="115">
        <v>-216</v>
      </c>
      <c r="J27" s="116">
        <v>-76.59574468085107</v>
      </c>
    </row>
    <row r="28" spans="1:15" s="110" customFormat="1" ht="24.95" customHeight="1" x14ac:dyDescent="0.2">
      <c r="A28" s="193" t="s">
        <v>163</v>
      </c>
      <c r="B28" s="199" t="s">
        <v>164</v>
      </c>
      <c r="C28" s="113">
        <v>5.8612010068320748</v>
      </c>
      <c r="D28" s="115">
        <v>163</v>
      </c>
      <c r="E28" s="114">
        <v>96</v>
      </c>
      <c r="F28" s="114">
        <v>189</v>
      </c>
      <c r="G28" s="114">
        <v>155</v>
      </c>
      <c r="H28" s="140">
        <v>205</v>
      </c>
      <c r="I28" s="115">
        <v>-42</v>
      </c>
      <c r="J28" s="116">
        <v>-20.487804878048781</v>
      </c>
    </row>
    <row r="29" spans="1:15" s="110" customFormat="1" ht="24.95" customHeight="1" x14ac:dyDescent="0.2">
      <c r="A29" s="193">
        <v>86</v>
      </c>
      <c r="B29" s="199" t="s">
        <v>165</v>
      </c>
      <c r="C29" s="113">
        <v>4.1711614527148511</v>
      </c>
      <c r="D29" s="115">
        <v>116</v>
      </c>
      <c r="E29" s="114">
        <v>76</v>
      </c>
      <c r="F29" s="114">
        <v>105</v>
      </c>
      <c r="G29" s="114">
        <v>81</v>
      </c>
      <c r="H29" s="140">
        <v>65</v>
      </c>
      <c r="I29" s="115">
        <v>51</v>
      </c>
      <c r="J29" s="116">
        <v>78.461538461538467</v>
      </c>
    </row>
    <row r="30" spans="1:15" s="110" customFormat="1" ht="24.95" customHeight="1" x14ac:dyDescent="0.2">
      <c r="A30" s="193">
        <v>87.88</v>
      </c>
      <c r="B30" s="204" t="s">
        <v>166</v>
      </c>
      <c r="C30" s="113">
        <v>5.6454512765192373</v>
      </c>
      <c r="D30" s="115">
        <v>157</v>
      </c>
      <c r="E30" s="114">
        <v>139</v>
      </c>
      <c r="F30" s="114">
        <v>181</v>
      </c>
      <c r="G30" s="114">
        <v>118</v>
      </c>
      <c r="H30" s="140">
        <v>158</v>
      </c>
      <c r="I30" s="115">
        <v>-1</v>
      </c>
      <c r="J30" s="116">
        <v>-0.63291139240506333</v>
      </c>
    </row>
    <row r="31" spans="1:15" s="110" customFormat="1" ht="24.95" customHeight="1" x14ac:dyDescent="0.2">
      <c r="A31" s="193" t="s">
        <v>167</v>
      </c>
      <c r="B31" s="199" t="s">
        <v>168</v>
      </c>
      <c r="C31" s="113">
        <v>1.9057892844300612</v>
      </c>
      <c r="D31" s="115">
        <v>53</v>
      </c>
      <c r="E31" s="114">
        <v>40</v>
      </c>
      <c r="F31" s="114">
        <v>59</v>
      </c>
      <c r="G31" s="114">
        <v>41</v>
      </c>
      <c r="H31" s="140">
        <v>68</v>
      </c>
      <c r="I31" s="115">
        <v>-15</v>
      </c>
      <c r="J31" s="116">
        <v>-22.058823529411764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1.0787486515641855</v>
      </c>
      <c r="D34" s="115">
        <v>30</v>
      </c>
      <c r="E34" s="114">
        <v>29</v>
      </c>
      <c r="F34" s="114">
        <v>27</v>
      </c>
      <c r="G34" s="114">
        <v>28</v>
      </c>
      <c r="H34" s="140">
        <v>26</v>
      </c>
      <c r="I34" s="115">
        <v>4</v>
      </c>
      <c r="J34" s="116">
        <v>15.384615384615385</v>
      </c>
    </row>
    <row r="35" spans="1:10" s="110" customFormat="1" ht="24.95" customHeight="1" x14ac:dyDescent="0.2">
      <c r="A35" s="292" t="s">
        <v>171</v>
      </c>
      <c r="B35" s="293" t="s">
        <v>172</v>
      </c>
      <c r="C35" s="113">
        <v>36.425746134484001</v>
      </c>
      <c r="D35" s="115">
        <v>1013</v>
      </c>
      <c r="E35" s="114">
        <v>902</v>
      </c>
      <c r="F35" s="114">
        <v>980</v>
      </c>
      <c r="G35" s="114">
        <v>1065</v>
      </c>
      <c r="H35" s="140">
        <v>1017</v>
      </c>
      <c r="I35" s="115">
        <v>-4</v>
      </c>
      <c r="J35" s="116">
        <v>-0.39331366764995085</v>
      </c>
    </row>
    <row r="36" spans="1:10" s="110" customFormat="1" ht="24.95" customHeight="1" x14ac:dyDescent="0.2">
      <c r="A36" s="294" t="s">
        <v>173</v>
      </c>
      <c r="B36" s="295" t="s">
        <v>174</v>
      </c>
      <c r="C36" s="125">
        <v>62.495505213951816</v>
      </c>
      <c r="D36" s="143">
        <v>1738</v>
      </c>
      <c r="E36" s="144">
        <v>1394</v>
      </c>
      <c r="F36" s="144">
        <v>1733</v>
      </c>
      <c r="G36" s="144">
        <v>1528</v>
      </c>
      <c r="H36" s="145">
        <v>1972</v>
      </c>
      <c r="I36" s="143">
        <v>-234</v>
      </c>
      <c r="J36" s="146">
        <v>-11.866125760649087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2781</v>
      </c>
      <c r="F11" s="264">
        <v>2325</v>
      </c>
      <c r="G11" s="264">
        <v>2740</v>
      </c>
      <c r="H11" s="264">
        <v>2621</v>
      </c>
      <c r="I11" s="265">
        <v>3015</v>
      </c>
      <c r="J11" s="263">
        <v>-234</v>
      </c>
      <c r="K11" s="266">
        <v>-7.7611940298507465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22.222222222222221</v>
      </c>
      <c r="E13" s="115">
        <v>618</v>
      </c>
      <c r="F13" s="114">
        <v>656</v>
      </c>
      <c r="G13" s="114">
        <v>755</v>
      </c>
      <c r="H13" s="114">
        <v>662</v>
      </c>
      <c r="I13" s="140">
        <v>705</v>
      </c>
      <c r="J13" s="115">
        <v>-87</v>
      </c>
      <c r="K13" s="116">
        <v>-12.340425531914894</v>
      </c>
    </row>
    <row r="14" spans="1:17" ht="15.95" customHeight="1" x14ac:dyDescent="0.2">
      <c r="A14" s="306" t="s">
        <v>230</v>
      </c>
      <c r="B14" s="307"/>
      <c r="C14" s="308"/>
      <c r="D14" s="113">
        <v>59.834591873426824</v>
      </c>
      <c r="E14" s="115">
        <v>1664</v>
      </c>
      <c r="F14" s="114">
        <v>1300</v>
      </c>
      <c r="G14" s="114">
        <v>1538</v>
      </c>
      <c r="H14" s="114">
        <v>1485</v>
      </c>
      <c r="I14" s="140">
        <v>1747</v>
      </c>
      <c r="J14" s="115">
        <v>-83</v>
      </c>
      <c r="K14" s="116">
        <v>-4.7510017172295367</v>
      </c>
    </row>
    <row r="15" spans="1:17" ht="15.95" customHeight="1" x14ac:dyDescent="0.2">
      <c r="A15" s="306" t="s">
        <v>231</v>
      </c>
      <c r="B15" s="307"/>
      <c r="C15" s="308"/>
      <c r="D15" s="113">
        <v>7.9108234448040271</v>
      </c>
      <c r="E15" s="115">
        <v>220</v>
      </c>
      <c r="F15" s="114">
        <v>177</v>
      </c>
      <c r="G15" s="114">
        <v>220</v>
      </c>
      <c r="H15" s="114">
        <v>195</v>
      </c>
      <c r="I15" s="140">
        <v>248</v>
      </c>
      <c r="J15" s="115">
        <v>-28</v>
      </c>
      <c r="K15" s="116">
        <v>-11.290322580645162</v>
      </c>
    </row>
    <row r="16" spans="1:17" ht="15.95" customHeight="1" x14ac:dyDescent="0.2">
      <c r="A16" s="306" t="s">
        <v>232</v>
      </c>
      <c r="B16" s="307"/>
      <c r="C16" s="308"/>
      <c r="D16" s="113">
        <v>9.8166127292340892</v>
      </c>
      <c r="E16" s="115">
        <v>273</v>
      </c>
      <c r="F16" s="114">
        <v>189</v>
      </c>
      <c r="G16" s="114">
        <v>218</v>
      </c>
      <c r="H16" s="114">
        <v>271</v>
      </c>
      <c r="I16" s="140">
        <v>307</v>
      </c>
      <c r="J16" s="115">
        <v>-34</v>
      </c>
      <c r="K16" s="116">
        <v>-11.074918566775244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0.86299892125134847</v>
      </c>
      <c r="E18" s="115">
        <v>24</v>
      </c>
      <c r="F18" s="114">
        <v>22</v>
      </c>
      <c r="G18" s="114">
        <v>30</v>
      </c>
      <c r="H18" s="114">
        <v>28</v>
      </c>
      <c r="I18" s="140">
        <v>25</v>
      </c>
      <c r="J18" s="115">
        <v>-1</v>
      </c>
      <c r="K18" s="116">
        <v>-4</v>
      </c>
    </row>
    <row r="19" spans="1:11" ht="14.1" customHeight="1" x14ac:dyDescent="0.2">
      <c r="A19" s="306" t="s">
        <v>235</v>
      </c>
      <c r="B19" s="307" t="s">
        <v>236</v>
      </c>
      <c r="C19" s="308"/>
      <c r="D19" s="113">
        <v>0.46745774901114706</v>
      </c>
      <c r="E19" s="115">
        <v>13</v>
      </c>
      <c r="F19" s="114">
        <v>13</v>
      </c>
      <c r="G19" s="114">
        <v>15</v>
      </c>
      <c r="H19" s="114">
        <v>10</v>
      </c>
      <c r="I19" s="140">
        <v>9</v>
      </c>
      <c r="J19" s="115">
        <v>4</v>
      </c>
      <c r="K19" s="116">
        <v>44.444444444444443</v>
      </c>
    </row>
    <row r="20" spans="1:11" ht="14.1" customHeight="1" x14ac:dyDescent="0.2">
      <c r="A20" s="306">
        <v>12</v>
      </c>
      <c r="B20" s="307" t="s">
        <v>237</v>
      </c>
      <c r="C20" s="308"/>
      <c r="D20" s="113">
        <v>0.970873786407767</v>
      </c>
      <c r="E20" s="115">
        <v>27</v>
      </c>
      <c r="F20" s="114">
        <v>31</v>
      </c>
      <c r="G20" s="114">
        <v>17</v>
      </c>
      <c r="H20" s="114">
        <v>24</v>
      </c>
      <c r="I20" s="140">
        <v>68</v>
      </c>
      <c r="J20" s="115">
        <v>-41</v>
      </c>
      <c r="K20" s="116">
        <v>-60.294117647058826</v>
      </c>
    </row>
    <row r="21" spans="1:11" ht="14.1" customHeight="1" x14ac:dyDescent="0.2">
      <c r="A21" s="306">
        <v>21</v>
      </c>
      <c r="B21" s="307" t="s">
        <v>238</v>
      </c>
      <c r="C21" s="308"/>
      <c r="D21" s="113">
        <v>1.3664149586479684</v>
      </c>
      <c r="E21" s="115">
        <v>38</v>
      </c>
      <c r="F21" s="114">
        <v>37</v>
      </c>
      <c r="G21" s="114">
        <v>44</v>
      </c>
      <c r="H21" s="114">
        <v>37</v>
      </c>
      <c r="I21" s="140">
        <v>49</v>
      </c>
      <c r="J21" s="115">
        <v>-11</v>
      </c>
      <c r="K21" s="116">
        <v>-22.448979591836736</v>
      </c>
    </row>
    <row r="22" spans="1:11" ht="14.1" customHeight="1" x14ac:dyDescent="0.2">
      <c r="A22" s="306">
        <v>22</v>
      </c>
      <c r="B22" s="307" t="s">
        <v>239</v>
      </c>
      <c r="C22" s="308"/>
      <c r="D22" s="113">
        <v>2.5889967637540452</v>
      </c>
      <c r="E22" s="115">
        <v>72</v>
      </c>
      <c r="F22" s="114">
        <v>42</v>
      </c>
      <c r="G22" s="114">
        <v>71</v>
      </c>
      <c r="H22" s="114">
        <v>51</v>
      </c>
      <c r="I22" s="140">
        <v>56</v>
      </c>
      <c r="J22" s="115">
        <v>16</v>
      </c>
      <c r="K22" s="116">
        <v>28.571428571428573</v>
      </c>
    </row>
    <row r="23" spans="1:11" ht="14.1" customHeight="1" x14ac:dyDescent="0.2">
      <c r="A23" s="306">
        <v>23</v>
      </c>
      <c r="B23" s="307" t="s">
        <v>240</v>
      </c>
      <c r="C23" s="308"/>
      <c r="D23" s="113">
        <v>0.35958288385472853</v>
      </c>
      <c r="E23" s="115">
        <v>10</v>
      </c>
      <c r="F23" s="114">
        <v>11</v>
      </c>
      <c r="G23" s="114">
        <v>17</v>
      </c>
      <c r="H23" s="114">
        <v>8</v>
      </c>
      <c r="I23" s="140">
        <v>20</v>
      </c>
      <c r="J23" s="115">
        <v>-10</v>
      </c>
      <c r="K23" s="116">
        <v>-50</v>
      </c>
    </row>
    <row r="24" spans="1:11" ht="14.1" customHeight="1" x14ac:dyDescent="0.2">
      <c r="A24" s="306">
        <v>24</v>
      </c>
      <c r="B24" s="307" t="s">
        <v>241</v>
      </c>
      <c r="C24" s="308"/>
      <c r="D24" s="113">
        <v>5.2139518158935632</v>
      </c>
      <c r="E24" s="115">
        <v>145</v>
      </c>
      <c r="F24" s="114">
        <v>138</v>
      </c>
      <c r="G24" s="114">
        <v>134</v>
      </c>
      <c r="H24" s="114">
        <v>143</v>
      </c>
      <c r="I24" s="140">
        <v>160</v>
      </c>
      <c r="J24" s="115">
        <v>-15</v>
      </c>
      <c r="K24" s="116">
        <v>-9.375</v>
      </c>
    </row>
    <row r="25" spans="1:11" ht="14.1" customHeight="1" x14ac:dyDescent="0.2">
      <c r="A25" s="306">
        <v>25</v>
      </c>
      <c r="B25" s="307" t="s">
        <v>242</v>
      </c>
      <c r="C25" s="308"/>
      <c r="D25" s="113">
        <v>7.479323984178353</v>
      </c>
      <c r="E25" s="115">
        <v>208</v>
      </c>
      <c r="F25" s="114">
        <v>163</v>
      </c>
      <c r="G25" s="114">
        <v>174</v>
      </c>
      <c r="H25" s="114">
        <v>187</v>
      </c>
      <c r="I25" s="140">
        <v>224</v>
      </c>
      <c r="J25" s="115">
        <v>-16</v>
      </c>
      <c r="K25" s="116">
        <v>-7.1428571428571432</v>
      </c>
    </row>
    <row r="26" spans="1:11" ht="14.1" customHeight="1" x14ac:dyDescent="0.2">
      <c r="A26" s="306">
        <v>26</v>
      </c>
      <c r="B26" s="307" t="s">
        <v>243</v>
      </c>
      <c r="C26" s="308"/>
      <c r="D26" s="113">
        <v>4.782452355267889</v>
      </c>
      <c r="E26" s="115">
        <v>133</v>
      </c>
      <c r="F26" s="114">
        <v>94</v>
      </c>
      <c r="G26" s="114">
        <v>118</v>
      </c>
      <c r="H26" s="114">
        <v>86</v>
      </c>
      <c r="I26" s="140">
        <v>120</v>
      </c>
      <c r="J26" s="115">
        <v>13</v>
      </c>
      <c r="K26" s="116">
        <v>10.833333333333334</v>
      </c>
    </row>
    <row r="27" spans="1:11" ht="14.1" customHeight="1" x14ac:dyDescent="0.2">
      <c r="A27" s="306">
        <v>27</v>
      </c>
      <c r="B27" s="307" t="s">
        <v>244</v>
      </c>
      <c r="C27" s="308"/>
      <c r="D27" s="113">
        <v>1.8338727076591155</v>
      </c>
      <c r="E27" s="115">
        <v>51</v>
      </c>
      <c r="F27" s="114">
        <v>68</v>
      </c>
      <c r="G27" s="114">
        <v>57</v>
      </c>
      <c r="H27" s="114">
        <v>55</v>
      </c>
      <c r="I27" s="140">
        <v>106</v>
      </c>
      <c r="J27" s="115">
        <v>-55</v>
      </c>
      <c r="K27" s="116">
        <v>-51.886792452830186</v>
      </c>
    </row>
    <row r="28" spans="1:11" ht="14.1" customHeight="1" x14ac:dyDescent="0.2">
      <c r="A28" s="306">
        <v>28</v>
      </c>
      <c r="B28" s="307" t="s">
        <v>245</v>
      </c>
      <c r="C28" s="308"/>
      <c r="D28" s="113">
        <v>0.17979144192736426</v>
      </c>
      <c r="E28" s="115">
        <v>5</v>
      </c>
      <c r="F28" s="114" t="s">
        <v>513</v>
      </c>
      <c r="G28" s="114" t="s">
        <v>513</v>
      </c>
      <c r="H28" s="114">
        <v>6</v>
      </c>
      <c r="I28" s="140">
        <v>14</v>
      </c>
      <c r="J28" s="115">
        <v>-9</v>
      </c>
      <c r="K28" s="116">
        <v>-64.285714285714292</v>
      </c>
    </row>
    <row r="29" spans="1:11" ht="14.1" customHeight="1" x14ac:dyDescent="0.2">
      <c r="A29" s="306">
        <v>29</v>
      </c>
      <c r="B29" s="307" t="s">
        <v>246</v>
      </c>
      <c r="C29" s="308"/>
      <c r="D29" s="113">
        <v>5.537576411362819</v>
      </c>
      <c r="E29" s="115">
        <v>154</v>
      </c>
      <c r="F29" s="114">
        <v>134</v>
      </c>
      <c r="G29" s="114">
        <v>161</v>
      </c>
      <c r="H29" s="114">
        <v>181</v>
      </c>
      <c r="I29" s="140">
        <v>136</v>
      </c>
      <c r="J29" s="115">
        <v>18</v>
      </c>
      <c r="K29" s="116">
        <v>13.235294117647058</v>
      </c>
    </row>
    <row r="30" spans="1:11" ht="14.1" customHeight="1" x14ac:dyDescent="0.2">
      <c r="A30" s="306" t="s">
        <v>247</v>
      </c>
      <c r="B30" s="307" t="s">
        <v>248</v>
      </c>
      <c r="C30" s="308"/>
      <c r="D30" s="113">
        <v>2.3732470334412081</v>
      </c>
      <c r="E30" s="115">
        <v>66</v>
      </c>
      <c r="F30" s="114">
        <v>58</v>
      </c>
      <c r="G30" s="114">
        <v>77</v>
      </c>
      <c r="H30" s="114">
        <v>105</v>
      </c>
      <c r="I30" s="140">
        <v>61</v>
      </c>
      <c r="J30" s="115">
        <v>5</v>
      </c>
      <c r="K30" s="116">
        <v>8.1967213114754092</v>
      </c>
    </row>
    <row r="31" spans="1:11" ht="14.1" customHeight="1" x14ac:dyDescent="0.2">
      <c r="A31" s="306" t="s">
        <v>249</v>
      </c>
      <c r="B31" s="307" t="s">
        <v>250</v>
      </c>
      <c r="C31" s="308"/>
      <c r="D31" s="113">
        <v>3.1643293779216108</v>
      </c>
      <c r="E31" s="115">
        <v>88</v>
      </c>
      <c r="F31" s="114">
        <v>76</v>
      </c>
      <c r="G31" s="114">
        <v>84</v>
      </c>
      <c r="H31" s="114">
        <v>76</v>
      </c>
      <c r="I31" s="140">
        <v>75</v>
      </c>
      <c r="J31" s="115">
        <v>13</v>
      </c>
      <c r="K31" s="116">
        <v>17.333333333333332</v>
      </c>
    </row>
    <row r="32" spans="1:11" ht="14.1" customHeight="1" x14ac:dyDescent="0.2">
      <c r="A32" s="306">
        <v>31</v>
      </c>
      <c r="B32" s="307" t="s">
        <v>251</v>
      </c>
      <c r="C32" s="308"/>
      <c r="D32" s="113">
        <v>0.43149946062567424</v>
      </c>
      <c r="E32" s="115">
        <v>12</v>
      </c>
      <c r="F32" s="114">
        <v>6</v>
      </c>
      <c r="G32" s="114">
        <v>8</v>
      </c>
      <c r="H32" s="114">
        <v>12</v>
      </c>
      <c r="I32" s="140">
        <v>7</v>
      </c>
      <c r="J32" s="115">
        <v>5</v>
      </c>
      <c r="K32" s="116">
        <v>71.428571428571431</v>
      </c>
    </row>
    <row r="33" spans="1:11" ht="14.1" customHeight="1" x14ac:dyDescent="0.2">
      <c r="A33" s="306">
        <v>32</v>
      </c>
      <c r="B33" s="307" t="s">
        <v>252</v>
      </c>
      <c r="C33" s="308"/>
      <c r="D33" s="113">
        <v>4.2430780294857966</v>
      </c>
      <c r="E33" s="115">
        <v>118</v>
      </c>
      <c r="F33" s="114">
        <v>131</v>
      </c>
      <c r="G33" s="114">
        <v>92</v>
      </c>
      <c r="H33" s="114">
        <v>145</v>
      </c>
      <c r="I33" s="140">
        <v>165</v>
      </c>
      <c r="J33" s="115">
        <v>-47</v>
      </c>
      <c r="K33" s="116">
        <v>-28.484848484848484</v>
      </c>
    </row>
    <row r="34" spans="1:11" ht="14.1" customHeight="1" x14ac:dyDescent="0.2">
      <c r="A34" s="306">
        <v>33</v>
      </c>
      <c r="B34" s="307" t="s">
        <v>253</v>
      </c>
      <c r="C34" s="308"/>
      <c r="D34" s="113">
        <v>0.82704063286587559</v>
      </c>
      <c r="E34" s="115">
        <v>23</v>
      </c>
      <c r="F34" s="114">
        <v>55</v>
      </c>
      <c r="G34" s="114">
        <v>28</v>
      </c>
      <c r="H34" s="114">
        <v>17</v>
      </c>
      <c r="I34" s="140">
        <v>27</v>
      </c>
      <c r="J34" s="115">
        <v>-4</v>
      </c>
      <c r="K34" s="116">
        <v>-14.814814814814815</v>
      </c>
    </row>
    <row r="35" spans="1:11" ht="14.1" customHeight="1" x14ac:dyDescent="0.2">
      <c r="A35" s="306">
        <v>34</v>
      </c>
      <c r="B35" s="307" t="s">
        <v>254</v>
      </c>
      <c r="C35" s="308"/>
      <c r="D35" s="113">
        <v>1.6540812657317512</v>
      </c>
      <c r="E35" s="115">
        <v>46</v>
      </c>
      <c r="F35" s="114">
        <v>53</v>
      </c>
      <c r="G35" s="114">
        <v>38</v>
      </c>
      <c r="H35" s="114">
        <v>51</v>
      </c>
      <c r="I35" s="140">
        <v>88</v>
      </c>
      <c r="J35" s="115">
        <v>-42</v>
      </c>
      <c r="K35" s="116">
        <v>-47.727272727272727</v>
      </c>
    </row>
    <row r="36" spans="1:11" ht="14.1" customHeight="1" x14ac:dyDescent="0.2">
      <c r="A36" s="306">
        <v>41</v>
      </c>
      <c r="B36" s="307" t="s">
        <v>255</v>
      </c>
      <c r="C36" s="308"/>
      <c r="D36" s="113">
        <v>1.0427903631787128</v>
      </c>
      <c r="E36" s="115">
        <v>29</v>
      </c>
      <c r="F36" s="114">
        <v>13</v>
      </c>
      <c r="G36" s="114">
        <v>19</v>
      </c>
      <c r="H36" s="114">
        <v>14</v>
      </c>
      <c r="I36" s="140">
        <v>21</v>
      </c>
      <c r="J36" s="115">
        <v>8</v>
      </c>
      <c r="K36" s="116">
        <v>38.095238095238095</v>
      </c>
    </row>
    <row r="37" spans="1:11" ht="14.1" customHeight="1" x14ac:dyDescent="0.2">
      <c r="A37" s="306">
        <v>42</v>
      </c>
      <c r="B37" s="307" t="s">
        <v>256</v>
      </c>
      <c r="C37" s="308"/>
      <c r="D37" s="113" t="s">
        <v>513</v>
      </c>
      <c r="E37" s="115" t="s">
        <v>513</v>
      </c>
      <c r="F37" s="114">
        <v>0</v>
      </c>
      <c r="G37" s="114">
        <v>0</v>
      </c>
      <c r="H37" s="114" t="s">
        <v>513</v>
      </c>
      <c r="I37" s="140">
        <v>0</v>
      </c>
      <c r="J37" s="115" t="s">
        <v>513</v>
      </c>
      <c r="K37" s="116" t="s">
        <v>513</v>
      </c>
    </row>
    <row r="38" spans="1:11" ht="14.1" customHeight="1" x14ac:dyDescent="0.2">
      <c r="A38" s="306">
        <v>43</v>
      </c>
      <c r="B38" s="307" t="s">
        <v>257</v>
      </c>
      <c r="C38" s="308"/>
      <c r="D38" s="113">
        <v>1.7979144192736425</v>
      </c>
      <c r="E38" s="115">
        <v>50</v>
      </c>
      <c r="F38" s="114">
        <v>44</v>
      </c>
      <c r="G38" s="114">
        <v>51</v>
      </c>
      <c r="H38" s="114">
        <v>42</v>
      </c>
      <c r="I38" s="140">
        <v>48</v>
      </c>
      <c r="J38" s="115">
        <v>2</v>
      </c>
      <c r="K38" s="116">
        <v>4.166666666666667</v>
      </c>
    </row>
    <row r="39" spans="1:11" ht="14.1" customHeight="1" x14ac:dyDescent="0.2">
      <c r="A39" s="306">
        <v>51</v>
      </c>
      <c r="B39" s="307" t="s">
        <v>258</v>
      </c>
      <c r="C39" s="308"/>
      <c r="D39" s="113">
        <v>8.3782811938151749</v>
      </c>
      <c r="E39" s="115">
        <v>233</v>
      </c>
      <c r="F39" s="114">
        <v>238</v>
      </c>
      <c r="G39" s="114">
        <v>247</v>
      </c>
      <c r="H39" s="114">
        <v>244</v>
      </c>
      <c r="I39" s="140">
        <v>264</v>
      </c>
      <c r="J39" s="115">
        <v>-31</v>
      </c>
      <c r="K39" s="116">
        <v>-11.742424242424242</v>
      </c>
    </row>
    <row r="40" spans="1:11" ht="14.1" customHeight="1" x14ac:dyDescent="0.2">
      <c r="A40" s="306" t="s">
        <v>259</v>
      </c>
      <c r="B40" s="307" t="s">
        <v>260</v>
      </c>
      <c r="C40" s="308"/>
      <c r="D40" s="113">
        <v>7.7310320028766633</v>
      </c>
      <c r="E40" s="115">
        <v>215</v>
      </c>
      <c r="F40" s="114">
        <v>221</v>
      </c>
      <c r="G40" s="114">
        <v>225</v>
      </c>
      <c r="H40" s="114">
        <v>223</v>
      </c>
      <c r="I40" s="140">
        <v>241</v>
      </c>
      <c r="J40" s="115">
        <v>-26</v>
      </c>
      <c r="K40" s="116">
        <v>-10.78838174273859</v>
      </c>
    </row>
    <row r="41" spans="1:11" ht="14.1" customHeight="1" x14ac:dyDescent="0.2">
      <c r="A41" s="306"/>
      <c r="B41" s="307" t="s">
        <v>261</v>
      </c>
      <c r="C41" s="308"/>
      <c r="D41" s="113">
        <v>7.1197411003236244</v>
      </c>
      <c r="E41" s="115">
        <v>198</v>
      </c>
      <c r="F41" s="114">
        <v>193</v>
      </c>
      <c r="G41" s="114">
        <v>211</v>
      </c>
      <c r="H41" s="114">
        <v>209</v>
      </c>
      <c r="I41" s="140">
        <v>209</v>
      </c>
      <c r="J41" s="115">
        <v>-11</v>
      </c>
      <c r="K41" s="116">
        <v>-5.2631578947368425</v>
      </c>
    </row>
    <row r="42" spans="1:11" ht="14.1" customHeight="1" x14ac:dyDescent="0.2">
      <c r="A42" s="306">
        <v>52</v>
      </c>
      <c r="B42" s="307" t="s">
        <v>262</v>
      </c>
      <c r="C42" s="308"/>
      <c r="D42" s="113">
        <v>6.4005753326141672</v>
      </c>
      <c r="E42" s="115">
        <v>178</v>
      </c>
      <c r="F42" s="114">
        <v>103</v>
      </c>
      <c r="G42" s="114">
        <v>186</v>
      </c>
      <c r="H42" s="114">
        <v>142</v>
      </c>
      <c r="I42" s="140">
        <v>121</v>
      </c>
      <c r="J42" s="115">
        <v>57</v>
      </c>
      <c r="K42" s="116">
        <v>47.107438016528924</v>
      </c>
    </row>
    <row r="43" spans="1:11" ht="14.1" customHeight="1" x14ac:dyDescent="0.2">
      <c r="A43" s="306" t="s">
        <v>263</v>
      </c>
      <c r="B43" s="307" t="s">
        <v>264</v>
      </c>
      <c r="C43" s="308"/>
      <c r="D43" s="113">
        <v>5.537576411362819</v>
      </c>
      <c r="E43" s="115">
        <v>154</v>
      </c>
      <c r="F43" s="114">
        <v>94</v>
      </c>
      <c r="G43" s="114">
        <v>176</v>
      </c>
      <c r="H43" s="114">
        <v>125</v>
      </c>
      <c r="I43" s="140">
        <v>105</v>
      </c>
      <c r="J43" s="115">
        <v>49</v>
      </c>
      <c r="K43" s="116">
        <v>46.666666666666664</v>
      </c>
    </row>
    <row r="44" spans="1:11" ht="14.1" customHeight="1" x14ac:dyDescent="0.2">
      <c r="A44" s="306">
        <v>53</v>
      </c>
      <c r="B44" s="307" t="s">
        <v>265</v>
      </c>
      <c r="C44" s="308"/>
      <c r="D44" s="113">
        <v>0.32362459546925565</v>
      </c>
      <c r="E44" s="115">
        <v>9</v>
      </c>
      <c r="F44" s="114">
        <v>12</v>
      </c>
      <c r="G44" s="114">
        <v>14</v>
      </c>
      <c r="H44" s="114">
        <v>15</v>
      </c>
      <c r="I44" s="140">
        <v>14</v>
      </c>
      <c r="J44" s="115">
        <v>-5</v>
      </c>
      <c r="K44" s="116">
        <v>-35.714285714285715</v>
      </c>
    </row>
    <row r="45" spans="1:11" ht="14.1" customHeight="1" x14ac:dyDescent="0.2">
      <c r="A45" s="306" t="s">
        <v>266</v>
      </c>
      <c r="B45" s="307" t="s">
        <v>267</v>
      </c>
      <c r="C45" s="308"/>
      <c r="D45" s="113">
        <v>0.32362459546925565</v>
      </c>
      <c r="E45" s="115">
        <v>9</v>
      </c>
      <c r="F45" s="114">
        <v>10</v>
      </c>
      <c r="G45" s="114">
        <v>12</v>
      </c>
      <c r="H45" s="114">
        <v>13</v>
      </c>
      <c r="I45" s="140">
        <v>13</v>
      </c>
      <c r="J45" s="115">
        <v>-4</v>
      </c>
      <c r="K45" s="116">
        <v>-30.76923076923077</v>
      </c>
    </row>
    <row r="46" spans="1:11" ht="14.1" customHeight="1" x14ac:dyDescent="0.2">
      <c r="A46" s="306">
        <v>54</v>
      </c>
      <c r="B46" s="307" t="s">
        <v>268</v>
      </c>
      <c r="C46" s="308"/>
      <c r="D46" s="113">
        <v>2.6968716289104639</v>
      </c>
      <c r="E46" s="115">
        <v>75</v>
      </c>
      <c r="F46" s="114">
        <v>75</v>
      </c>
      <c r="G46" s="114">
        <v>75</v>
      </c>
      <c r="H46" s="114">
        <v>56</v>
      </c>
      <c r="I46" s="140">
        <v>70</v>
      </c>
      <c r="J46" s="115">
        <v>5</v>
      </c>
      <c r="K46" s="116">
        <v>7.1428571428571432</v>
      </c>
    </row>
    <row r="47" spans="1:11" ht="14.1" customHeight="1" x14ac:dyDescent="0.2">
      <c r="A47" s="306">
        <v>61</v>
      </c>
      <c r="B47" s="307" t="s">
        <v>269</v>
      </c>
      <c r="C47" s="308"/>
      <c r="D47" s="113">
        <v>1.9057892844300612</v>
      </c>
      <c r="E47" s="115">
        <v>53</v>
      </c>
      <c r="F47" s="114">
        <v>34</v>
      </c>
      <c r="G47" s="114">
        <v>39</v>
      </c>
      <c r="H47" s="114">
        <v>54</v>
      </c>
      <c r="I47" s="140">
        <v>53</v>
      </c>
      <c r="J47" s="115">
        <v>0</v>
      </c>
      <c r="K47" s="116">
        <v>0</v>
      </c>
    </row>
    <row r="48" spans="1:11" ht="14.1" customHeight="1" x14ac:dyDescent="0.2">
      <c r="A48" s="306">
        <v>62</v>
      </c>
      <c r="B48" s="307" t="s">
        <v>270</v>
      </c>
      <c r="C48" s="308"/>
      <c r="D48" s="113">
        <v>8.0546565983459182</v>
      </c>
      <c r="E48" s="115">
        <v>224</v>
      </c>
      <c r="F48" s="114">
        <v>224</v>
      </c>
      <c r="G48" s="114">
        <v>286</v>
      </c>
      <c r="H48" s="114">
        <v>334</v>
      </c>
      <c r="I48" s="140">
        <v>212</v>
      </c>
      <c r="J48" s="115">
        <v>12</v>
      </c>
      <c r="K48" s="116">
        <v>5.6603773584905657</v>
      </c>
    </row>
    <row r="49" spans="1:11" ht="14.1" customHeight="1" x14ac:dyDescent="0.2">
      <c r="A49" s="306">
        <v>63</v>
      </c>
      <c r="B49" s="307" t="s">
        <v>271</v>
      </c>
      <c r="C49" s="308"/>
      <c r="D49" s="113">
        <v>3.0204962243797193</v>
      </c>
      <c r="E49" s="115">
        <v>84</v>
      </c>
      <c r="F49" s="114">
        <v>67</v>
      </c>
      <c r="G49" s="114">
        <v>73</v>
      </c>
      <c r="H49" s="114">
        <v>61</v>
      </c>
      <c r="I49" s="140">
        <v>76</v>
      </c>
      <c r="J49" s="115">
        <v>8</v>
      </c>
      <c r="K49" s="116">
        <v>10.526315789473685</v>
      </c>
    </row>
    <row r="50" spans="1:11" ht="14.1" customHeight="1" x14ac:dyDescent="0.2">
      <c r="A50" s="306" t="s">
        <v>272</v>
      </c>
      <c r="B50" s="307" t="s">
        <v>273</v>
      </c>
      <c r="C50" s="308"/>
      <c r="D50" s="113">
        <v>0.53937432578209277</v>
      </c>
      <c r="E50" s="115">
        <v>15</v>
      </c>
      <c r="F50" s="114">
        <v>16</v>
      </c>
      <c r="G50" s="114">
        <v>20</v>
      </c>
      <c r="H50" s="114">
        <v>19</v>
      </c>
      <c r="I50" s="140">
        <v>12</v>
      </c>
      <c r="J50" s="115">
        <v>3</v>
      </c>
      <c r="K50" s="116">
        <v>25</v>
      </c>
    </row>
    <row r="51" spans="1:11" ht="14.1" customHeight="1" x14ac:dyDescent="0.2">
      <c r="A51" s="306" t="s">
        <v>274</v>
      </c>
      <c r="B51" s="307" t="s">
        <v>275</v>
      </c>
      <c r="C51" s="308"/>
      <c r="D51" s="113">
        <v>2.4451636102121541</v>
      </c>
      <c r="E51" s="115">
        <v>68</v>
      </c>
      <c r="F51" s="114">
        <v>48</v>
      </c>
      <c r="G51" s="114">
        <v>48</v>
      </c>
      <c r="H51" s="114">
        <v>39</v>
      </c>
      <c r="I51" s="140">
        <v>50</v>
      </c>
      <c r="J51" s="115">
        <v>18</v>
      </c>
      <c r="K51" s="116">
        <v>36</v>
      </c>
    </row>
    <row r="52" spans="1:11" ht="14.1" customHeight="1" x14ac:dyDescent="0.2">
      <c r="A52" s="306">
        <v>71</v>
      </c>
      <c r="B52" s="307" t="s">
        <v>276</v>
      </c>
      <c r="C52" s="308"/>
      <c r="D52" s="113">
        <v>9.5289464221503053</v>
      </c>
      <c r="E52" s="115">
        <v>265</v>
      </c>
      <c r="F52" s="114">
        <v>161</v>
      </c>
      <c r="G52" s="114">
        <v>207</v>
      </c>
      <c r="H52" s="114">
        <v>204</v>
      </c>
      <c r="I52" s="140">
        <v>259</v>
      </c>
      <c r="J52" s="115">
        <v>6</v>
      </c>
      <c r="K52" s="116">
        <v>2.3166023166023164</v>
      </c>
    </row>
    <row r="53" spans="1:11" ht="14.1" customHeight="1" x14ac:dyDescent="0.2">
      <c r="A53" s="306" t="s">
        <v>277</v>
      </c>
      <c r="B53" s="307" t="s">
        <v>278</v>
      </c>
      <c r="C53" s="308"/>
      <c r="D53" s="113">
        <v>3.9913700107874863</v>
      </c>
      <c r="E53" s="115">
        <v>111</v>
      </c>
      <c r="F53" s="114">
        <v>49</v>
      </c>
      <c r="G53" s="114">
        <v>72</v>
      </c>
      <c r="H53" s="114">
        <v>84</v>
      </c>
      <c r="I53" s="140">
        <v>112</v>
      </c>
      <c r="J53" s="115">
        <v>-1</v>
      </c>
      <c r="K53" s="116">
        <v>-0.8928571428571429</v>
      </c>
    </row>
    <row r="54" spans="1:11" ht="14.1" customHeight="1" x14ac:dyDescent="0.2">
      <c r="A54" s="306" t="s">
        <v>279</v>
      </c>
      <c r="B54" s="307" t="s">
        <v>280</v>
      </c>
      <c r="C54" s="308"/>
      <c r="D54" s="113">
        <v>4.6745774901114707</v>
      </c>
      <c r="E54" s="115">
        <v>130</v>
      </c>
      <c r="F54" s="114">
        <v>98</v>
      </c>
      <c r="G54" s="114">
        <v>124</v>
      </c>
      <c r="H54" s="114">
        <v>93</v>
      </c>
      <c r="I54" s="140">
        <v>109</v>
      </c>
      <c r="J54" s="115">
        <v>21</v>
      </c>
      <c r="K54" s="116">
        <v>19.26605504587156</v>
      </c>
    </row>
    <row r="55" spans="1:11" ht="14.1" customHeight="1" x14ac:dyDescent="0.2">
      <c r="A55" s="306">
        <v>72</v>
      </c>
      <c r="B55" s="307" t="s">
        <v>281</v>
      </c>
      <c r="C55" s="308"/>
      <c r="D55" s="113">
        <v>1.9057892844300612</v>
      </c>
      <c r="E55" s="115">
        <v>53</v>
      </c>
      <c r="F55" s="114">
        <v>25</v>
      </c>
      <c r="G55" s="114">
        <v>41</v>
      </c>
      <c r="H55" s="114">
        <v>40</v>
      </c>
      <c r="I55" s="140">
        <v>35</v>
      </c>
      <c r="J55" s="115">
        <v>18</v>
      </c>
      <c r="K55" s="116">
        <v>51.428571428571431</v>
      </c>
    </row>
    <row r="56" spans="1:11" ht="14.1" customHeight="1" x14ac:dyDescent="0.2">
      <c r="A56" s="306" t="s">
        <v>282</v>
      </c>
      <c r="B56" s="307" t="s">
        <v>283</v>
      </c>
      <c r="C56" s="308"/>
      <c r="D56" s="113">
        <v>0.75512405609492983</v>
      </c>
      <c r="E56" s="115">
        <v>21</v>
      </c>
      <c r="F56" s="114">
        <v>8</v>
      </c>
      <c r="G56" s="114">
        <v>9</v>
      </c>
      <c r="H56" s="114">
        <v>12</v>
      </c>
      <c r="I56" s="140">
        <v>14</v>
      </c>
      <c r="J56" s="115">
        <v>7</v>
      </c>
      <c r="K56" s="116">
        <v>50</v>
      </c>
    </row>
    <row r="57" spans="1:11" ht="14.1" customHeight="1" x14ac:dyDescent="0.2">
      <c r="A57" s="306" t="s">
        <v>284</v>
      </c>
      <c r="B57" s="307" t="s">
        <v>285</v>
      </c>
      <c r="C57" s="308"/>
      <c r="D57" s="113">
        <v>0.71916576770945706</v>
      </c>
      <c r="E57" s="115">
        <v>20</v>
      </c>
      <c r="F57" s="114">
        <v>13</v>
      </c>
      <c r="G57" s="114">
        <v>23</v>
      </c>
      <c r="H57" s="114">
        <v>20</v>
      </c>
      <c r="I57" s="140">
        <v>14</v>
      </c>
      <c r="J57" s="115">
        <v>6</v>
      </c>
      <c r="K57" s="116">
        <v>42.857142857142854</v>
      </c>
    </row>
    <row r="58" spans="1:11" ht="14.1" customHeight="1" x14ac:dyDescent="0.2">
      <c r="A58" s="306">
        <v>73</v>
      </c>
      <c r="B58" s="307" t="s">
        <v>286</v>
      </c>
      <c r="C58" s="308"/>
      <c r="D58" s="113">
        <v>1.3664149586479684</v>
      </c>
      <c r="E58" s="115">
        <v>38</v>
      </c>
      <c r="F58" s="114">
        <v>31</v>
      </c>
      <c r="G58" s="114">
        <v>31</v>
      </c>
      <c r="H58" s="114">
        <v>26</v>
      </c>
      <c r="I58" s="140">
        <v>76</v>
      </c>
      <c r="J58" s="115">
        <v>-38</v>
      </c>
      <c r="K58" s="116">
        <v>-50</v>
      </c>
    </row>
    <row r="59" spans="1:11" ht="14.1" customHeight="1" x14ac:dyDescent="0.2">
      <c r="A59" s="306" t="s">
        <v>287</v>
      </c>
      <c r="B59" s="307" t="s">
        <v>288</v>
      </c>
      <c r="C59" s="308"/>
      <c r="D59" s="113">
        <v>1.0427903631787128</v>
      </c>
      <c r="E59" s="115">
        <v>29</v>
      </c>
      <c r="F59" s="114">
        <v>26</v>
      </c>
      <c r="G59" s="114">
        <v>27</v>
      </c>
      <c r="H59" s="114">
        <v>22</v>
      </c>
      <c r="I59" s="140">
        <v>69</v>
      </c>
      <c r="J59" s="115">
        <v>-40</v>
      </c>
      <c r="K59" s="116">
        <v>-57.971014492753625</v>
      </c>
    </row>
    <row r="60" spans="1:11" ht="14.1" customHeight="1" x14ac:dyDescent="0.2">
      <c r="A60" s="306">
        <v>81</v>
      </c>
      <c r="B60" s="307" t="s">
        <v>289</v>
      </c>
      <c r="C60" s="308"/>
      <c r="D60" s="113">
        <v>5.3218266810499824</v>
      </c>
      <c r="E60" s="115">
        <v>148</v>
      </c>
      <c r="F60" s="114">
        <v>97</v>
      </c>
      <c r="G60" s="114">
        <v>122</v>
      </c>
      <c r="H60" s="114">
        <v>102</v>
      </c>
      <c r="I60" s="140">
        <v>94</v>
      </c>
      <c r="J60" s="115">
        <v>54</v>
      </c>
      <c r="K60" s="116">
        <v>57.446808510638299</v>
      </c>
    </row>
    <row r="61" spans="1:11" ht="14.1" customHeight="1" x14ac:dyDescent="0.2">
      <c r="A61" s="306" t="s">
        <v>290</v>
      </c>
      <c r="B61" s="307" t="s">
        <v>291</v>
      </c>
      <c r="C61" s="308"/>
      <c r="D61" s="113">
        <v>1.4023732470334411</v>
      </c>
      <c r="E61" s="115">
        <v>39</v>
      </c>
      <c r="F61" s="114">
        <v>23</v>
      </c>
      <c r="G61" s="114">
        <v>26</v>
      </c>
      <c r="H61" s="114">
        <v>43</v>
      </c>
      <c r="I61" s="140">
        <v>19</v>
      </c>
      <c r="J61" s="115">
        <v>20</v>
      </c>
      <c r="K61" s="116">
        <v>105.26315789473684</v>
      </c>
    </row>
    <row r="62" spans="1:11" ht="14.1" customHeight="1" x14ac:dyDescent="0.2">
      <c r="A62" s="306" t="s">
        <v>292</v>
      </c>
      <c r="B62" s="307" t="s">
        <v>293</v>
      </c>
      <c r="C62" s="308"/>
      <c r="D62" s="113">
        <v>2.0496224379719523</v>
      </c>
      <c r="E62" s="115">
        <v>57</v>
      </c>
      <c r="F62" s="114">
        <v>38</v>
      </c>
      <c r="G62" s="114">
        <v>57</v>
      </c>
      <c r="H62" s="114">
        <v>28</v>
      </c>
      <c r="I62" s="140">
        <v>34</v>
      </c>
      <c r="J62" s="115">
        <v>23</v>
      </c>
      <c r="K62" s="116">
        <v>67.647058823529406</v>
      </c>
    </row>
    <row r="63" spans="1:11" ht="14.1" customHeight="1" x14ac:dyDescent="0.2">
      <c r="A63" s="306"/>
      <c r="B63" s="307" t="s">
        <v>294</v>
      </c>
      <c r="C63" s="308"/>
      <c r="D63" s="113">
        <v>1.690039554117224</v>
      </c>
      <c r="E63" s="115">
        <v>47</v>
      </c>
      <c r="F63" s="114">
        <v>32</v>
      </c>
      <c r="G63" s="114">
        <v>50</v>
      </c>
      <c r="H63" s="114">
        <v>24</v>
      </c>
      <c r="I63" s="140">
        <v>29</v>
      </c>
      <c r="J63" s="115">
        <v>18</v>
      </c>
      <c r="K63" s="116">
        <v>62.068965517241381</v>
      </c>
    </row>
    <row r="64" spans="1:11" ht="14.1" customHeight="1" x14ac:dyDescent="0.2">
      <c r="A64" s="306" t="s">
        <v>295</v>
      </c>
      <c r="B64" s="307" t="s">
        <v>296</v>
      </c>
      <c r="C64" s="308"/>
      <c r="D64" s="113">
        <v>0.71916576770945706</v>
      </c>
      <c r="E64" s="115">
        <v>20</v>
      </c>
      <c r="F64" s="114">
        <v>17</v>
      </c>
      <c r="G64" s="114">
        <v>15</v>
      </c>
      <c r="H64" s="114">
        <v>10</v>
      </c>
      <c r="I64" s="140">
        <v>15</v>
      </c>
      <c r="J64" s="115">
        <v>5</v>
      </c>
      <c r="K64" s="116">
        <v>33.333333333333336</v>
      </c>
    </row>
    <row r="65" spans="1:11" ht="14.1" customHeight="1" x14ac:dyDescent="0.2">
      <c r="A65" s="306" t="s">
        <v>297</v>
      </c>
      <c r="B65" s="307" t="s">
        <v>298</v>
      </c>
      <c r="C65" s="308"/>
      <c r="D65" s="113">
        <v>0.68320747932398418</v>
      </c>
      <c r="E65" s="115">
        <v>19</v>
      </c>
      <c r="F65" s="114">
        <v>8</v>
      </c>
      <c r="G65" s="114">
        <v>19</v>
      </c>
      <c r="H65" s="114">
        <v>12</v>
      </c>
      <c r="I65" s="140">
        <v>11</v>
      </c>
      <c r="J65" s="115">
        <v>8</v>
      </c>
      <c r="K65" s="116">
        <v>72.727272727272734</v>
      </c>
    </row>
    <row r="66" spans="1:11" ht="14.1" customHeight="1" x14ac:dyDescent="0.2">
      <c r="A66" s="306">
        <v>82</v>
      </c>
      <c r="B66" s="307" t="s">
        <v>299</v>
      </c>
      <c r="C66" s="308"/>
      <c r="D66" s="113">
        <v>2.5530384753685724</v>
      </c>
      <c r="E66" s="115">
        <v>71</v>
      </c>
      <c r="F66" s="114">
        <v>70</v>
      </c>
      <c r="G66" s="114">
        <v>112</v>
      </c>
      <c r="H66" s="114">
        <v>73</v>
      </c>
      <c r="I66" s="140">
        <v>78</v>
      </c>
      <c r="J66" s="115">
        <v>-7</v>
      </c>
      <c r="K66" s="116">
        <v>-8.9743589743589745</v>
      </c>
    </row>
    <row r="67" spans="1:11" ht="14.1" customHeight="1" x14ac:dyDescent="0.2">
      <c r="A67" s="306" t="s">
        <v>300</v>
      </c>
      <c r="B67" s="307" t="s">
        <v>301</v>
      </c>
      <c r="C67" s="308"/>
      <c r="D67" s="113">
        <v>1.7619561308881697</v>
      </c>
      <c r="E67" s="115">
        <v>49</v>
      </c>
      <c r="F67" s="114">
        <v>58</v>
      </c>
      <c r="G67" s="114">
        <v>89</v>
      </c>
      <c r="H67" s="114">
        <v>46</v>
      </c>
      <c r="I67" s="140">
        <v>45</v>
      </c>
      <c r="J67" s="115">
        <v>4</v>
      </c>
      <c r="K67" s="116">
        <v>8.8888888888888893</v>
      </c>
    </row>
    <row r="68" spans="1:11" ht="14.1" customHeight="1" x14ac:dyDescent="0.2">
      <c r="A68" s="306" t="s">
        <v>302</v>
      </c>
      <c r="B68" s="307" t="s">
        <v>303</v>
      </c>
      <c r="C68" s="308"/>
      <c r="D68" s="113">
        <v>0.32362459546925565</v>
      </c>
      <c r="E68" s="115">
        <v>9</v>
      </c>
      <c r="F68" s="114">
        <v>9</v>
      </c>
      <c r="G68" s="114">
        <v>13</v>
      </c>
      <c r="H68" s="114">
        <v>8</v>
      </c>
      <c r="I68" s="140">
        <v>18</v>
      </c>
      <c r="J68" s="115">
        <v>-9</v>
      </c>
      <c r="K68" s="116">
        <v>-50</v>
      </c>
    </row>
    <row r="69" spans="1:11" ht="14.1" customHeight="1" x14ac:dyDescent="0.2">
      <c r="A69" s="306">
        <v>83</v>
      </c>
      <c r="B69" s="307" t="s">
        <v>304</v>
      </c>
      <c r="C69" s="308"/>
      <c r="D69" s="113">
        <v>4.1352031643293783</v>
      </c>
      <c r="E69" s="115">
        <v>115</v>
      </c>
      <c r="F69" s="114">
        <v>74</v>
      </c>
      <c r="G69" s="114">
        <v>130</v>
      </c>
      <c r="H69" s="114">
        <v>87</v>
      </c>
      <c r="I69" s="140">
        <v>222</v>
      </c>
      <c r="J69" s="115">
        <v>-107</v>
      </c>
      <c r="K69" s="116">
        <v>-48.198198198198199</v>
      </c>
    </row>
    <row r="70" spans="1:11" ht="14.1" customHeight="1" x14ac:dyDescent="0.2">
      <c r="A70" s="306" t="s">
        <v>305</v>
      </c>
      <c r="B70" s="307" t="s">
        <v>306</v>
      </c>
      <c r="C70" s="308"/>
      <c r="D70" s="113">
        <v>3.595828838547285</v>
      </c>
      <c r="E70" s="115">
        <v>100</v>
      </c>
      <c r="F70" s="114">
        <v>60</v>
      </c>
      <c r="G70" s="114">
        <v>103</v>
      </c>
      <c r="H70" s="114">
        <v>74</v>
      </c>
      <c r="I70" s="140">
        <v>209</v>
      </c>
      <c r="J70" s="115">
        <v>-109</v>
      </c>
      <c r="K70" s="116">
        <v>-52.153110047846887</v>
      </c>
    </row>
    <row r="71" spans="1:11" ht="14.1" customHeight="1" x14ac:dyDescent="0.2">
      <c r="A71" s="306"/>
      <c r="B71" s="307" t="s">
        <v>307</v>
      </c>
      <c r="C71" s="308"/>
      <c r="D71" s="113">
        <v>2.2653721682847898</v>
      </c>
      <c r="E71" s="115">
        <v>63</v>
      </c>
      <c r="F71" s="114">
        <v>39</v>
      </c>
      <c r="G71" s="114">
        <v>72</v>
      </c>
      <c r="H71" s="114">
        <v>52</v>
      </c>
      <c r="I71" s="140">
        <v>154</v>
      </c>
      <c r="J71" s="115">
        <v>-91</v>
      </c>
      <c r="K71" s="116">
        <v>-59.090909090909093</v>
      </c>
    </row>
    <row r="72" spans="1:11" ht="14.1" customHeight="1" x14ac:dyDescent="0.2">
      <c r="A72" s="306">
        <v>84</v>
      </c>
      <c r="B72" s="307" t="s">
        <v>308</v>
      </c>
      <c r="C72" s="308"/>
      <c r="D72" s="113">
        <v>2.4092053218266809</v>
      </c>
      <c r="E72" s="115">
        <v>67</v>
      </c>
      <c r="F72" s="114">
        <v>49</v>
      </c>
      <c r="G72" s="114">
        <v>86</v>
      </c>
      <c r="H72" s="114">
        <v>68</v>
      </c>
      <c r="I72" s="140">
        <v>77</v>
      </c>
      <c r="J72" s="115">
        <v>-10</v>
      </c>
      <c r="K72" s="116">
        <v>-12.987012987012987</v>
      </c>
    </row>
    <row r="73" spans="1:11" ht="14.1" customHeight="1" x14ac:dyDescent="0.2">
      <c r="A73" s="306" t="s">
        <v>309</v>
      </c>
      <c r="B73" s="307" t="s">
        <v>310</v>
      </c>
      <c r="C73" s="308"/>
      <c r="D73" s="113">
        <v>0.53937432578209277</v>
      </c>
      <c r="E73" s="115">
        <v>15</v>
      </c>
      <c r="F73" s="114">
        <v>13</v>
      </c>
      <c r="G73" s="114">
        <v>34</v>
      </c>
      <c r="H73" s="114">
        <v>13</v>
      </c>
      <c r="I73" s="140">
        <v>12</v>
      </c>
      <c r="J73" s="115">
        <v>3</v>
      </c>
      <c r="K73" s="116">
        <v>25</v>
      </c>
    </row>
    <row r="74" spans="1:11" ht="14.1" customHeight="1" x14ac:dyDescent="0.2">
      <c r="A74" s="306" t="s">
        <v>311</v>
      </c>
      <c r="B74" s="307" t="s">
        <v>312</v>
      </c>
      <c r="C74" s="308"/>
      <c r="D74" s="113">
        <v>0.25170801869830994</v>
      </c>
      <c r="E74" s="115">
        <v>7</v>
      </c>
      <c r="F74" s="114">
        <v>0</v>
      </c>
      <c r="G74" s="114">
        <v>3</v>
      </c>
      <c r="H74" s="114">
        <v>9</v>
      </c>
      <c r="I74" s="140">
        <v>4</v>
      </c>
      <c r="J74" s="115">
        <v>3</v>
      </c>
      <c r="K74" s="116">
        <v>75</v>
      </c>
    </row>
    <row r="75" spans="1:11" ht="14.1" customHeight="1" x14ac:dyDescent="0.2">
      <c r="A75" s="306" t="s">
        <v>313</v>
      </c>
      <c r="B75" s="307" t="s">
        <v>314</v>
      </c>
      <c r="C75" s="308"/>
      <c r="D75" s="113">
        <v>1.4742898238043869</v>
      </c>
      <c r="E75" s="115">
        <v>41</v>
      </c>
      <c r="F75" s="114">
        <v>34</v>
      </c>
      <c r="G75" s="114">
        <v>36</v>
      </c>
      <c r="H75" s="114">
        <v>42</v>
      </c>
      <c r="I75" s="140">
        <v>50</v>
      </c>
      <c r="J75" s="115">
        <v>-9</v>
      </c>
      <c r="K75" s="116">
        <v>-18</v>
      </c>
    </row>
    <row r="76" spans="1:11" ht="14.1" customHeight="1" x14ac:dyDescent="0.2">
      <c r="A76" s="306">
        <v>91</v>
      </c>
      <c r="B76" s="307" t="s">
        <v>315</v>
      </c>
      <c r="C76" s="308"/>
      <c r="D76" s="113" t="s">
        <v>513</v>
      </c>
      <c r="E76" s="115" t="s">
        <v>513</v>
      </c>
      <c r="F76" s="114" t="s">
        <v>513</v>
      </c>
      <c r="G76" s="114">
        <v>4</v>
      </c>
      <c r="H76" s="114" t="s">
        <v>513</v>
      </c>
      <c r="I76" s="140" t="s">
        <v>513</v>
      </c>
      <c r="J76" s="115" t="s">
        <v>513</v>
      </c>
      <c r="K76" s="116" t="s">
        <v>513</v>
      </c>
    </row>
    <row r="77" spans="1:11" ht="14.1" customHeight="1" x14ac:dyDescent="0.2">
      <c r="A77" s="306">
        <v>92</v>
      </c>
      <c r="B77" s="307" t="s">
        <v>316</v>
      </c>
      <c r="C77" s="308"/>
      <c r="D77" s="113">
        <v>0.21574973031283712</v>
      </c>
      <c r="E77" s="115">
        <v>6</v>
      </c>
      <c r="F77" s="114">
        <v>10</v>
      </c>
      <c r="G77" s="114">
        <v>14</v>
      </c>
      <c r="H77" s="114">
        <v>10</v>
      </c>
      <c r="I77" s="140">
        <v>11</v>
      </c>
      <c r="J77" s="115">
        <v>-5</v>
      </c>
      <c r="K77" s="116">
        <v>-45.454545454545453</v>
      </c>
    </row>
    <row r="78" spans="1:11" ht="14.1" customHeight="1" x14ac:dyDescent="0.2">
      <c r="A78" s="306">
        <v>93</v>
      </c>
      <c r="B78" s="307" t="s">
        <v>317</v>
      </c>
      <c r="C78" s="308"/>
      <c r="D78" s="113">
        <v>0.10787486515641856</v>
      </c>
      <c r="E78" s="115">
        <v>3</v>
      </c>
      <c r="F78" s="114">
        <v>3</v>
      </c>
      <c r="G78" s="114">
        <v>0</v>
      </c>
      <c r="H78" s="114">
        <v>3</v>
      </c>
      <c r="I78" s="140">
        <v>5</v>
      </c>
      <c r="J78" s="115">
        <v>-2</v>
      </c>
      <c r="K78" s="116">
        <v>-40</v>
      </c>
    </row>
    <row r="79" spans="1:11" ht="14.1" customHeight="1" x14ac:dyDescent="0.2">
      <c r="A79" s="306">
        <v>94</v>
      </c>
      <c r="B79" s="307" t="s">
        <v>318</v>
      </c>
      <c r="C79" s="308"/>
      <c r="D79" s="113">
        <v>0.14383315354189141</v>
      </c>
      <c r="E79" s="115">
        <v>4</v>
      </c>
      <c r="F79" s="114">
        <v>3</v>
      </c>
      <c r="G79" s="114" t="s">
        <v>513</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0.21574973031283712</v>
      </c>
      <c r="E81" s="143">
        <v>6</v>
      </c>
      <c r="F81" s="144">
        <v>3</v>
      </c>
      <c r="G81" s="144">
        <v>9</v>
      </c>
      <c r="H81" s="144">
        <v>8</v>
      </c>
      <c r="I81" s="145">
        <v>8</v>
      </c>
      <c r="J81" s="143">
        <v>-2</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34806</v>
      </c>
      <c r="C10" s="114">
        <v>19799</v>
      </c>
      <c r="D10" s="114">
        <v>15007</v>
      </c>
      <c r="E10" s="114">
        <v>28560</v>
      </c>
      <c r="F10" s="114">
        <v>5815</v>
      </c>
      <c r="G10" s="114">
        <v>3779</v>
      </c>
      <c r="H10" s="114">
        <v>10263</v>
      </c>
      <c r="I10" s="115">
        <v>5442</v>
      </c>
      <c r="J10" s="114">
        <v>4425</v>
      </c>
      <c r="K10" s="114">
        <v>1017</v>
      </c>
      <c r="L10" s="423">
        <v>2345</v>
      </c>
      <c r="M10" s="424">
        <v>2490</v>
      </c>
    </row>
    <row r="11" spans="1:13" ht="11.1" customHeight="1" x14ac:dyDescent="0.2">
      <c r="A11" s="422" t="s">
        <v>387</v>
      </c>
      <c r="B11" s="115">
        <v>35479</v>
      </c>
      <c r="C11" s="114">
        <v>20466</v>
      </c>
      <c r="D11" s="114">
        <v>15013</v>
      </c>
      <c r="E11" s="114">
        <v>29176</v>
      </c>
      <c r="F11" s="114">
        <v>5882</v>
      </c>
      <c r="G11" s="114">
        <v>3602</v>
      </c>
      <c r="H11" s="114">
        <v>10588</v>
      </c>
      <c r="I11" s="115">
        <v>5509</v>
      </c>
      <c r="J11" s="114">
        <v>4417</v>
      </c>
      <c r="K11" s="114">
        <v>1092</v>
      </c>
      <c r="L11" s="423">
        <v>2807</v>
      </c>
      <c r="M11" s="424">
        <v>2096</v>
      </c>
    </row>
    <row r="12" spans="1:13" ht="11.1" customHeight="1" x14ac:dyDescent="0.2">
      <c r="A12" s="422" t="s">
        <v>388</v>
      </c>
      <c r="B12" s="115">
        <v>36116</v>
      </c>
      <c r="C12" s="114">
        <v>20904</v>
      </c>
      <c r="D12" s="114">
        <v>15212</v>
      </c>
      <c r="E12" s="114">
        <v>29712</v>
      </c>
      <c r="F12" s="114">
        <v>5972</v>
      </c>
      <c r="G12" s="114">
        <v>3955</v>
      </c>
      <c r="H12" s="114">
        <v>10699</v>
      </c>
      <c r="I12" s="115">
        <v>5388</v>
      </c>
      <c r="J12" s="114">
        <v>4259</v>
      </c>
      <c r="K12" s="114">
        <v>1129</v>
      </c>
      <c r="L12" s="423">
        <v>3286</v>
      </c>
      <c r="M12" s="424">
        <v>2647</v>
      </c>
    </row>
    <row r="13" spans="1:13" s="110" customFormat="1" ht="11.1" customHeight="1" x14ac:dyDescent="0.2">
      <c r="A13" s="422" t="s">
        <v>389</v>
      </c>
      <c r="B13" s="115">
        <v>35573</v>
      </c>
      <c r="C13" s="114">
        <v>20421</v>
      </c>
      <c r="D13" s="114">
        <v>15152</v>
      </c>
      <c r="E13" s="114">
        <v>29197</v>
      </c>
      <c r="F13" s="114">
        <v>5947</v>
      </c>
      <c r="G13" s="114">
        <v>3703</v>
      </c>
      <c r="H13" s="114">
        <v>10716</v>
      </c>
      <c r="I13" s="115">
        <v>5349</v>
      </c>
      <c r="J13" s="114">
        <v>4216</v>
      </c>
      <c r="K13" s="114">
        <v>1133</v>
      </c>
      <c r="L13" s="423">
        <v>1840</v>
      </c>
      <c r="M13" s="424">
        <v>2370</v>
      </c>
    </row>
    <row r="14" spans="1:13" ht="15" customHeight="1" x14ac:dyDescent="0.2">
      <c r="A14" s="422" t="s">
        <v>390</v>
      </c>
      <c r="B14" s="115">
        <v>35652</v>
      </c>
      <c r="C14" s="114">
        <v>20524</v>
      </c>
      <c r="D14" s="114">
        <v>15128</v>
      </c>
      <c r="E14" s="114">
        <v>28621</v>
      </c>
      <c r="F14" s="114">
        <v>6636</v>
      </c>
      <c r="G14" s="114">
        <v>3565</v>
      </c>
      <c r="H14" s="114">
        <v>10886</v>
      </c>
      <c r="I14" s="115">
        <v>5197</v>
      </c>
      <c r="J14" s="114">
        <v>4060</v>
      </c>
      <c r="K14" s="114">
        <v>1137</v>
      </c>
      <c r="L14" s="423">
        <v>3451</v>
      </c>
      <c r="M14" s="424">
        <v>3433</v>
      </c>
    </row>
    <row r="15" spans="1:13" ht="11.1" customHeight="1" x14ac:dyDescent="0.2">
      <c r="A15" s="422" t="s">
        <v>387</v>
      </c>
      <c r="B15" s="115">
        <v>36129</v>
      </c>
      <c r="C15" s="114">
        <v>20872</v>
      </c>
      <c r="D15" s="114">
        <v>15257</v>
      </c>
      <c r="E15" s="114">
        <v>28813</v>
      </c>
      <c r="F15" s="114">
        <v>6923</v>
      </c>
      <c r="G15" s="114">
        <v>3445</v>
      </c>
      <c r="H15" s="114">
        <v>11176</v>
      </c>
      <c r="I15" s="115">
        <v>5333</v>
      </c>
      <c r="J15" s="114">
        <v>4146</v>
      </c>
      <c r="K15" s="114">
        <v>1187</v>
      </c>
      <c r="L15" s="423">
        <v>2503</v>
      </c>
      <c r="M15" s="424">
        <v>2064</v>
      </c>
    </row>
    <row r="16" spans="1:13" ht="11.1" customHeight="1" x14ac:dyDescent="0.2">
      <c r="A16" s="422" t="s">
        <v>388</v>
      </c>
      <c r="B16" s="115">
        <v>38214</v>
      </c>
      <c r="C16" s="114">
        <v>22270</v>
      </c>
      <c r="D16" s="114">
        <v>15944</v>
      </c>
      <c r="E16" s="114">
        <v>30949</v>
      </c>
      <c r="F16" s="114">
        <v>7080</v>
      </c>
      <c r="G16" s="114">
        <v>3861</v>
      </c>
      <c r="H16" s="114">
        <v>11563</v>
      </c>
      <c r="I16" s="115">
        <v>5364</v>
      </c>
      <c r="J16" s="114">
        <v>4092</v>
      </c>
      <c r="K16" s="114">
        <v>1272</v>
      </c>
      <c r="L16" s="423">
        <v>2974</v>
      </c>
      <c r="M16" s="424">
        <v>2481</v>
      </c>
    </row>
    <row r="17" spans="1:13" s="110" customFormat="1" ht="11.1" customHeight="1" x14ac:dyDescent="0.2">
      <c r="A17" s="422" t="s">
        <v>389</v>
      </c>
      <c r="B17" s="115">
        <v>37849</v>
      </c>
      <c r="C17" s="114">
        <v>21885</v>
      </c>
      <c r="D17" s="114">
        <v>15964</v>
      </c>
      <c r="E17" s="114">
        <v>30781</v>
      </c>
      <c r="F17" s="114">
        <v>7035</v>
      </c>
      <c r="G17" s="114">
        <v>3687</v>
      </c>
      <c r="H17" s="114">
        <v>11669</v>
      </c>
      <c r="I17" s="115">
        <v>5474</v>
      </c>
      <c r="J17" s="114">
        <v>4194</v>
      </c>
      <c r="K17" s="114">
        <v>1280</v>
      </c>
      <c r="L17" s="423">
        <v>2003</v>
      </c>
      <c r="M17" s="424">
        <v>2438</v>
      </c>
    </row>
    <row r="18" spans="1:13" ht="15" customHeight="1" x14ac:dyDescent="0.2">
      <c r="A18" s="422" t="s">
        <v>391</v>
      </c>
      <c r="B18" s="115">
        <v>37942</v>
      </c>
      <c r="C18" s="114">
        <v>21987</v>
      </c>
      <c r="D18" s="114">
        <v>15955</v>
      </c>
      <c r="E18" s="114">
        <v>30563</v>
      </c>
      <c r="F18" s="114">
        <v>7343</v>
      </c>
      <c r="G18" s="114">
        <v>3601</v>
      </c>
      <c r="H18" s="114">
        <v>11828</v>
      </c>
      <c r="I18" s="115">
        <v>5307</v>
      </c>
      <c r="J18" s="114">
        <v>4110</v>
      </c>
      <c r="K18" s="114">
        <v>1197</v>
      </c>
      <c r="L18" s="423">
        <v>2874</v>
      </c>
      <c r="M18" s="424">
        <v>2868</v>
      </c>
    </row>
    <row r="19" spans="1:13" ht="11.1" customHeight="1" x14ac:dyDescent="0.2">
      <c r="A19" s="422" t="s">
        <v>387</v>
      </c>
      <c r="B19" s="115">
        <v>38200</v>
      </c>
      <c r="C19" s="114">
        <v>22178</v>
      </c>
      <c r="D19" s="114">
        <v>16022</v>
      </c>
      <c r="E19" s="114">
        <v>30738</v>
      </c>
      <c r="F19" s="114">
        <v>7425</v>
      </c>
      <c r="G19" s="114">
        <v>3448</v>
      </c>
      <c r="H19" s="114">
        <v>12002</v>
      </c>
      <c r="I19" s="115">
        <v>5257</v>
      </c>
      <c r="J19" s="114">
        <v>4076</v>
      </c>
      <c r="K19" s="114">
        <v>1181</v>
      </c>
      <c r="L19" s="423">
        <v>3003</v>
      </c>
      <c r="M19" s="424">
        <v>2772</v>
      </c>
    </row>
    <row r="20" spans="1:13" ht="11.1" customHeight="1" x14ac:dyDescent="0.2">
      <c r="A20" s="422" t="s">
        <v>388</v>
      </c>
      <c r="B20" s="115">
        <v>36201</v>
      </c>
      <c r="C20" s="114">
        <v>20727</v>
      </c>
      <c r="D20" s="114">
        <v>15474</v>
      </c>
      <c r="E20" s="114">
        <v>28767</v>
      </c>
      <c r="F20" s="114">
        <v>7401</v>
      </c>
      <c r="G20" s="114">
        <v>3360</v>
      </c>
      <c r="H20" s="114">
        <v>11742</v>
      </c>
      <c r="I20" s="115">
        <v>5167</v>
      </c>
      <c r="J20" s="114">
        <v>3941</v>
      </c>
      <c r="K20" s="114">
        <v>1226</v>
      </c>
      <c r="L20" s="423">
        <v>2938</v>
      </c>
      <c r="M20" s="424">
        <v>2841</v>
      </c>
    </row>
    <row r="21" spans="1:13" s="110" customFormat="1" ht="11.1" customHeight="1" x14ac:dyDescent="0.2">
      <c r="A21" s="422" t="s">
        <v>389</v>
      </c>
      <c r="B21" s="115">
        <v>37932</v>
      </c>
      <c r="C21" s="114">
        <v>21891</v>
      </c>
      <c r="D21" s="114">
        <v>16041</v>
      </c>
      <c r="E21" s="114">
        <v>30345</v>
      </c>
      <c r="F21" s="114">
        <v>7566</v>
      </c>
      <c r="G21" s="114">
        <v>3377</v>
      </c>
      <c r="H21" s="114">
        <v>12179</v>
      </c>
      <c r="I21" s="115">
        <v>5309</v>
      </c>
      <c r="J21" s="114">
        <v>4067</v>
      </c>
      <c r="K21" s="114">
        <v>1242</v>
      </c>
      <c r="L21" s="423">
        <v>1983</v>
      </c>
      <c r="M21" s="424">
        <v>2527</v>
      </c>
    </row>
    <row r="22" spans="1:13" ht="15" customHeight="1" x14ac:dyDescent="0.2">
      <c r="A22" s="422" t="s">
        <v>392</v>
      </c>
      <c r="B22" s="115">
        <v>37535</v>
      </c>
      <c r="C22" s="114">
        <v>21635</v>
      </c>
      <c r="D22" s="114">
        <v>15900</v>
      </c>
      <c r="E22" s="114">
        <v>29962</v>
      </c>
      <c r="F22" s="114">
        <v>7514</v>
      </c>
      <c r="G22" s="114">
        <v>3164</v>
      </c>
      <c r="H22" s="114">
        <v>12240</v>
      </c>
      <c r="I22" s="115">
        <v>5278</v>
      </c>
      <c r="J22" s="114">
        <v>4055</v>
      </c>
      <c r="K22" s="114">
        <v>1223</v>
      </c>
      <c r="L22" s="423">
        <v>2263</v>
      </c>
      <c r="M22" s="424">
        <v>2654</v>
      </c>
    </row>
    <row r="23" spans="1:13" ht="11.1" customHeight="1" x14ac:dyDescent="0.2">
      <c r="A23" s="422" t="s">
        <v>387</v>
      </c>
      <c r="B23" s="115">
        <v>37741</v>
      </c>
      <c r="C23" s="114">
        <v>21848</v>
      </c>
      <c r="D23" s="114">
        <v>15893</v>
      </c>
      <c r="E23" s="114">
        <v>30042</v>
      </c>
      <c r="F23" s="114">
        <v>7616</v>
      </c>
      <c r="G23" s="114">
        <v>2994</v>
      </c>
      <c r="H23" s="114">
        <v>12480</v>
      </c>
      <c r="I23" s="115">
        <v>5387</v>
      </c>
      <c r="J23" s="114">
        <v>4113</v>
      </c>
      <c r="K23" s="114">
        <v>1274</v>
      </c>
      <c r="L23" s="423">
        <v>2278</v>
      </c>
      <c r="M23" s="424">
        <v>2080</v>
      </c>
    </row>
    <row r="24" spans="1:13" ht="11.1" customHeight="1" x14ac:dyDescent="0.2">
      <c r="A24" s="422" t="s">
        <v>388</v>
      </c>
      <c r="B24" s="115">
        <v>38148</v>
      </c>
      <c r="C24" s="114">
        <v>22010</v>
      </c>
      <c r="D24" s="114">
        <v>16138</v>
      </c>
      <c r="E24" s="114">
        <v>30087</v>
      </c>
      <c r="F24" s="114">
        <v>7611</v>
      </c>
      <c r="G24" s="114">
        <v>3163</v>
      </c>
      <c r="H24" s="114">
        <v>12607</v>
      </c>
      <c r="I24" s="115">
        <v>5324</v>
      </c>
      <c r="J24" s="114">
        <v>4007</v>
      </c>
      <c r="K24" s="114">
        <v>1317</v>
      </c>
      <c r="L24" s="423">
        <v>2909</v>
      </c>
      <c r="M24" s="424">
        <v>2623</v>
      </c>
    </row>
    <row r="25" spans="1:13" s="110" customFormat="1" ht="11.1" customHeight="1" x14ac:dyDescent="0.2">
      <c r="A25" s="422" t="s">
        <v>389</v>
      </c>
      <c r="B25" s="115">
        <v>37619</v>
      </c>
      <c r="C25" s="114">
        <v>21534</v>
      </c>
      <c r="D25" s="114">
        <v>16085</v>
      </c>
      <c r="E25" s="114">
        <v>29514</v>
      </c>
      <c r="F25" s="114">
        <v>7652</v>
      </c>
      <c r="G25" s="114">
        <v>2921</v>
      </c>
      <c r="H25" s="114">
        <v>12624</v>
      </c>
      <c r="I25" s="115">
        <v>5391</v>
      </c>
      <c r="J25" s="114">
        <v>4022</v>
      </c>
      <c r="K25" s="114">
        <v>1369</v>
      </c>
      <c r="L25" s="423">
        <v>1838</v>
      </c>
      <c r="M25" s="424">
        <v>2403</v>
      </c>
    </row>
    <row r="26" spans="1:13" ht="15" customHeight="1" x14ac:dyDescent="0.2">
      <c r="A26" s="422" t="s">
        <v>393</v>
      </c>
      <c r="B26" s="115">
        <v>37507</v>
      </c>
      <c r="C26" s="114">
        <v>21499</v>
      </c>
      <c r="D26" s="114">
        <v>16008</v>
      </c>
      <c r="E26" s="114">
        <v>29370</v>
      </c>
      <c r="F26" s="114">
        <v>7685</v>
      </c>
      <c r="G26" s="114">
        <v>2742</v>
      </c>
      <c r="H26" s="114">
        <v>12745</v>
      </c>
      <c r="I26" s="115">
        <v>5258</v>
      </c>
      <c r="J26" s="114">
        <v>3934</v>
      </c>
      <c r="K26" s="114">
        <v>1324</v>
      </c>
      <c r="L26" s="423">
        <v>3049</v>
      </c>
      <c r="M26" s="424">
        <v>3129</v>
      </c>
    </row>
    <row r="27" spans="1:13" ht="11.1" customHeight="1" x14ac:dyDescent="0.2">
      <c r="A27" s="422" t="s">
        <v>387</v>
      </c>
      <c r="B27" s="115">
        <v>37434</v>
      </c>
      <c r="C27" s="114">
        <v>21435</v>
      </c>
      <c r="D27" s="114">
        <v>15999</v>
      </c>
      <c r="E27" s="114">
        <v>29207</v>
      </c>
      <c r="F27" s="114">
        <v>7779</v>
      </c>
      <c r="G27" s="114">
        <v>2561</v>
      </c>
      <c r="H27" s="114">
        <v>12977</v>
      </c>
      <c r="I27" s="115">
        <v>5360</v>
      </c>
      <c r="J27" s="114">
        <v>3990</v>
      </c>
      <c r="K27" s="114">
        <v>1370</v>
      </c>
      <c r="L27" s="423">
        <v>2485</v>
      </c>
      <c r="M27" s="424">
        <v>2538</v>
      </c>
    </row>
    <row r="28" spans="1:13" ht="11.1" customHeight="1" x14ac:dyDescent="0.2">
      <c r="A28" s="422" t="s">
        <v>388</v>
      </c>
      <c r="B28" s="115">
        <v>37785</v>
      </c>
      <c r="C28" s="114">
        <v>21624</v>
      </c>
      <c r="D28" s="114">
        <v>16161</v>
      </c>
      <c r="E28" s="114">
        <v>29737</v>
      </c>
      <c r="F28" s="114">
        <v>7826</v>
      </c>
      <c r="G28" s="114">
        <v>2847</v>
      </c>
      <c r="H28" s="114">
        <v>12993</v>
      </c>
      <c r="I28" s="115">
        <v>5360</v>
      </c>
      <c r="J28" s="114">
        <v>3935</v>
      </c>
      <c r="K28" s="114">
        <v>1425</v>
      </c>
      <c r="L28" s="423">
        <v>2958</v>
      </c>
      <c r="M28" s="424">
        <v>2708</v>
      </c>
    </row>
    <row r="29" spans="1:13" s="110" customFormat="1" ht="11.1" customHeight="1" x14ac:dyDescent="0.2">
      <c r="A29" s="422" t="s">
        <v>389</v>
      </c>
      <c r="B29" s="115">
        <v>37067</v>
      </c>
      <c r="C29" s="114">
        <v>21067</v>
      </c>
      <c r="D29" s="114">
        <v>16000</v>
      </c>
      <c r="E29" s="114">
        <v>29269</v>
      </c>
      <c r="F29" s="114">
        <v>7776</v>
      </c>
      <c r="G29" s="114">
        <v>2622</v>
      </c>
      <c r="H29" s="114">
        <v>12856</v>
      </c>
      <c r="I29" s="115">
        <v>5398</v>
      </c>
      <c r="J29" s="114">
        <v>3986</v>
      </c>
      <c r="K29" s="114">
        <v>1412</v>
      </c>
      <c r="L29" s="423">
        <v>1863</v>
      </c>
      <c r="M29" s="424">
        <v>2609</v>
      </c>
    </row>
    <row r="30" spans="1:13" ht="15" customHeight="1" x14ac:dyDescent="0.2">
      <c r="A30" s="422" t="s">
        <v>394</v>
      </c>
      <c r="B30" s="115">
        <v>36970</v>
      </c>
      <c r="C30" s="114">
        <v>21006</v>
      </c>
      <c r="D30" s="114">
        <v>15964</v>
      </c>
      <c r="E30" s="114">
        <v>29055</v>
      </c>
      <c r="F30" s="114">
        <v>7897</v>
      </c>
      <c r="G30" s="114">
        <v>2434</v>
      </c>
      <c r="H30" s="114">
        <v>12813</v>
      </c>
      <c r="I30" s="115">
        <v>5092</v>
      </c>
      <c r="J30" s="114">
        <v>3698</v>
      </c>
      <c r="K30" s="114">
        <v>1394</v>
      </c>
      <c r="L30" s="423">
        <v>3528</v>
      </c>
      <c r="M30" s="424">
        <v>3648</v>
      </c>
    </row>
    <row r="31" spans="1:13" ht="11.1" customHeight="1" x14ac:dyDescent="0.2">
      <c r="A31" s="422" t="s">
        <v>387</v>
      </c>
      <c r="B31" s="115">
        <v>37178</v>
      </c>
      <c r="C31" s="114">
        <v>21204</v>
      </c>
      <c r="D31" s="114">
        <v>15974</v>
      </c>
      <c r="E31" s="114">
        <v>29106</v>
      </c>
      <c r="F31" s="114">
        <v>8056</v>
      </c>
      <c r="G31" s="114">
        <v>2294</v>
      </c>
      <c r="H31" s="114">
        <v>13020</v>
      </c>
      <c r="I31" s="115">
        <v>5212</v>
      </c>
      <c r="J31" s="114">
        <v>3743</v>
      </c>
      <c r="K31" s="114">
        <v>1469</v>
      </c>
      <c r="L31" s="423">
        <v>2194</v>
      </c>
      <c r="M31" s="424">
        <v>2037</v>
      </c>
    </row>
    <row r="32" spans="1:13" ht="11.1" customHeight="1" x14ac:dyDescent="0.2">
      <c r="A32" s="422" t="s">
        <v>388</v>
      </c>
      <c r="B32" s="115">
        <v>37595</v>
      </c>
      <c r="C32" s="114">
        <v>21459</v>
      </c>
      <c r="D32" s="114">
        <v>16136</v>
      </c>
      <c r="E32" s="114">
        <v>29308</v>
      </c>
      <c r="F32" s="114">
        <v>8279</v>
      </c>
      <c r="G32" s="114">
        <v>2592</v>
      </c>
      <c r="H32" s="114">
        <v>13061</v>
      </c>
      <c r="I32" s="115">
        <v>5213</v>
      </c>
      <c r="J32" s="114">
        <v>3670</v>
      </c>
      <c r="K32" s="114">
        <v>1543</v>
      </c>
      <c r="L32" s="423">
        <v>2908</v>
      </c>
      <c r="M32" s="424">
        <v>2533</v>
      </c>
    </row>
    <row r="33" spans="1:13" s="110" customFormat="1" ht="11.1" customHeight="1" x14ac:dyDescent="0.2">
      <c r="A33" s="422" t="s">
        <v>389</v>
      </c>
      <c r="B33" s="115">
        <v>37177</v>
      </c>
      <c r="C33" s="114">
        <v>21095</v>
      </c>
      <c r="D33" s="114">
        <v>16082</v>
      </c>
      <c r="E33" s="114">
        <v>28814</v>
      </c>
      <c r="F33" s="114">
        <v>8357</v>
      </c>
      <c r="G33" s="114">
        <v>2427</v>
      </c>
      <c r="H33" s="114">
        <v>13020</v>
      </c>
      <c r="I33" s="115">
        <v>5254</v>
      </c>
      <c r="J33" s="114">
        <v>3740</v>
      </c>
      <c r="K33" s="114">
        <v>1514</v>
      </c>
      <c r="L33" s="423">
        <v>1812</v>
      </c>
      <c r="M33" s="424">
        <v>2269</v>
      </c>
    </row>
    <row r="34" spans="1:13" ht="15" customHeight="1" x14ac:dyDescent="0.2">
      <c r="A34" s="422" t="s">
        <v>395</v>
      </c>
      <c r="B34" s="115">
        <v>37323</v>
      </c>
      <c r="C34" s="114">
        <v>21140</v>
      </c>
      <c r="D34" s="114">
        <v>16183</v>
      </c>
      <c r="E34" s="114">
        <v>28840</v>
      </c>
      <c r="F34" s="114">
        <v>8480</v>
      </c>
      <c r="G34" s="114">
        <v>2378</v>
      </c>
      <c r="H34" s="114">
        <v>13111</v>
      </c>
      <c r="I34" s="115">
        <v>5194</v>
      </c>
      <c r="J34" s="114">
        <v>3692</v>
      </c>
      <c r="K34" s="114">
        <v>1502</v>
      </c>
      <c r="L34" s="423">
        <v>2614</v>
      </c>
      <c r="M34" s="424">
        <v>2733</v>
      </c>
    </row>
    <row r="35" spans="1:13" ht="11.1" customHeight="1" x14ac:dyDescent="0.2">
      <c r="A35" s="422" t="s">
        <v>387</v>
      </c>
      <c r="B35" s="115">
        <v>37533</v>
      </c>
      <c r="C35" s="114">
        <v>21356</v>
      </c>
      <c r="D35" s="114">
        <v>16177</v>
      </c>
      <c r="E35" s="114">
        <v>28865</v>
      </c>
      <c r="F35" s="114">
        <v>8666</v>
      </c>
      <c r="G35" s="114">
        <v>2296</v>
      </c>
      <c r="H35" s="114">
        <v>13319</v>
      </c>
      <c r="I35" s="115">
        <v>5322</v>
      </c>
      <c r="J35" s="114">
        <v>3777</v>
      </c>
      <c r="K35" s="114">
        <v>1545</v>
      </c>
      <c r="L35" s="423">
        <v>2213</v>
      </c>
      <c r="M35" s="424">
        <v>2017</v>
      </c>
    </row>
    <row r="36" spans="1:13" ht="11.1" customHeight="1" x14ac:dyDescent="0.2">
      <c r="A36" s="422" t="s">
        <v>388</v>
      </c>
      <c r="B36" s="115">
        <v>38153</v>
      </c>
      <c r="C36" s="114">
        <v>21771</v>
      </c>
      <c r="D36" s="114">
        <v>16382</v>
      </c>
      <c r="E36" s="114">
        <v>29358</v>
      </c>
      <c r="F36" s="114">
        <v>8794</v>
      </c>
      <c r="G36" s="114">
        <v>2711</v>
      </c>
      <c r="H36" s="114">
        <v>13437</v>
      </c>
      <c r="I36" s="115">
        <v>5273</v>
      </c>
      <c r="J36" s="114">
        <v>3667</v>
      </c>
      <c r="K36" s="114">
        <v>1606</v>
      </c>
      <c r="L36" s="423">
        <v>3098</v>
      </c>
      <c r="M36" s="424">
        <v>2532</v>
      </c>
    </row>
    <row r="37" spans="1:13" s="110" customFormat="1" ht="11.1" customHeight="1" x14ac:dyDescent="0.2">
      <c r="A37" s="422" t="s">
        <v>389</v>
      </c>
      <c r="B37" s="115">
        <v>37821</v>
      </c>
      <c r="C37" s="114">
        <v>21522</v>
      </c>
      <c r="D37" s="114">
        <v>16299</v>
      </c>
      <c r="E37" s="114">
        <v>29073</v>
      </c>
      <c r="F37" s="114">
        <v>8748</v>
      </c>
      <c r="G37" s="114">
        <v>2608</v>
      </c>
      <c r="H37" s="114">
        <v>13438</v>
      </c>
      <c r="I37" s="115">
        <v>5354</v>
      </c>
      <c r="J37" s="114">
        <v>3754</v>
      </c>
      <c r="K37" s="114">
        <v>1600</v>
      </c>
      <c r="L37" s="423">
        <v>1866</v>
      </c>
      <c r="M37" s="424">
        <v>2282</v>
      </c>
    </row>
    <row r="38" spans="1:13" ht="15" customHeight="1" x14ac:dyDescent="0.2">
      <c r="A38" s="425" t="s">
        <v>396</v>
      </c>
      <c r="B38" s="115">
        <v>37946</v>
      </c>
      <c r="C38" s="114">
        <v>21688</v>
      </c>
      <c r="D38" s="114">
        <v>16258</v>
      </c>
      <c r="E38" s="114">
        <v>29220</v>
      </c>
      <c r="F38" s="114">
        <v>8726</v>
      </c>
      <c r="G38" s="114">
        <v>2544</v>
      </c>
      <c r="H38" s="114">
        <v>13513</v>
      </c>
      <c r="I38" s="115">
        <v>5251</v>
      </c>
      <c r="J38" s="114">
        <v>3648</v>
      </c>
      <c r="K38" s="114">
        <v>1603</v>
      </c>
      <c r="L38" s="423">
        <v>2675</v>
      </c>
      <c r="M38" s="424">
        <v>2536</v>
      </c>
    </row>
    <row r="39" spans="1:13" ht="11.1" customHeight="1" x14ac:dyDescent="0.2">
      <c r="A39" s="422" t="s">
        <v>387</v>
      </c>
      <c r="B39" s="115">
        <v>38239</v>
      </c>
      <c r="C39" s="114">
        <v>21901</v>
      </c>
      <c r="D39" s="114">
        <v>16338</v>
      </c>
      <c r="E39" s="114">
        <v>29349</v>
      </c>
      <c r="F39" s="114">
        <v>8890</v>
      </c>
      <c r="G39" s="114">
        <v>2486</v>
      </c>
      <c r="H39" s="114">
        <v>13753</v>
      </c>
      <c r="I39" s="115">
        <v>5490</v>
      </c>
      <c r="J39" s="114">
        <v>3854</v>
      </c>
      <c r="K39" s="114">
        <v>1636</v>
      </c>
      <c r="L39" s="423">
        <v>2697</v>
      </c>
      <c r="M39" s="424">
        <v>2442</v>
      </c>
    </row>
    <row r="40" spans="1:13" ht="11.1" customHeight="1" x14ac:dyDescent="0.2">
      <c r="A40" s="425" t="s">
        <v>388</v>
      </c>
      <c r="B40" s="115">
        <v>38318</v>
      </c>
      <c r="C40" s="114">
        <v>21975</v>
      </c>
      <c r="D40" s="114">
        <v>16343</v>
      </c>
      <c r="E40" s="114">
        <v>29328</v>
      </c>
      <c r="F40" s="114">
        <v>8990</v>
      </c>
      <c r="G40" s="114">
        <v>2795</v>
      </c>
      <c r="H40" s="114">
        <v>13608</v>
      </c>
      <c r="I40" s="115">
        <v>5441</v>
      </c>
      <c r="J40" s="114">
        <v>3781</v>
      </c>
      <c r="K40" s="114">
        <v>1660</v>
      </c>
      <c r="L40" s="423">
        <v>4345</v>
      </c>
      <c r="M40" s="424">
        <v>4419</v>
      </c>
    </row>
    <row r="41" spans="1:13" s="110" customFormat="1" ht="11.1" customHeight="1" x14ac:dyDescent="0.2">
      <c r="A41" s="422" t="s">
        <v>389</v>
      </c>
      <c r="B41" s="115">
        <v>37957</v>
      </c>
      <c r="C41" s="114">
        <v>21711</v>
      </c>
      <c r="D41" s="114">
        <v>16246</v>
      </c>
      <c r="E41" s="114">
        <v>28979</v>
      </c>
      <c r="F41" s="114">
        <v>8978</v>
      </c>
      <c r="G41" s="114">
        <v>2719</v>
      </c>
      <c r="H41" s="114">
        <v>13568</v>
      </c>
      <c r="I41" s="115">
        <v>5518</v>
      </c>
      <c r="J41" s="114">
        <v>3865</v>
      </c>
      <c r="K41" s="114">
        <v>1653</v>
      </c>
      <c r="L41" s="423">
        <v>2131</v>
      </c>
      <c r="M41" s="424">
        <v>2463</v>
      </c>
    </row>
    <row r="42" spans="1:13" ht="15" customHeight="1" x14ac:dyDescent="0.2">
      <c r="A42" s="422" t="s">
        <v>397</v>
      </c>
      <c r="B42" s="115">
        <v>38196</v>
      </c>
      <c r="C42" s="114">
        <v>21790</v>
      </c>
      <c r="D42" s="114">
        <v>16406</v>
      </c>
      <c r="E42" s="114">
        <v>29003</v>
      </c>
      <c r="F42" s="114">
        <v>9193</v>
      </c>
      <c r="G42" s="114">
        <v>2675</v>
      </c>
      <c r="H42" s="114">
        <v>13738</v>
      </c>
      <c r="I42" s="115">
        <v>5461</v>
      </c>
      <c r="J42" s="114">
        <v>3829</v>
      </c>
      <c r="K42" s="114">
        <v>1632</v>
      </c>
      <c r="L42" s="423">
        <v>3067</v>
      </c>
      <c r="M42" s="424">
        <v>2865</v>
      </c>
    </row>
    <row r="43" spans="1:13" ht="11.1" customHeight="1" x14ac:dyDescent="0.2">
      <c r="A43" s="422" t="s">
        <v>387</v>
      </c>
      <c r="B43" s="115">
        <v>38586</v>
      </c>
      <c r="C43" s="114">
        <v>22111</v>
      </c>
      <c r="D43" s="114">
        <v>16475</v>
      </c>
      <c r="E43" s="114">
        <v>29263</v>
      </c>
      <c r="F43" s="114">
        <v>9323</v>
      </c>
      <c r="G43" s="114">
        <v>2648</v>
      </c>
      <c r="H43" s="114">
        <v>13937</v>
      </c>
      <c r="I43" s="115">
        <v>5613</v>
      </c>
      <c r="J43" s="114">
        <v>3928</v>
      </c>
      <c r="K43" s="114">
        <v>1685</v>
      </c>
      <c r="L43" s="423">
        <v>2737</v>
      </c>
      <c r="M43" s="424">
        <v>2398</v>
      </c>
    </row>
    <row r="44" spans="1:13" ht="11.1" customHeight="1" x14ac:dyDescent="0.2">
      <c r="A44" s="422" t="s">
        <v>388</v>
      </c>
      <c r="B44" s="115">
        <v>38937</v>
      </c>
      <c r="C44" s="114">
        <v>22406</v>
      </c>
      <c r="D44" s="114">
        <v>16531</v>
      </c>
      <c r="E44" s="114">
        <v>29597</v>
      </c>
      <c r="F44" s="114">
        <v>9340</v>
      </c>
      <c r="G44" s="114">
        <v>3045</v>
      </c>
      <c r="H44" s="114">
        <v>13962</v>
      </c>
      <c r="I44" s="115">
        <v>5591</v>
      </c>
      <c r="J44" s="114">
        <v>3830</v>
      </c>
      <c r="K44" s="114">
        <v>1761</v>
      </c>
      <c r="L44" s="423">
        <v>3298</v>
      </c>
      <c r="M44" s="424">
        <v>2892</v>
      </c>
    </row>
    <row r="45" spans="1:13" s="110" customFormat="1" ht="11.1" customHeight="1" x14ac:dyDescent="0.2">
      <c r="A45" s="422" t="s">
        <v>389</v>
      </c>
      <c r="B45" s="115">
        <v>38906</v>
      </c>
      <c r="C45" s="114">
        <v>22301</v>
      </c>
      <c r="D45" s="114">
        <v>16605</v>
      </c>
      <c r="E45" s="114">
        <v>29436</v>
      </c>
      <c r="F45" s="114">
        <v>9470</v>
      </c>
      <c r="G45" s="114">
        <v>3017</v>
      </c>
      <c r="H45" s="114">
        <v>14031</v>
      </c>
      <c r="I45" s="115">
        <v>5706</v>
      </c>
      <c r="J45" s="114">
        <v>3944</v>
      </c>
      <c r="K45" s="114">
        <v>1762</v>
      </c>
      <c r="L45" s="423">
        <v>2206</v>
      </c>
      <c r="M45" s="424">
        <v>2420</v>
      </c>
    </row>
    <row r="46" spans="1:13" ht="15" customHeight="1" x14ac:dyDescent="0.2">
      <c r="A46" s="422" t="s">
        <v>398</v>
      </c>
      <c r="B46" s="115">
        <v>38765</v>
      </c>
      <c r="C46" s="114">
        <v>22247</v>
      </c>
      <c r="D46" s="114">
        <v>16518</v>
      </c>
      <c r="E46" s="114">
        <v>29346</v>
      </c>
      <c r="F46" s="114">
        <v>9419</v>
      </c>
      <c r="G46" s="114">
        <v>2931</v>
      </c>
      <c r="H46" s="114">
        <v>14017</v>
      </c>
      <c r="I46" s="115">
        <v>5568</v>
      </c>
      <c r="J46" s="114">
        <v>3838</v>
      </c>
      <c r="K46" s="114">
        <v>1730</v>
      </c>
      <c r="L46" s="423">
        <v>2856</v>
      </c>
      <c r="M46" s="424">
        <v>3015</v>
      </c>
    </row>
    <row r="47" spans="1:13" ht="11.1" customHeight="1" x14ac:dyDescent="0.2">
      <c r="A47" s="422" t="s">
        <v>387</v>
      </c>
      <c r="B47" s="115">
        <v>38521</v>
      </c>
      <c r="C47" s="114">
        <v>22213</v>
      </c>
      <c r="D47" s="114">
        <v>16308</v>
      </c>
      <c r="E47" s="114">
        <v>29162</v>
      </c>
      <c r="F47" s="114">
        <v>9359</v>
      </c>
      <c r="G47" s="114">
        <v>2856</v>
      </c>
      <c r="H47" s="114">
        <v>14005</v>
      </c>
      <c r="I47" s="115">
        <v>5654</v>
      </c>
      <c r="J47" s="114">
        <v>3905</v>
      </c>
      <c r="K47" s="114">
        <v>1749</v>
      </c>
      <c r="L47" s="423">
        <v>2526</v>
      </c>
      <c r="M47" s="424">
        <v>2621</v>
      </c>
    </row>
    <row r="48" spans="1:13" ht="11.1" customHeight="1" x14ac:dyDescent="0.2">
      <c r="A48" s="422" t="s">
        <v>388</v>
      </c>
      <c r="B48" s="115">
        <v>38647</v>
      </c>
      <c r="C48" s="114">
        <v>22343</v>
      </c>
      <c r="D48" s="114">
        <v>16304</v>
      </c>
      <c r="E48" s="114">
        <v>29207</v>
      </c>
      <c r="F48" s="114">
        <v>9440</v>
      </c>
      <c r="G48" s="114">
        <v>3226</v>
      </c>
      <c r="H48" s="114">
        <v>13953</v>
      </c>
      <c r="I48" s="115">
        <v>5547</v>
      </c>
      <c r="J48" s="114">
        <v>3785</v>
      </c>
      <c r="K48" s="114">
        <v>1762</v>
      </c>
      <c r="L48" s="423">
        <v>2904</v>
      </c>
      <c r="M48" s="424">
        <v>2740</v>
      </c>
    </row>
    <row r="49" spans="1:17" s="110" customFormat="1" ht="11.1" customHeight="1" x14ac:dyDescent="0.2">
      <c r="A49" s="422" t="s">
        <v>389</v>
      </c>
      <c r="B49" s="115">
        <v>38320</v>
      </c>
      <c r="C49" s="114">
        <v>22146</v>
      </c>
      <c r="D49" s="114">
        <v>16174</v>
      </c>
      <c r="E49" s="114">
        <v>28915</v>
      </c>
      <c r="F49" s="114">
        <v>9405</v>
      </c>
      <c r="G49" s="114">
        <v>3154</v>
      </c>
      <c r="H49" s="114">
        <v>13877</v>
      </c>
      <c r="I49" s="115">
        <v>5577</v>
      </c>
      <c r="J49" s="114">
        <v>3757</v>
      </c>
      <c r="K49" s="114">
        <v>1820</v>
      </c>
      <c r="L49" s="423">
        <v>1915</v>
      </c>
      <c r="M49" s="424">
        <v>2325</v>
      </c>
    </row>
    <row r="50" spans="1:17" ht="15" customHeight="1" x14ac:dyDescent="0.2">
      <c r="A50" s="422" t="s">
        <v>399</v>
      </c>
      <c r="B50" s="143">
        <v>38010</v>
      </c>
      <c r="C50" s="144">
        <v>22034</v>
      </c>
      <c r="D50" s="144">
        <v>15976</v>
      </c>
      <c r="E50" s="144">
        <v>28650</v>
      </c>
      <c r="F50" s="144">
        <v>9360</v>
      </c>
      <c r="G50" s="144">
        <v>3041</v>
      </c>
      <c r="H50" s="144">
        <v>13802</v>
      </c>
      <c r="I50" s="143">
        <v>5402</v>
      </c>
      <c r="J50" s="144">
        <v>3634</v>
      </c>
      <c r="K50" s="144">
        <v>1768</v>
      </c>
      <c r="L50" s="426">
        <v>2345</v>
      </c>
      <c r="M50" s="427">
        <v>2781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-1.9476331742551269</v>
      </c>
      <c r="C6" s="480">
        <f>'Tabelle 3.3'!J11</f>
        <v>-2.9813218390804597</v>
      </c>
      <c r="D6" s="481">
        <f t="shared" ref="D6:E9" si="0">IF(OR(AND(B6&gt;=-50,B6&lt;=50),ISNUMBER(B6)=FALSE),B6,"")</f>
        <v>-1.9476331742551269</v>
      </c>
      <c r="E6" s="481">
        <f t="shared" si="0"/>
        <v>-2.9813218390804597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-1.9476331742551269</v>
      </c>
      <c r="C14" s="480">
        <f>'Tabelle 3.3'!J11</f>
        <v>-2.9813218390804597</v>
      </c>
      <c r="D14" s="481">
        <f>IF(OR(AND(B14&gt;=-50,B14&lt;=50),ISNUMBER(B14)=FALSE),B14,"")</f>
        <v>-1.9476331742551269</v>
      </c>
      <c r="E14" s="481">
        <f>IF(OR(AND(C14&gt;=-50,C14&lt;=50),ISNUMBER(C14)=FALSE),C14,"")</f>
        <v>-2.9813218390804597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-3.2119914346895073</v>
      </c>
      <c r="C15" s="480">
        <f>'Tabelle 3.3'!J12</f>
        <v>8.8235294117647065</v>
      </c>
      <c r="D15" s="481">
        <f t="shared" ref="D15:E45" si="3">IF(OR(AND(B15&gt;=-50,B15&lt;=50),ISNUMBER(B15)=FALSE),B15,"")</f>
        <v>-3.2119914346895073</v>
      </c>
      <c r="E15" s="481">
        <f t="shared" si="3"/>
        <v>8.8235294117647065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0.90090090090090091</v>
      </c>
      <c r="C16" s="480">
        <f>'Tabelle 3.3'!J13</f>
        <v>-15.789473684210526</v>
      </c>
      <c r="D16" s="481">
        <f t="shared" si="3"/>
        <v>0.90090090090090091</v>
      </c>
      <c r="E16" s="481">
        <f t="shared" si="3"/>
        <v>-15.789473684210526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-2.9749355821035373</v>
      </c>
      <c r="C17" s="480">
        <f>'Tabelle 3.3'!J14</f>
        <v>-9.1603053435114496</v>
      </c>
      <c r="D17" s="481">
        <f t="shared" si="3"/>
        <v>-2.9749355821035373</v>
      </c>
      <c r="E17" s="481">
        <f t="shared" si="3"/>
        <v>-9.1603053435114496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-23.533123028391167</v>
      </c>
      <c r="C18" s="480">
        <f>'Tabelle 3.3'!J15</f>
        <v>-8.2417582417582409</v>
      </c>
      <c r="D18" s="481">
        <f t="shared" si="3"/>
        <v>-23.533123028391167</v>
      </c>
      <c r="E18" s="481">
        <f t="shared" si="3"/>
        <v>-8.2417582417582409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1.8761496014714898</v>
      </c>
      <c r="C19" s="480">
        <f>'Tabelle 3.3'!J16</f>
        <v>-10.290827740492171</v>
      </c>
      <c r="D19" s="481">
        <f t="shared" si="3"/>
        <v>1.8761496014714898</v>
      </c>
      <c r="E19" s="481">
        <f t="shared" si="3"/>
        <v>-10.290827740492171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-5.2494294098467558</v>
      </c>
      <c r="C20" s="480">
        <f>'Tabelle 3.3'!J17</f>
        <v>-7.0063694267515926</v>
      </c>
      <c r="D20" s="481">
        <f t="shared" si="3"/>
        <v>-5.2494294098467558</v>
      </c>
      <c r="E20" s="481">
        <f t="shared" si="3"/>
        <v>-7.0063694267515926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-0.76117982873453849</v>
      </c>
      <c r="C21" s="480">
        <f>'Tabelle 3.3'!J18</f>
        <v>-6.5476190476190474</v>
      </c>
      <c r="D21" s="481">
        <f t="shared" si="3"/>
        <v>-0.76117982873453849</v>
      </c>
      <c r="E21" s="481">
        <f t="shared" si="3"/>
        <v>-6.5476190476190474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-2.379235760634463</v>
      </c>
      <c r="C22" s="480">
        <f>'Tabelle 3.3'!J19</f>
        <v>-3.4598214285714284</v>
      </c>
      <c r="D22" s="481">
        <f t="shared" si="3"/>
        <v>-2.379235760634463</v>
      </c>
      <c r="E22" s="481">
        <f t="shared" si="3"/>
        <v>-3.4598214285714284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-3.6144578313253013</v>
      </c>
      <c r="C23" s="480">
        <f>'Tabelle 3.3'!J20</f>
        <v>-2.5316455696202533</v>
      </c>
      <c r="D23" s="481">
        <f t="shared" si="3"/>
        <v>-3.6144578313253013</v>
      </c>
      <c r="E23" s="481">
        <f t="shared" si="3"/>
        <v>-2.5316455696202533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-4.7080979284369118</v>
      </c>
      <c r="C24" s="480">
        <f>'Tabelle 3.3'!J21</f>
        <v>-3.7037037037037037</v>
      </c>
      <c r="D24" s="481">
        <f t="shared" si="3"/>
        <v>-4.7080979284369118</v>
      </c>
      <c r="E24" s="481">
        <f t="shared" si="3"/>
        <v>-3.7037037037037037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5.4963084495488106</v>
      </c>
      <c r="C25" s="480">
        <f>'Tabelle 3.3'!J22</f>
        <v>-5.5555555555555554</v>
      </c>
      <c r="D25" s="481">
        <f t="shared" si="3"/>
        <v>5.4963084495488106</v>
      </c>
      <c r="E25" s="481">
        <f t="shared" si="3"/>
        <v>-5.5555555555555554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-1.0471204188481675</v>
      </c>
      <c r="C26" s="480">
        <f>'Tabelle 3.3'!J23</f>
        <v>7.6923076923076925</v>
      </c>
      <c r="D26" s="481">
        <f t="shared" si="3"/>
        <v>-1.0471204188481675</v>
      </c>
      <c r="E26" s="481">
        <f t="shared" si="3"/>
        <v>7.6923076923076925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1.0995723885155773</v>
      </c>
      <c r="C27" s="480">
        <f>'Tabelle 3.3'!J24</f>
        <v>5.2109181141439205</v>
      </c>
      <c r="D27" s="481">
        <f t="shared" si="3"/>
        <v>1.0995723885155773</v>
      </c>
      <c r="E27" s="481">
        <f t="shared" si="3"/>
        <v>5.2109181141439205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2.1636876763875823</v>
      </c>
      <c r="C28" s="480">
        <f>'Tabelle 3.3'!J25</f>
        <v>0.79872204472843455</v>
      </c>
      <c r="D28" s="481">
        <f t="shared" si="3"/>
        <v>2.1636876763875823</v>
      </c>
      <c r="E28" s="481">
        <f t="shared" si="3"/>
        <v>0.79872204472843455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-20.713305898491083</v>
      </c>
      <c r="C29" s="480">
        <f>'Tabelle 3.3'!J26</f>
        <v>0</v>
      </c>
      <c r="D29" s="481">
        <f t="shared" si="3"/>
        <v>-20.713305898491083</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2.4429102496016992</v>
      </c>
      <c r="C30" s="480">
        <f>'Tabelle 3.3'!J27</f>
        <v>-2.6548672566371683</v>
      </c>
      <c r="D30" s="481">
        <f t="shared" si="3"/>
        <v>2.4429102496016992</v>
      </c>
      <c r="E30" s="481">
        <f t="shared" si="3"/>
        <v>-2.6548672566371683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-0.66614420062695923</v>
      </c>
      <c r="C31" s="480">
        <f>'Tabelle 3.3'!J28</f>
        <v>2.9556650246305418</v>
      </c>
      <c r="D31" s="481">
        <f t="shared" si="3"/>
        <v>-0.66614420062695923</v>
      </c>
      <c r="E31" s="481">
        <f t="shared" si="3"/>
        <v>2.9556650246305418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0.34883720930232559</v>
      </c>
      <c r="C32" s="480">
        <f>'Tabelle 3.3'!J29</f>
        <v>6.3197026022304836</v>
      </c>
      <c r="D32" s="481">
        <f t="shared" si="3"/>
        <v>0.34883720930232559</v>
      </c>
      <c r="E32" s="481">
        <f t="shared" si="3"/>
        <v>6.3197026022304836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-5.0207625519063797</v>
      </c>
      <c r="C33" s="480">
        <f>'Tabelle 3.3'!J30</f>
        <v>-11.235955056179776</v>
      </c>
      <c r="D33" s="481">
        <f t="shared" si="3"/>
        <v>-5.0207625519063797</v>
      </c>
      <c r="E33" s="481">
        <f t="shared" si="3"/>
        <v>-11.235955056179776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3.1161473087818696</v>
      </c>
      <c r="C34" s="480">
        <f>'Tabelle 3.3'!J31</f>
        <v>-8.25</v>
      </c>
      <c r="D34" s="481">
        <f t="shared" si="3"/>
        <v>3.1161473087818696</v>
      </c>
      <c r="E34" s="481">
        <f t="shared" si="3"/>
        <v>-8.25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-3.2119914346895073</v>
      </c>
      <c r="C37" s="480">
        <f>'Tabelle 3.3'!J34</f>
        <v>8.8235294117647065</v>
      </c>
      <c r="D37" s="481">
        <f t="shared" si="3"/>
        <v>-3.2119914346895073</v>
      </c>
      <c r="E37" s="481">
        <f t="shared" si="3"/>
        <v>8.8235294117647065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-2.3998556477805848</v>
      </c>
      <c r="C38" s="480">
        <f>'Tabelle 3.3'!J35</f>
        <v>-8.6206896551724146</v>
      </c>
      <c r="D38" s="481">
        <f t="shared" si="3"/>
        <v>-2.3998556477805848</v>
      </c>
      <c r="E38" s="481">
        <f t="shared" si="3"/>
        <v>-8.6206896551724146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-1.5734588409007013</v>
      </c>
      <c r="C39" s="480">
        <f>'Tabelle 3.3'!J36</f>
        <v>-1.7417556897352531</v>
      </c>
      <c r="D39" s="481">
        <f t="shared" si="3"/>
        <v>-1.5734588409007013</v>
      </c>
      <c r="E39" s="481">
        <f t="shared" si="3"/>
        <v>-1.7417556897352531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-1.5734588409007013</v>
      </c>
      <c r="C45" s="480">
        <f>'Tabelle 3.3'!J36</f>
        <v>-1.7417556897352531</v>
      </c>
      <c r="D45" s="481">
        <f t="shared" si="3"/>
        <v>-1.5734588409007013</v>
      </c>
      <c r="E45" s="481">
        <f t="shared" si="3"/>
        <v>-1.7417556897352531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37507</v>
      </c>
      <c r="C51" s="487">
        <v>3934</v>
      </c>
      <c r="D51" s="487">
        <v>1324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37434</v>
      </c>
      <c r="C52" s="487">
        <v>3990</v>
      </c>
      <c r="D52" s="487">
        <v>1370</v>
      </c>
      <c r="E52" s="488">
        <f t="shared" ref="E52:G70" si="11">IF($A$51=37802,IF(COUNTBLANK(B$51:B$70)&gt;0,#N/A,B52/B$51*100),IF(COUNTBLANK(B$51:B$75)&gt;0,#N/A,B52/B$51*100))</f>
        <v>99.805369664329319</v>
      </c>
      <c r="F52" s="488">
        <f t="shared" si="11"/>
        <v>101.42348754448398</v>
      </c>
      <c r="G52" s="488">
        <f t="shared" si="11"/>
        <v>103.47432024169186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37785</v>
      </c>
      <c r="C53" s="487">
        <v>3935</v>
      </c>
      <c r="D53" s="487">
        <v>1425</v>
      </c>
      <c r="E53" s="488">
        <f t="shared" si="11"/>
        <v>100.74119497693763</v>
      </c>
      <c r="F53" s="488">
        <f t="shared" si="11"/>
        <v>100.02541942043722</v>
      </c>
      <c r="G53" s="488">
        <f t="shared" si="11"/>
        <v>107.62839879154077</v>
      </c>
      <c r="H53" s="489">
        <f>IF(ISERROR(L53)=TRUE,IF(MONTH(A53)=MONTH(MAX(A$51:A$75)),A53,""),"")</f>
        <v>41883</v>
      </c>
      <c r="I53" s="488">
        <f t="shared" si="12"/>
        <v>100.74119497693763</v>
      </c>
      <c r="J53" s="488">
        <f t="shared" si="10"/>
        <v>100.02541942043722</v>
      </c>
      <c r="K53" s="488">
        <f t="shared" si="10"/>
        <v>107.62839879154077</v>
      </c>
      <c r="L53" s="488" t="e">
        <f t="shared" si="13"/>
        <v>#N/A</v>
      </c>
    </row>
    <row r="54" spans="1:14" ht="15" customHeight="1" x14ac:dyDescent="0.2">
      <c r="A54" s="490" t="s">
        <v>462</v>
      </c>
      <c r="B54" s="487">
        <v>37067</v>
      </c>
      <c r="C54" s="487">
        <v>3986</v>
      </c>
      <c r="D54" s="487">
        <v>1412</v>
      </c>
      <c r="E54" s="488">
        <f t="shared" si="11"/>
        <v>98.826885648012379</v>
      </c>
      <c r="F54" s="488">
        <f t="shared" si="11"/>
        <v>101.32180986273514</v>
      </c>
      <c r="G54" s="488">
        <f t="shared" si="11"/>
        <v>106.6465256797583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36970</v>
      </c>
      <c r="C55" s="487">
        <v>3698</v>
      </c>
      <c r="D55" s="487">
        <v>1394</v>
      </c>
      <c r="E55" s="488">
        <f t="shared" si="11"/>
        <v>98.568267256778725</v>
      </c>
      <c r="F55" s="488">
        <f t="shared" si="11"/>
        <v>94.001016776817494</v>
      </c>
      <c r="G55" s="488">
        <f t="shared" si="11"/>
        <v>105.2870090634441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37178</v>
      </c>
      <c r="C56" s="487">
        <v>3743</v>
      </c>
      <c r="D56" s="487">
        <v>1469</v>
      </c>
      <c r="E56" s="488">
        <f t="shared" si="11"/>
        <v>99.122830404991063</v>
      </c>
      <c r="F56" s="488">
        <f t="shared" si="11"/>
        <v>95.144890696492126</v>
      </c>
      <c r="G56" s="488">
        <f t="shared" si="11"/>
        <v>110.95166163141994</v>
      </c>
      <c r="H56" s="489" t="str">
        <f t="shared" si="14"/>
        <v/>
      </c>
      <c r="I56" s="488" t="str">
        <f t="shared" si="12"/>
        <v/>
      </c>
      <c r="J56" s="488" t="str">
        <f t="shared" si="10"/>
        <v/>
      </c>
      <c r="K56" s="488" t="str">
        <f t="shared" si="10"/>
        <v/>
      </c>
      <c r="L56" s="488" t="e">
        <f t="shared" si="13"/>
        <v>#N/A</v>
      </c>
    </row>
    <row r="57" spans="1:14" ht="15" customHeight="1" x14ac:dyDescent="0.2">
      <c r="A57" s="490">
        <v>42248</v>
      </c>
      <c r="B57" s="487">
        <v>37595</v>
      </c>
      <c r="C57" s="487">
        <v>3670</v>
      </c>
      <c r="D57" s="487">
        <v>1543</v>
      </c>
      <c r="E57" s="488">
        <f t="shared" si="11"/>
        <v>100.23462287039753</v>
      </c>
      <c r="F57" s="488">
        <f t="shared" si="11"/>
        <v>93.289273004575492</v>
      </c>
      <c r="G57" s="488">
        <f t="shared" si="11"/>
        <v>116.54078549848943</v>
      </c>
      <c r="H57" s="489">
        <f t="shared" si="14"/>
        <v>42248</v>
      </c>
      <c r="I57" s="488">
        <f t="shared" si="12"/>
        <v>100.23462287039753</v>
      </c>
      <c r="J57" s="488">
        <f t="shared" si="10"/>
        <v>93.289273004575492</v>
      </c>
      <c r="K57" s="488">
        <f t="shared" si="10"/>
        <v>116.54078549848943</v>
      </c>
      <c r="L57" s="488" t="e">
        <f t="shared" si="13"/>
        <v>#N/A</v>
      </c>
    </row>
    <row r="58" spans="1:14" ht="15" customHeight="1" x14ac:dyDescent="0.2">
      <c r="A58" s="490" t="s">
        <v>465</v>
      </c>
      <c r="B58" s="487">
        <v>37177</v>
      </c>
      <c r="C58" s="487">
        <v>3740</v>
      </c>
      <c r="D58" s="487">
        <v>1514</v>
      </c>
      <c r="E58" s="488">
        <f t="shared" si="11"/>
        <v>99.120164236009273</v>
      </c>
      <c r="F58" s="488">
        <f t="shared" si="11"/>
        <v>95.068632435180476</v>
      </c>
      <c r="G58" s="488">
        <f t="shared" si="11"/>
        <v>114.35045317220545</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37323</v>
      </c>
      <c r="C59" s="487">
        <v>3692</v>
      </c>
      <c r="D59" s="487">
        <v>1502</v>
      </c>
      <c r="E59" s="488">
        <f t="shared" si="11"/>
        <v>99.509424907350635</v>
      </c>
      <c r="F59" s="488">
        <f t="shared" si="11"/>
        <v>93.848500254194207</v>
      </c>
      <c r="G59" s="488">
        <f t="shared" si="11"/>
        <v>113.4441087613293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37533</v>
      </c>
      <c r="C60" s="487">
        <v>3777</v>
      </c>
      <c r="D60" s="487">
        <v>1545</v>
      </c>
      <c r="E60" s="488">
        <f t="shared" si="11"/>
        <v>100.06932039352654</v>
      </c>
      <c r="F60" s="488">
        <f t="shared" si="11"/>
        <v>96.009150991357401</v>
      </c>
      <c r="G60" s="488">
        <f t="shared" si="11"/>
        <v>116.69184290030212</v>
      </c>
      <c r="H60" s="489" t="str">
        <f t="shared" si="14"/>
        <v/>
      </c>
      <c r="I60" s="488" t="str">
        <f t="shared" si="12"/>
        <v/>
      </c>
      <c r="J60" s="488" t="str">
        <f t="shared" si="10"/>
        <v/>
      </c>
      <c r="K60" s="488" t="str">
        <f t="shared" si="10"/>
        <v/>
      </c>
      <c r="L60" s="488" t="e">
        <f t="shared" si="13"/>
        <v>#N/A</v>
      </c>
    </row>
    <row r="61" spans="1:14" ht="15" customHeight="1" x14ac:dyDescent="0.2">
      <c r="A61" s="490">
        <v>42614</v>
      </c>
      <c r="B61" s="487">
        <v>38153</v>
      </c>
      <c r="C61" s="487">
        <v>3667</v>
      </c>
      <c r="D61" s="487">
        <v>1606</v>
      </c>
      <c r="E61" s="488">
        <f t="shared" si="11"/>
        <v>101.72234516223637</v>
      </c>
      <c r="F61" s="488">
        <f t="shared" si="11"/>
        <v>93.213014743263855</v>
      </c>
      <c r="G61" s="488">
        <f t="shared" si="11"/>
        <v>121.29909365558913</v>
      </c>
      <c r="H61" s="489">
        <f t="shared" si="14"/>
        <v>42614</v>
      </c>
      <c r="I61" s="488">
        <f t="shared" si="12"/>
        <v>101.72234516223637</v>
      </c>
      <c r="J61" s="488">
        <f t="shared" si="10"/>
        <v>93.213014743263855</v>
      </c>
      <c r="K61" s="488">
        <f t="shared" si="10"/>
        <v>121.29909365558913</v>
      </c>
      <c r="L61" s="488" t="e">
        <f t="shared" si="13"/>
        <v>#N/A</v>
      </c>
    </row>
    <row r="62" spans="1:14" ht="15" customHeight="1" x14ac:dyDescent="0.2">
      <c r="A62" s="490" t="s">
        <v>468</v>
      </c>
      <c r="B62" s="487">
        <v>37821</v>
      </c>
      <c r="C62" s="487">
        <v>3754</v>
      </c>
      <c r="D62" s="487">
        <v>1600</v>
      </c>
      <c r="E62" s="488">
        <f t="shared" si="11"/>
        <v>100.83717706028207</v>
      </c>
      <c r="F62" s="488">
        <f t="shared" si="11"/>
        <v>95.42450432130147</v>
      </c>
      <c r="G62" s="488">
        <f t="shared" si="11"/>
        <v>120.84592145015105</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37946</v>
      </c>
      <c r="C63" s="487">
        <v>3648</v>
      </c>
      <c r="D63" s="487">
        <v>1603</v>
      </c>
      <c r="E63" s="488">
        <f t="shared" si="11"/>
        <v>101.17044818300585</v>
      </c>
      <c r="F63" s="488">
        <f t="shared" si="11"/>
        <v>92.730045754956791</v>
      </c>
      <c r="G63" s="488">
        <f t="shared" si="11"/>
        <v>121.07250755287009</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38239</v>
      </c>
      <c r="C64" s="487">
        <v>3854</v>
      </c>
      <c r="D64" s="487">
        <v>1636</v>
      </c>
      <c r="E64" s="488">
        <f t="shared" si="11"/>
        <v>101.95163569467032</v>
      </c>
      <c r="F64" s="488">
        <f t="shared" si="11"/>
        <v>97.966446365022875</v>
      </c>
      <c r="G64" s="488">
        <f t="shared" si="11"/>
        <v>123.56495468277946</v>
      </c>
      <c r="H64" s="489" t="str">
        <f t="shared" si="14"/>
        <v/>
      </c>
      <c r="I64" s="488" t="str">
        <f t="shared" si="12"/>
        <v/>
      </c>
      <c r="J64" s="488" t="str">
        <f t="shared" si="10"/>
        <v/>
      </c>
      <c r="K64" s="488" t="str">
        <f t="shared" si="10"/>
        <v/>
      </c>
      <c r="L64" s="488" t="e">
        <f t="shared" si="13"/>
        <v>#N/A</v>
      </c>
    </row>
    <row r="65" spans="1:12" ht="15" customHeight="1" x14ac:dyDescent="0.2">
      <c r="A65" s="490">
        <v>42979</v>
      </c>
      <c r="B65" s="487">
        <v>38318</v>
      </c>
      <c r="C65" s="487">
        <v>3781</v>
      </c>
      <c r="D65" s="487">
        <v>1660</v>
      </c>
      <c r="E65" s="488">
        <f t="shared" si="11"/>
        <v>102.16226304423175</v>
      </c>
      <c r="F65" s="488">
        <f t="shared" si="11"/>
        <v>96.110828673106255</v>
      </c>
      <c r="G65" s="488">
        <f t="shared" si="11"/>
        <v>125.37764350453173</v>
      </c>
      <c r="H65" s="489">
        <f t="shared" si="14"/>
        <v>42979</v>
      </c>
      <c r="I65" s="488">
        <f t="shared" si="12"/>
        <v>102.16226304423175</v>
      </c>
      <c r="J65" s="488">
        <f t="shared" si="10"/>
        <v>96.110828673106255</v>
      </c>
      <c r="K65" s="488">
        <f t="shared" si="10"/>
        <v>125.37764350453173</v>
      </c>
      <c r="L65" s="488" t="e">
        <f t="shared" si="13"/>
        <v>#N/A</v>
      </c>
    </row>
    <row r="66" spans="1:12" ht="15" customHeight="1" x14ac:dyDescent="0.2">
      <c r="A66" s="490" t="s">
        <v>471</v>
      </c>
      <c r="B66" s="487">
        <v>37957</v>
      </c>
      <c r="C66" s="487">
        <v>3865</v>
      </c>
      <c r="D66" s="487">
        <v>1653</v>
      </c>
      <c r="E66" s="488">
        <f t="shared" si="11"/>
        <v>101.19977604180552</v>
      </c>
      <c r="F66" s="488">
        <f t="shared" si="11"/>
        <v>98.246059989832233</v>
      </c>
      <c r="G66" s="488">
        <f t="shared" si="11"/>
        <v>124.84894259818731</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38196</v>
      </c>
      <c r="C67" s="487">
        <v>3829</v>
      </c>
      <c r="D67" s="487">
        <v>1632</v>
      </c>
      <c r="E67" s="488">
        <f t="shared" si="11"/>
        <v>101.83699042845336</v>
      </c>
      <c r="F67" s="488">
        <f t="shared" si="11"/>
        <v>97.330960854092524</v>
      </c>
      <c r="G67" s="488">
        <f t="shared" si="11"/>
        <v>123.26283987915407</v>
      </c>
      <c r="H67" s="489" t="str">
        <f t="shared" si="14"/>
        <v/>
      </c>
      <c r="I67" s="488" t="str">
        <f t="shared" si="12"/>
        <v/>
      </c>
      <c r="J67" s="488" t="str">
        <f t="shared" si="12"/>
        <v/>
      </c>
      <c r="K67" s="488" t="str">
        <f t="shared" si="12"/>
        <v/>
      </c>
      <c r="L67" s="488" t="e">
        <f t="shared" si="13"/>
        <v>#N/A</v>
      </c>
    </row>
    <row r="68" spans="1:12" ht="15" customHeight="1" x14ac:dyDescent="0.2">
      <c r="A68" s="490" t="s">
        <v>473</v>
      </c>
      <c r="B68" s="487">
        <v>38586</v>
      </c>
      <c r="C68" s="487">
        <v>3928</v>
      </c>
      <c r="D68" s="487">
        <v>1685</v>
      </c>
      <c r="E68" s="488">
        <f t="shared" si="11"/>
        <v>102.87679633135147</v>
      </c>
      <c r="F68" s="488">
        <f t="shared" si="11"/>
        <v>99.847483477376713</v>
      </c>
      <c r="G68" s="488">
        <f t="shared" si="11"/>
        <v>127.26586102719033</v>
      </c>
      <c r="H68" s="489" t="str">
        <f t="shared" si="14"/>
        <v/>
      </c>
      <c r="I68" s="488" t="str">
        <f t="shared" si="12"/>
        <v/>
      </c>
      <c r="J68" s="488" t="str">
        <f t="shared" si="12"/>
        <v/>
      </c>
      <c r="K68" s="488" t="str">
        <f t="shared" si="12"/>
        <v/>
      </c>
      <c r="L68" s="488" t="e">
        <f t="shared" si="13"/>
        <v>#N/A</v>
      </c>
    </row>
    <row r="69" spans="1:12" ht="15" customHeight="1" x14ac:dyDescent="0.2">
      <c r="A69" s="490">
        <v>43344</v>
      </c>
      <c r="B69" s="487">
        <v>38937</v>
      </c>
      <c r="C69" s="487">
        <v>3830</v>
      </c>
      <c r="D69" s="487">
        <v>1761</v>
      </c>
      <c r="E69" s="488">
        <f t="shared" si="11"/>
        <v>103.81262164395979</v>
      </c>
      <c r="F69" s="488">
        <f t="shared" si="11"/>
        <v>97.356380274529741</v>
      </c>
      <c r="G69" s="488">
        <f t="shared" si="11"/>
        <v>133.00604229607251</v>
      </c>
      <c r="H69" s="489">
        <f t="shared" si="14"/>
        <v>43344</v>
      </c>
      <c r="I69" s="488">
        <f t="shared" si="12"/>
        <v>103.81262164395979</v>
      </c>
      <c r="J69" s="488">
        <f t="shared" si="12"/>
        <v>97.356380274529741</v>
      </c>
      <c r="K69" s="488">
        <f t="shared" si="12"/>
        <v>133.00604229607251</v>
      </c>
      <c r="L69" s="488" t="e">
        <f t="shared" si="13"/>
        <v>#N/A</v>
      </c>
    </row>
    <row r="70" spans="1:12" ht="15" customHeight="1" x14ac:dyDescent="0.2">
      <c r="A70" s="490" t="s">
        <v>474</v>
      </c>
      <c r="B70" s="487">
        <v>38906</v>
      </c>
      <c r="C70" s="487">
        <v>3944</v>
      </c>
      <c r="D70" s="487">
        <v>1762</v>
      </c>
      <c r="E70" s="488">
        <f t="shared" si="11"/>
        <v>103.7299704055243</v>
      </c>
      <c r="F70" s="488">
        <f t="shared" si="11"/>
        <v>100.25419420437214</v>
      </c>
      <c r="G70" s="488">
        <f t="shared" si="11"/>
        <v>133.08157099697885</v>
      </c>
      <c r="H70" s="489" t="str">
        <f t="shared" si="14"/>
        <v/>
      </c>
      <c r="I70" s="488" t="str">
        <f t="shared" si="12"/>
        <v/>
      </c>
      <c r="J70" s="488" t="str">
        <f t="shared" si="12"/>
        <v/>
      </c>
      <c r="K70" s="488" t="str">
        <f t="shared" si="12"/>
        <v/>
      </c>
      <c r="L70" s="488" t="e">
        <f t="shared" si="13"/>
        <v>#N/A</v>
      </c>
    </row>
    <row r="71" spans="1:12" ht="15" customHeight="1" x14ac:dyDescent="0.2">
      <c r="A71" s="490" t="s">
        <v>475</v>
      </c>
      <c r="B71" s="487">
        <v>38765</v>
      </c>
      <c r="C71" s="487">
        <v>3838</v>
      </c>
      <c r="D71" s="487">
        <v>1730</v>
      </c>
      <c r="E71" s="491">
        <f t="shared" ref="E71:G75" si="15">IF($A$51=37802,IF(COUNTBLANK(B$51:B$70)&gt;0,#N/A,IF(ISBLANK(B71)=FALSE,B71/B$51*100,#N/A)),IF(COUNTBLANK(B$51:B$75)&gt;0,#N/A,B71/B$51*100))</f>
        <v>103.3540405790919</v>
      </c>
      <c r="F71" s="491">
        <f t="shared" si="15"/>
        <v>97.559735638027462</v>
      </c>
      <c r="G71" s="491">
        <f t="shared" si="15"/>
        <v>130.66465256797585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38521</v>
      </c>
      <c r="C72" s="487">
        <v>3905</v>
      </c>
      <c r="D72" s="487">
        <v>1749</v>
      </c>
      <c r="E72" s="491">
        <f t="shared" si="15"/>
        <v>102.70349534753514</v>
      </c>
      <c r="F72" s="491">
        <f t="shared" si="15"/>
        <v>99.262836807320795</v>
      </c>
      <c r="G72" s="491">
        <f t="shared" si="15"/>
        <v>132.09969788519638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38647</v>
      </c>
      <c r="C73" s="487">
        <v>3785</v>
      </c>
      <c r="D73" s="487">
        <v>1762</v>
      </c>
      <c r="E73" s="491">
        <f t="shared" si="15"/>
        <v>103.03943263924067</v>
      </c>
      <c r="F73" s="491">
        <f t="shared" si="15"/>
        <v>96.212506354855108</v>
      </c>
      <c r="G73" s="491">
        <f t="shared" si="15"/>
        <v>133.08157099697885</v>
      </c>
      <c r="H73" s="492">
        <f>IF(A$51=37802,IF(ISERROR(L73)=TRUE,IF(ISBLANK(A73)=FALSE,IF(MONTH(A73)=MONTH(MAX(A$51:A$75)),A73,""),""),""),IF(ISERROR(L73)=TRUE,IF(MONTH(A73)=MONTH(MAX(A$51:A$75)),A73,""),""))</f>
        <v>43709</v>
      </c>
      <c r="I73" s="488">
        <f t="shared" si="12"/>
        <v>103.03943263924067</v>
      </c>
      <c r="J73" s="488">
        <f t="shared" si="12"/>
        <v>96.212506354855108</v>
      </c>
      <c r="K73" s="488">
        <f t="shared" si="12"/>
        <v>133.08157099697885</v>
      </c>
      <c r="L73" s="488" t="e">
        <f t="shared" si="13"/>
        <v>#N/A</v>
      </c>
    </row>
    <row r="74" spans="1:12" ht="15" customHeight="1" x14ac:dyDescent="0.2">
      <c r="A74" s="490" t="s">
        <v>477</v>
      </c>
      <c r="B74" s="487">
        <v>38320</v>
      </c>
      <c r="C74" s="487">
        <v>3757</v>
      </c>
      <c r="D74" s="487">
        <v>1820</v>
      </c>
      <c r="E74" s="491">
        <f t="shared" si="15"/>
        <v>102.16759538219533</v>
      </c>
      <c r="F74" s="491">
        <f t="shared" si="15"/>
        <v>95.50076258261312</v>
      </c>
      <c r="G74" s="491">
        <f t="shared" si="15"/>
        <v>137.46223564954681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38010</v>
      </c>
      <c r="C75" s="493">
        <v>3634</v>
      </c>
      <c r="D75" s="493">
        <v>1768</v>
      </c>
      <c r="E75" s="491">
        <f t="shared" si="15"/>
        <v>101.34108299784039</v>
      </c>
      <c r="F75" s="491">
        <f t="shared" si="15"/>
        <v>92.374173868835797</v>
      </c>
      <c r="G75" s="491">
        <f t="shared" si="15"/>
        <v>133.53474320241691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103.03943263924067</v>
      </c>
      <c r="J77" s="488">
        <f>IF(J75&lt;&gt;"",J75,IF(J74&lt;&gt;"",J74,IF(J73&lt;&gt;"",J73,IF(J72&lt;&gt;"",J72,IF(J71&lt;&gt;"",J71,IF(J70&lt;&gt;"",J70,""))))))</f>
        <v>96.212506354855108</v>
      </c>
      <c r="K77" s="488">
        <f>IF(K75&lt;&gt;"",K75,IF(K74&lt;&gt;"",K74,IF(K73&lt;&gt;"",K73,IF(K72&lt;&gt;"",K72,IF(K71&lt;&gt;"",K71,IF(K70&lt;&gt;"",K70,""))))))</f>
        <v>133.08157099697885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+3,0%</v>
      </c>
      <c r="J79" s="488" t="str">
        <f>"GeB - ausschließlich: "&amp;IF(J77&gt;100,"+","")&amp;TEXT(J77-100,"0,0")&amp;"%"</f>
        <v>GeB - ausschließlich: -3,8%</v>
      </c>
      <c r="K79" s="488" t="str">
        <f>"GeB - im Nebenjob: "&amp;IF(K77&gt;100,"+","")&amp;TEXT(K77-100,"0,0")&amp;"%"</f>
        <v>GeB - im Nebenjob: +33,1%</v>
      </c>
    </row>
    <row r="81" spans="9:9" ht="15" customHeight="1" x14ac:dyDescent="0.2">
      <c r="I81" s="488" t="str">
        <f>IF(ISERROR(HLOOKUP(1,I$78:K$79,2,FALSE)),"",HLOOKUP(1,I$78:K$79,2,FALSE))</f>
        <v>GeB - im Nebenjob: +33,1%</v>
      </c>
    </row>
    <row r="82" spans="9:9" ht="15" customHeight="1" x14ac:dyDescent="0.2">
      <c r="I82" s="488" t="str">
        <f>IF(ISERROR(HLOOKUP(2,I$78:K$79,2,FALSE)),"",HLOOKUP(2,I$78:K$79,2,FALSE))</f>
        <v>SvB: +3,0%</v>
      </c>
    </row>
    <row r="83" spans="9:9" ht="15" customHeight="1" x14ac:dyDescent="0.2">
      <c r="I83" s="488" t="str">
        <f>IF(ISERROR(HLOOKUP(3,I$78:K$79,2,FALSE)),"",HLOOKUP(3,I$78:K$79,2,FALSE))</f>
        <v>GeB - ausschließlich: -3,8%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38010</v>
      </c>
      <c r="E12" s="114">
        <v>38320</v>
      </c>
      <c r="F12" s="114">
        <v>38647</v>
      </c>
      <c r="G12" s="114">
        <v>38521</v>
      </c>
      <c r="H12" s="114">
        <v>38765</v>
      </c>
      <c r="I12" s="115">
        <v>-755</v>
      </c>
      <c r="J12" s="116">
        <v>-1.9476331742551269</v>
      </c>
      <c r="N12" s="117"/>
    </row>
    <row r="13" spans="1:15" s="110" customFormat="1" ht="13.5" customHeight="1" x14ac:dyDescent="0.2">
      <c r="A13" s="118" t="s">
        <v>105</v>
      </c>
      <c r="B13" s="119" t="s">
        <v>106</v>
      </c>
      <c r="C13" s="113">
        <v>57.96895553801631</v>
      </c>
      <c r="D13" s="114">
        <v>22034</v>
      </c>
      <c r="E13" s="114">
        <v>22146</v>
      </c>
      <c r="F13" s="114">
        <v>22343</v>
      </c>
      <c r="G13" s="114">
        <v>22213</v>
      </c>
      <c r="H13" s="114">
        <v>22247</v>
      </c>
      <c r="I13" s="115">
        <v>-213</v>
      </c>
      <c r="J13" s="116">
        <v>-0.95743246280397354</v>
      </c>
    </row>
    <row r="14" spans="1:15" s="110" customFormat="1" ht="13.5" customHeight="1" x14ac:dyDescent="0.2">
      <c r="A14" s="120"/>
      <c r="B14" s="119" t="s">
        <v>107</v>
      </c>
      <c r="C14" s="113">
        <v>42.03104446198369</v>
      </c>
      <c r="D14" s="114">
        <v>15976</v>
      </c>
      <c r="E14" s="114">
        <v>16174</v>
      </c>
      <c r="F14" s="114">
        <v>16304</v>
      </c>
      <c r="G14" s="114">
        <v>16308</v>
      </c>
      <c r="H14" s="114">
        <v>16518</v>
      </c>
      <c r="I14" s="115">
        <v>-542</v>
      </c>
      <c r="J14" s="116">
        <v>-3.2812689187552975</v>
      </c>
    </row>
    <row r="15" spans="1:15" s="110" customFormat="1" ht="13.5" customHeight="1" x14ac:dyDescent="0.2">
      <c r="A15" s="118" t="s">
        <v>105</v>
      </c>
      <c r="B15" s="121" t="s">
        <v>108</v>
      </c>
      <c r="C15" s="113">
        <v>8.000526177321758</v>
      </c>
      <c r="D15" s="114">
        <v>3041</v>
      </c>
      <c r="E15" s="114">
        <v>3154</v>
      </c>
      <c r="F15" s="114">
        <v>3226</v>
      </c>
      <c r="G15" s="114">
        <v>2856</v>
      </c>
      <c r="H15" s="114">
        <v>2931</v>
      </c>
      <c r="I15" s="115">
        <v>110</v>
      </c>
      <c r="J15" s="116">
        <v>3.7529853292391677</v>
      </c>
    </row>
    <row r="16" spans="1:15" s="110" customFormat="1" ht="13.5" customHeight="1" x14ac:dyDescent="0.2">
      <c r="A16" s="118"/>
      <c r="B16" s="121" t="s">
        <v>109</v>
      </c>
      <c r="C16" s="113">
        <v>68.16890292028414</v>
      </c>
      <c r="D16" s="114">
        <v>25911</v>
      </c>
      <c r="E16" s="114">
        <v>26078</v>
      </c>
      <c r="F16" s="114">
        <v>26300</v>
      </c>
      <c r="G16" s="114">
        <v>26580</v>
      </c>
      <c r="H16" s="114">
        <v>26786</v>
      </c>
      <c r="I16" s="115">
        <v>-875</v>
      </c>
      <c r="J16" s="116">
        <v>-3.2666318225938924</v>
      </c>
    </row>
    <row r="17" spans="1:10" s="110" customFormat="1" ht="13.5" customHeight="1" x14ac:dyDescent="0.2">
      <c r="A17" s="118"/>
      <c r="B17" s="121" t="s">
        <v>110</v>
      </c>
      <c r="C17" s="113">
        <v>22.957116548276769</v>
      </c>
      <c r="D17" s="114">
        <v>8726</v>
      </c>
      <c r="E17" s="114">
        <v>8744</v>
      </c>
      <c r="F17" s="114">
        <v>8774</v>
      </c>
      <c r="G17" s="114">
        <v>8742</v>
      </c>
      <c r="H17" s="114">
        <v>8723</v>
      </c>
      <c r="I17" s="115">
        <v>3</v>
      </c>
      <c r="J17" s="116">
        <v>3.4391837670526199E-2</v>
      </c>
    </row>
    <row r="18" spans="1:10" s="110" customFormat="1" ht="13.5" customHeight="1" x14ac:dyDescent="0.2">
      <c r="A18" s="120"/>
      <c r="B18" s="121" t="s">
        <v>111</v>
      </c>
      <c r="C18" s="113">
        <v>0.87345435411733752</v>
      </c>
      <c r="D18" s="114">
        <v>332</v>
      </c>
      <c r="E18" s="114">
        <v>344</v>
      </c>
      <c r="F18" s="114">
        <v>347</v>
      </c>
      <c r="G18" s="114">
        <v>343</v>
      </c>
      <c r="H18" s="114">
        <v>325</v>
      </c>
      <c r="I18" s="115">
        <v>7</v>
      </c>
      <c r="J18" s="116">
        <v>2.1538461538461537</v>
      </c>
    </row>
    <row r="19" spans="1:10" s="110" customFormat="1" ht="13.5" customHeight="1" x14ac:dyDescent="0.2">
      <c r="A19" s="120"/>
      <c r="B19" s="121" t="s">
        <v>112</v>
      </c>
      <c r="C19" s="113">
        <v>0.26045777426992894</v>
      </c>
      <c r="D19" s="114">
        <v>99</v>
      </c>
      <c r="E19" s="114">
        <v>98</v>
      </c>
      <c r="F19" s="114">
        <v>107</v>
      </c>
      <c r="G19" s="114">
        <v>103</v>
      </c>
      <c r="H19" s="114">
        <v>97</v>
      </c>
      <c r="I19" s="115">
        <v>2</v>
      </c>
      <c r="J19" s="116">
        <v>2.0618556701030926</v>
      </c>
    </row>
    <row r="20" spans="1:10" s="110" customFormat="1" ht="13.5" customHeight="1" x14ac:dyDescent="0.2">
      <c r="A20" s="118" t="s">
        <v>113</v>
      </c>
      <c r="B20" s="122" t="s">
        <v>114</v>
      </c>
      <c r="C20" s="113">
        <v>75.374901341752164</v>
      </c>
      <c r="D20" s="114">
        <v>28650</v>
      </c>
      <c r="E20" s="114">
        <v>28915</v>
      </c>
      <c r="F20" s="114">
        <v>29207</v>
      </c>
      <c r="G20" s="114">
        <v>29162</v>
      </c>
      <c r="H20" s="114">
        <v>29346</v>
      </c>
      <c r="I20" s="115">
        <v>-696</v>
      </c>
      <c r="J20" s="116">
        <v>-2.371703128194643</v>
      </c>
    </row>
    <row r="21" spans="1:10" s="110" customFormat="1" ht="13.5" customHeight="1" x14ac:dyDescent="0.2">
      <c r="A21" s="120"/>
      <c r="B21" s="122" t="s">
        <v>115</v>
      </c>
      <c r="C21" s="113">
        <v>24.625098658247829</v>
      </c>
      <c r="D21" s="114">
        <v>9360</v>
      </c>
      <c r="E21" s="114">
        <v>9405</v>
      </c>
      <c r="F21" s="114">
        <v>9440</v>
      </c>
      <c r="G21" s="114">
        <v>9359</v>
      </c>
      <c r="H21" s="114">
        <v>9419</v>
      </c>
      <c r="I21" s="115">
        <v>-59</v>
      </c>
      <c r="J21" s="116">
        <v>-0.62639346002760377</v>
      </c>
    </row>
    <row r="22" spans="1:10" s="110" customFormat="1" ht="13.5" customHeight="1" x14ac:dyDescent="0.2">
      <c r="A22" s="118" t="s">
        <v>113</v>
      </c>
      <c r="B22" s="122" t="s">
        <v>116</v>
      </c>
      <c r="C22" s="113">
        <v>94.967113917390165</v>
      </c>
      <c r="D22" s="114">
        <v>36097</v>
      </c>
      <c r="E22" s="114">
        <v>36461</v>
      </c>
      <c r="F22" s="114">
        <v>36773</v>
      </c>
      <c r="G22" s="114">
        <v>36644</v>
      </c>
      <c r="H22" s="114">
        <v>36894</v>
      </c>
      <c r="I22" s="115">
        <v>-797</v>
      </c>
      <c r="J22" s="116">
        <v>-2.1602428579172765</v>
      </c>
    </row>
    <row r="23" spans="1:10" s="110" customFormat="1" ht="13.5" customHeight="1" x14ac:dyDescent="0.2">
      <c r="A23" s="123"/>
      <c r="B23" s="124" t="s">
        <v>117</v>
      </c>
      <c r="C23" s="125">
        <v>5.0223625361746906</v>
      </c>
      <c r="D23" s="114">
        <v>1909</v>
      </c>
      <c r="E23" s="114">
        <v>1853</v>
      </c>
      <c r="F23" s="114">
        <v>1866</v>
      </c>
      <c r="G23" s="114">
        <v>1871</v>
      </c>
      <c r="H23" s="114">
        <v>1866</v>
      </c>
      <c r="I23" s="115">
        <v>43</v>
      </c>
      <c r="J23" s="116">
        <v>2.304394426580922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5402</v>
      </c>
      <c r="E26" s="114">
        <v>5577</v>
      </c>
      <c r="F26" s="114">
        <v>5547</v>
      </c>
      <c r="G26" s="114">
        <v>5654</v>
      </c>
      <c r="H26" s="140">
        <v>5568</v>
      </c>
      <c r="I26" s="115">
        <v>-166</v>
      </c>
      <c r="J26" s="116">
        <v>-2.9813218390804597</v>
      </c>
    </row>
    <row r="27" spans="1:10" s="110" customFormat="1" ht="13.5" customHeight="1" x14ac:dyDescent="0.2">
      <c r="A27" s="118" t="s">
        <v>105</v>
      </c>
      <c r="B27" s="119" t="s">
        <v>106</v>
      </c>
      <c r="C27" s="113">
        <v>47.112180673824511</v>
      </c>
      <c r="D27" s="115">
        <v>2545</v>
      </c>
      <c r="E27" s="114">
        <v>2588</v>
      </c>
      <c r="F27" s="114">
        <v>2578</v>
      </c>
      <c r="G27" s="114">
        <v>2626</v>
      </c>
      <c r="H27" s="140">
        <v>2583</v>
      </c>
      <c r="I27" s="115">
        <v>-38</v>
      </c>
      <c r="J27" s="116">
        <v>-1.4711575687185443</v>
      </c>
    </row>
    <row r="28" spans="1:10" s="110" customFormat="1" ht="13.5" customHeight="1" x14ac:dyDescent="0.2">
      <c r="A28" s="120"/>
      <c r="B28" s="119" t="s">
        <v>107</v>
      </c>
      <c r="C28" s="113">
        <v>52.887819326175489</v>
      </c>
      <c r="D28" s="115">
        <v>2857</v>
      </c>
      <c r="E28" s="114">
        <v>2989</v>
      </c>
      <c r="F28" s="114">
        <v>2969</v>
      </c>
      <c r="G28" s="114">
        <v>3028</v>
      </c>
      <c r="H28" s="140">
        <v>2985</v>
      </c>
      <c r="I28" s="115">
        <v>-128</v>
      </c>
      <c r="J28" s="116">
        <v>-4.2881072026800666</v>
      </c>
    </row>
    <row r="29" spans="1:10" s="110" customFormat="1" ht="13.5" customHeight="1" x14ac:dyDescent="0.2">
      <c r="A29" s="118" t="s">
        <v>105</v>
      </c>
      <c r="B29" s="121" t="s">
        <v>108</v>
      </c>
      <c r="C29" s="113">
        <v>14.124398370973713</v>
      </c>
      <c r="D29" s="115">
        <v>763</v>
      </c>
      <c r="E29" s="114">
        <v>762</v>
      </c>
      <c r="F29" s="114">
        <v>760</v>
      </c>
      <c r="G29" s="114">
        <v>840</v>
      </c>
      <c r="H29" s="140">
        <v>763</v>
      </c>
      <c r="I29" s="115">
        <v>0</v>
      </c>
      <c r="J29" s="116">
        <v>0</v>
      </c>
    </row>
    <row r="30" spans="1:10" s="110" customFormat="1" ht="13.5" customHeight="1" x14ac:dyDescent="0.2">
      <c r="A30" s="118"/>
      <c r="B30" s="121" t="s">
        <v>109</v>
      </c>
      <c r="C30" s="113">
        <v>40.55905220288782</v>
      </c>
      <c r="D30" s="115">
        <v>2191</v>
      </c>
      <c r="E30" s="114">
        <v>2269</v>
      </c>
      <c r="F30" s="114">
        <v>2257</v>
      </c>
      <c r="G30" s="114">
        <v>2292</v>
      </c>
      <c r="H30" s="140">
        <v>2277</v>
      </c>
      <c r="I30" s="115">
        <v>-86</v>
      </c>
      <c r="J30" s="116">
        <v>-3.776899429073342</v>
      </c>
    </row>
    <row r="31" spans="1:10" s="110" customFormat="1" ht="13.5" customHeight="1" x14ac:dyDescent="0.2">
      <c r="A31" s="118"/>
      <c r="B31" s="121" t="s">
        <v>110</v>
      </c>
      <c r="C31" s="113">
        <v>21.047760088855981</v>
      </c>
      <c r="D31" s="115">
        <v>1137</v>
      </c>
      <c r="E31" s="114">
        <v>1183</v>
      </c>
      <c r="F31" s="114">
        <v>1179</v>
      </c>
      <c r="G31" s="114">
        <v>1192</v>
      </c>
      <c r="H31" s="140">
        <v>1225</v>
      </c>
      <c r="I31" s="115">
        <v>-88</v>
      </c>
      <c r="J31" s="116">
        <v>-7.1836734693877551</v>
      </c>
    </row>
    <row r="32" spans="1:10" s="110" customFormat="1" ht="13.5" customHeight="1" x14ac:dyDescent="0.2">
      <c r="A32" s="120"/>
      <c r="B32" s="121" t="s">
        <v>111</v>
      </c>
      <c r="C32" s="113">
        <v>24.268789337282488</v>
      </c>
      <c r="D32" s="115">
        <v>1311</v>
      </c>
      <c r="E32" s="114">
        <v>1363</v>
      </c>
      <c r="F32" s="114">
        <v>1351</v>
      </c>
      <c r="G32" s="114">
        <v>1330</v>
      </c>
      <c r="H32" s="140">
        <v>1303</v>
      </c>
      <c r="I32" s="115">
        <v>8</v>
      </c>
      <c r="J32" s="116">
        <v>0.61396776669224862</v>
      </c>
    </row>
    <row r="33" spans="1:10" s="110" customFormat="1" ht="13.5" customHeight="1" x14ac:dyDescent="0.2">
      <c r="A33" s="120"/>
      <c r="B33" s="121" t="s">
        <v>112</v>
      </c>
      <c r="C33" s="113">
        <v>2.8693076638282116</v>
      </c>
      <c r="D33" s="115">
        <v>155</v>
      </c>
      <c r="E33" s="114">
        <v>167</v>
      </c>
      <c r="F33" s="114">
        <v>162</v>
      </c>
      <c r="G33" s="114">
        <v>160</v>
      </c>
      <c r="H33" s="140">
        <v>160</v>
      </c>
      <c r="I33" s="115">
        <v>-5</v>
      </c>
      <c r="J33" s="116">
        <v>-3.125</v>
      </c>
    </row>
    <row r="34" spans="1:10" s="110" customFormat="1" ht="13.5" customHeight="1" x14ac:dyDescent="0.2">
      <c r="A34" s="118" t="s">
        <v>113</v>
      </c>
      <c r="B34" s="122" t="s">
        <v>116</v>
      </c>
      <c r="C34" s="113">
        <v>94.224361347649022</v>
      </c>
      <c r="D34" s="115">
        <v>5090</v>
      </c>
      <c r="E34" s="114">
        <v>5248</v>
      </c>
      <c r="F34" s="114">
        <v>5200</v>
      </c>
      <c r="G34" s="114">
        <v>5306</v>
      </c>
      <c r="H34" s="140">
        <v>5223</v>
      </c>
      <c r="I34" s="115">
        <v>-133</v>
      </c>
      <c r="J34" s="116">
        <v>-2.546429255217308</v>
      </c>
    </row>
    <row r="35" spans="1:10" s="110" customFormat="1" ht="13.5" customHeight="1" x14ac:dyDescent="0.2">
      <c r="A35" s="118"/>
      <c r="B35" s="119" t="s">
        <v>117</v>
      </c>
      <c r="C35" s="113">
        <v>5.7201036653091446</v>
      </c>
      <c r="D35" s="115">
        <v>309</v>
      </c>
      <c r="E35" s="114">
        <v>324</v>
      </c>
      <c r="F35" s="114">
        <v>344</v>
      </c>
      <c r="G35" s="114">
        <v>345</v>
      </c>
      <c r="H35" s="140">
        <v>341</v>
      </c>
      <c r="I35" s="115">
        <v>-32</v>
      </c>
      <c r="J35" s="116">
        <v>-9.3841642228739008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3634</v>
      </c>
      <c r="E37" s="114">
        <v>3757</v>
      </c>
      <c r="F37" s="114">
        <v>3785</v>
      </c>
      <c r="G37" s="114">
        <v>3905</v>
      </c>
      <c r="H37" s="140">
        <v>3838</v>
      </c>
      <c r="I37" s="115">
        <v>-204</v>
      </c>
      <c r="J37" s="116">
        <v>-5.3152683689421574</v>
      </c>
    </row>
    <row r="38" spans="1:10" s="110" customFormat="1" ht="13.5" customHeight="1" x14ac:dyDescent="0.2">
      <c r="A38" s="118" t="s">
        <v>105</v>
      </c>
      <c r="B38" s="119" t="s">
        <v>106</v>
      </c>
      <c r="C38" s="113">
        <v>48.073747936158505</v>
      </c>
      <c r="D38" s="115">
        <v>1747</v>
      </c>
      <c r="E38" s="114">
        <v>1795</v>
      </c>
      <c r="F38" s="114">
        <v>1805</v>
      </c>
      <c r="G38" s="114">
        <v>1848</v>
      </c>
      <c r="H38" s="140">
        <v>1812</v>
      </c>
      <c r="I38" s="115">
        <v>-65</v>
      </c>
      <c r="J38" s="116">
        <v>-3.5871964679911699</v>
      </c>
    </row>
    <row r="39" spans="1:10" s="110" customFormat="1" ht="13.5" customHeight="1" x14ac:dyDescent="0.2">
      <c r="A39" s="120"/>
      <c r="B39" s="119" t="s">
        <v>107</v>
      </c>
      <c r="C39" s="113">
        <v>51.926252063841495</v>
      </c>
      <c r="D39" s="115">
        <v>1887</v>
      </c>
      <c r="E39" s="114">
        <v>1962</v>
      </c>
      <c r="F39" s="114">
        <v>1980</v>
      </c>
      <c r="G39" s="114">
        <v>2057</v>
      </c>
      <c r="H39" s="140">
        <v>2026</v>
      </c>
      <c r="I39" s="115">
        <v>-139</v>
      </c>
      <c r="J39" s="116">
        <v>-6.8608094768015793</v>
      </c>
    </row>
    <row r="40" spans="1:10" s="110" customFormat="1" ht="13.5" customHeight="1" x14ac:dyDescent="0.2">
      <c r="A40" s="118" t="s">
        <v>105</v>
      </c>
      <c r="B40" s="121" t="s">
        <v>108</v>
      </c>
      <c r="C40" s="113">
        <v>16.951018161805173</v>
      </c>
      <c r="D40" s="115">
        <v>616</v>
      </c>
      <c r="E40" s="114">
        <v>620</v>
      </c>
      <c r="F40" s="114">
        <v>616</v>
      </c>
      <c r="G40" s="114">
        <v>717</v>
      </c>
      <c r="H40" s="140">
        <v>618</v>
      </c>
      <c r="I40" s="115">
        <v>-2</v>
      </c>
      <c r="J40" s="116">
        <v>-0.32362459546925565</v>
      </c>
    </row>
    <row r="41" spans="1:10" s="110" customFormat="1" ht="13.5" customHeight="1" x14ac:dyDescent="0.2">
      <c r="A41" s="118"/>
      <c r="B41" s="121" t="s">
        <v>109</v>
      </c>
      <c r="C41" s="113">
        <v>25.42652724270776</v>
      </c>
      <c r="D41" s="115">
        <v>924</v>
      </c>
      <c r="E41" s="114">
        <v>949</v>
      </c>
      <c r="F41" s="114">
        <v>992</v>
      </c>
      <c r="G41" s="114">
        <v>1019</v>
      </c>
      <c r="H41" s="140">
        <v>1045</v>
      </c>
      <c r="I41" s="115">
        <v>-121</v>
      </c>
      <c r="J41" s="116">
        <v>-11.578947368421053</v>
      </c>
    </row>
    <row r="42" spans="1:10" s="110" customFormat="1" ht="13.5" customHeight="1" x14ac:dyDescent="0.2">
      <c r="A42" s="118"/>
      <c r="B42" s="121" t="s">
        <v>110</v>
      </c>
      <c r="C42" s="113">
        <v>22.28948816730875</v>
      </c>
      <c r="D42" s="115">
        <v>810</v>
      </c>
      <c r="E42" s="114">
        <v>850</v>
      </c>
      <c r="F42" s="114">
        <v>848</v>
      </c>
      <c r="G42" s="114">
        <v>862</v>
      </c>
      <c r="H42" s="140">
        <v>898</v>
      </c>
      <c r="I42" s="115">
        <v>-88</v>
      </c>
      <c r="J42" s="116">
        <v>-9.799554565701559</v>
      </c>
    </row>
    <row r="43" spans="1:10" s="110" customFormat="1" ht="13.5" customHeight="1" x14ac:dyDescent="0.2">
      <c r="A43" s="120"/>
      <c r="B43" s="121" t="s">
        <v>111</v>
      </c>
      <c r="C43" s="113">
        <v>35.332966428178317</v>
      </c>
      <c r="D43" s="115">
        <v>1284</v>
      </c>
      <c r="E43" s="114">
        <v>1338</v>
      </c>
      <c r="F43" s="114">
        <v>1329</v>
      </c>
      <c r="G43" s="114">
        <v>1307</v>
      </c>
      <c r="H43" s="140">
        <v>1277</v>
      </c>
      <c r="I43" s="115">
        <v>7</v>
      </c>
      <c r="J43" s="116">
        <v>0.54815974941268597</v>
      </c>
    </row>
    <row r="44" spans="1:10" s="110" customFormat="1" ht="13.5" customHeight="1" x14ac:dyDescent="0.2">
      <c r="A44" s="120"/>
      <c r="B44" s="121" t="s">
        <v>112</v>
      </c>
      <c r="C44" s="113">
        <v>4.072647220693451</v>
      </c>
      <c r="D44" s="115">
        <v>148</v>
      </c>
      <c r="E44" s="114">
        <v>160</v>
      </c>
      <c r="F44" s="114">
        <v>159</v>
      </c>
      <c r="G44" s="114">
        <v>157</v>
      </c>
      <c r="H44" s="140">
        <v>157</v>
      </c>
      <c r="I44" s="115">
        <v>-9</v>
      </c>
      <c r="J44" s="116">
        <v>-5.7324840764331206</v>
      </c>
    </row>
    <row r="45" spans="1:10" s="110" customFormat="1" ht="13.5" customHeight="1" x14ac:dyDescent="0.2">
      <c r="A45" s="118" t="s">
        <v>113</v>
      </c>
      <c r="B45" s="122" t="s">
        <v>116</v>
      </c>
      <c r="C45" s="113">
        <v>94.303797468354432</v>
      </c>
      <c r="D45" s="115">
        <v>3427</v>
      </c>
      <c r="E45" s="114">
        <v>3533</v>
      </c>
      <c r="F45" s="114">
        <v>3533</v>
      </c>
      <c r="G45" s="114">
        <v>3644</v>
      </c>
      <c r="H45" s="140">
        <v>3586</v>
      </c>
      <c r="I45" s="115">
        <v>-159</v>
      </c>
      <c r="J45" s="116">
        <v>-4.4339096486335752</v>
      </c>
    </row>
    <row r="46" spans="1:10" s="110" customFormat="1" ht="13.5" customHeight="1" x14ac:dyDescent="0.2">
      <c r="A46" s="118"/>
      <c r="B46" s="119" t="s">
        <v>117</v>
      </c>
      <c r="C46" s="113">
        <v>5.6136488717666486</v>
      </c>
      <c r="D46" s="115">
        <v>204</v>
      </c>
      <c r="E46" s="114">
        <v>219</v>
      </c>
      <c r="F46" s="114">
        <v>249</v>
      </c>
      <c r="G46" s="114">
        <v>259</v>
      </c>
      <c r="H46" s="140">
        <v>249</v>
      </c>
      <c r="I46" s="115">
        <v>-45</v>
      </c>
      <c r="J46" s="116">
        <v>-18.072289156626507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1768</v>
      </c>
      <c r="E48" s="114">
        <v>1820</v>
      </c>
      <c r="F48" s="114">
        <v>1762</v>
      </c>
      <c r="G48" s="114">
        <v>1749</v>
      </c>
      <c r="H48" s="140">
        <v>1730</v>
      </c>
      <c r="I48" s="115">
        <v>38</v>
      </c>
      <c r="J48" s="116">
        <v>2.1965317919075145</v>
      </c>
    </row>
    <row r="49" spans="1:12" s="110" customFormat="1" ht="13.5" customHeight="1" x14ac:dyDescent="0.2">
      <c r="A49" s="118" t="s">
        <v>105</v>
      </c>
      <c r="B49" s="119" t="s">
        <v>106</v>
      </c>
      <c r="C49" s="113">
        <v>45.135746606334841</v>
      </c>
      <c r="D49" s="115">
        <v>798</v>
      </c>
      <c r="E49" s="114">
        <v>793</v>
      </c>
      <c r="F49" s="114">
        <v>773</v>
      </c>
      <c r="G49" s="114">
        <v>778</v>
      </c>
      <c r="H49" s="140">
        <v>771</v>
      </c>
      <c r="I49" s="115">
        <v>27</v>
      </c>
      <c r="J49" s="116">
        <v>3.5019455252918288</v>
      </c>
    </row>
    <row r="50" spans="1:12" s="110" customFormat="1" ht="13.5" customHeight="1" x14ac:dyDescent="0.2">
      <c r="A50" s="120"/>
      <c r="B50" s="119" t="s">
        <v>107</v>
      </c>
      <c r="C50" s="113">
        <v>54.864253393665159</v>
      </c>
      <c r="D50" s="115">
        <v>970</v>
      </c>
      <c r="E50" s="114">
        <v>1027</v>
      </c>
      <c r="F50" s="114">
        <v>989</v>
      </c>
      <c r="G50" s="114">
        <v>971</v>
      </c>
      <c r="H50" s="140">
        <v>959</v>
      </c>
      <c r="I50" s="115">
        <v>11</v>
      </c>
      <c r="J50" s="116">
        <v>1.1470281543274243</v>
      </c>
    </row>
    <row r="51" spans="1:12" s="110" customFormat="1" ht="13.5" customHeight="1" x14ac:dyDescent="0.2">
      <c r="A51" s="118" t="s">
        <v>105</v>
      </c>
      <c r="B51" s="121" t="s">
        <v>108</v>
      </c>
      <c r="C51" s="113">
        <v>8.3144796380090504</v>
      </c>
      <c r="D51" s="115">
        <v>147</v>
      </c>
      <c r="E51" s="114">
        <v>142</v>
      </c>
      <c r="F51" s="114">
        <v>144</v>
      </c>
      <c r="G51" s="114">
        <v>123</v>
      </c>
      <c r="H51" s="140">
        <v>145</v>
      </c>
      <c r="I51" s="115">
        <v>2</v>
      </c>
      <c r="J51" s="116">
        <v>1.3793103448275863</v>
      </c>
    </row>
    <row r="52" spans="1:12" s="110" customFormat="1" ht="13.5" customHeight="1" x14ac:dyDescent="0.2">
      <c r="A52" s="118"/>
      <c r="B52" s="121" t="s">
        <v>109</v>
      </c>
      <c r="C52" s="113">
        <v>71.662895927601809</v>
      </c>
      <c r="D52" s="115">
        <v>1267</v>
      </c>
      <c r="E52" s="114">
        <v>1320</v>
      </c>
      <c r="F52" s="114">
        <v>1265</v>
      </c>
      <c r="G52" s="114">
        <v>1273</v>
      </c>
      <c r="H52" s="140">
        <v>1232</v>
      </c>
      <c r="I52" s="115">
        <v>35</v>
      </c>
      <c r="J52" s="116">
        <v>2.8409090909090908</v>
      </c>
    </row>
    <row r="53" spans="1:12" s="110" customFormat="1" ht="13.5" customHeight="1" x14ac:dyDescent="0.2">
      <c r="A53" s="118"/>
      <c r="B53" s="121" t="s">
        <v>110</v>
      </c>
      <c r="C53" s="113">
        <v>18.495475113122172</v>
      </c>
      <c r="D53" s="115">
        <v>327</v>
      </c>
      <c r="E53" s="114">
        <v>333</v>
      </c>
      <c r="F53" s="114">
        <v>331</v>
      </c>
      <c r="G53" s="114">
        <v>330</v>
      </c>
      <c r="H53" s="140">
        <v>327</v>
      </c>
      <c r="I53" s="115">
        <v>0</v>
      </c>
      <c r="J53" s="116">
        <v>0</v>
      </c>
    </row>
    <row r="54" spans="1:12" s="110" customFormat="1" ht="13.5" customHeight="1" x14ac:dyDescent="0.2">
      <c r="A54" s="120"/>
      <c r="B54" s="121" t="s">
        <v>111</v>
      </c>
      <c r="C54" s="113">
        <v>1.5271493212669682</v>
      </c>
      <c r="D54" s="115">
        <v>27</v>
      </c>
      <c r="E54" s="114">
        <v>25</v>
      </c>
      <c r="F54" s="114">
        <v>22</v>
      </c>
      <c r="G54" s="114">
        <v>23</v>
      </c>
      <c r="H54" s="140">
        <v>26</v>
      </c>
      <c r="I54" s="115">
        <v>1</v>
      </c>
      <c r="J54" s="116">
        <v>3.8461538461538463</v>
      </c>
    </row>
    <row r="55" spans="1:12" s="110" customFormat="1" ht="13.5" customHeight="1" x14ac:dyDescent="0.2">
      <c r="A55" s="120"/>
      <c r="B55" s="121" t="s">
        <v>112</v>
      </c>
      <c r="C55" s="113">
        <v>0.39592760180995473</v>
      </c>
      <c r="D55" s="115">
        <v>7</v>
      </c>
      <c r="E55" s="114">
        <v>7</v>
      </c>
      <c r="F55" s="114">
        <v>3</v>
      </c>
      <c r="G55" s="114">
        <v>3</v>
      </c>
      <c r="H55" s="140">
        <v>3</v>
      </c>
      <c r="I55" s="115">
        <v>4</v>
      </c>
      <c r="J55" s="116">
        <v>133.33333333333334</v>
      </c>
    </row>
    <row r="56" spans="1:12" s="110" customFormat="1" ht="13.5" customHeight="1" x14ac:dyDescent="0.2">
      <c r="A56" s="118" t="s">
        <v>113</v>
      </c>
      <c r="B56" s="122" t="s">
        <v>116</v>
      </c>
      <c r="C56" s="113">
        <v>94.061085972850677</v>
      </c>
      <c r="D56" s="115">
        <v>1663</v>
      </c>
      <c r="E56" s="114">
        <v>1715</v>
      </c>
      <c r="F56" s="114">
        <v>1667</v>
      </c>
      <c r="G56" s="114">
        <v>1662</v>
      </c>
      <c r="H56" s="140">
        <v>1637</v>
      </c>
      <c r="I56" s="115">
        <v>26</v>
      </c>
      <c r="J56" s="116">
        <v>1.5882712278558337</v>
      </c>
    </row>
    <row r="57" spans="1:12" s="110" customFormat="1" ht="13.5" customHeight="1" x14ac:dyDescent="0.2">
      <c r="A57" s="142"/>
      <c r="B57" s="124" t="s">
        <v>117</v>
      </c>
      <c r="C57" s="125">
        <v>5.9389140271493215</v>
      </c>
      <c r="D57" s="143">
        <v>105</v>
      </c>
      <c r="E57" s="144">
        <v>105</v>
      </c>
      <c r="F57" s="144">
        <v>95</v>
      </c>
      <c r="G57" s="144">
        <v>86</v>
      </c>
      <c r="H57" s="145">
        <v>92</v>
      </c>
      <c r="I57" s="143">
        <v>13</v>
      </c>
      <c r="J57" s="146">
        <v>14.130434782608695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38010</v>
      </c>
      <c r="E12" s="236">
        <v>38320</v>
      </c>
      <c r="F12" s="114">
        <v>38647</v>
      </c>
      <c r="G12" s="114">
        <v>38521</v>
      </c>
      <c r="H12" s="140">
        <v>38765</v>
      </c>
      <c r="I12" s="115">
        <v>-755</v>
      </c>
      <c r="J12" s="116">
        <v>-1.9476331742551269</v>
      </c>
    </row>
    <row r="13" spans="1:15" s="110" customFormat="1" ht="12" customHeight="1" x14ac:dyDescent="0.2">
      <c r="A13" s="118" t="s">
        <v>105</v>
      </c>
      <c r="B13" s="119" t="s">
        <v>106</v>
      </c>
      <c r="C13" s="113">
        <v>57.96895553801631</v>
      </c>
      <c r="D13" s="115">
        <v>22034</v>
      </c>
      <c r="E13" s="114">
        <v>22146</v>
      </c>
      <c r="F13" s="114">
        <v>22343</v>
      </c>
      <c r="G13" s="114">
        <v>22213</v>
      </c>
      <c r="H13" s="140">
        <v>22247</v>
      </c>
      <c r="I13" s="115">
        <v>-213</v>
      </c>
      <c r="J13" s="116">
        <v>-0.95743246280397354</v>
      </c>
    </row>
    <row r="14" spans="1:15" s="110" customFormat="1" ht="12" customHeight="1" x14ac:dyDescent="0.2">
      <c r="A14" s="118"/>
      <c r="B14" s="119" t="s">
        <v>107</v>
      </c>
      <c r="C14" s="113">
        <v>42.03104446198369</v>
      </c>
      <c r="D14" s="115">
        <v>15976</v>
      </c>
      <c r="E14" s="114">
        <v>16174</v>
      </c>
      <c r="F14" s="114">
        <v>16304</v>
      </c>
      <c r="G14" s="114">
        <v>16308</v>
      </c>
      <c r="H14" s="140">
        <v>16518</v>
      </c>
      <c r="I14" s="115">
        <v>-542</v>
      </c>
      <c r="J14" s="116">
        <v>-3.2812689187552975</v>
      </c>
    </row>
    <row r="15" spans="1:15" s="110" customFormat="1" ht="12" customHeight="1" x14ac:dyDescent="0.2">
      <c r="A15" s="118" t="s">
        <v>105</v>
      </c>
      <c r="B15" s="121" t="s">
        <v>108</v>
      </c>
      <c r="C15" s="113">
        <v>8.000526177321758</v>
      </c>
      <c r="D15" s="115">
        <v>3041</v>
      </c>
      <c r="E15" s="114">
        <v>3154</v>
      </c>
      <c r="F15" s="114">
        <v>3226</v>
      </c>
      <c r="G15" s="114">
        <v>2856</v>
      </c>
      <c r="H15" s="140">
        <v>2931</v>
      </c>
      <c r="I15" s="115">
        <v>110</v>
      </c>
      <c r="J15" s="116">
        <v>3.7529853292391677</v>
      </c>
    </row>
    <row r="16" spans="1:15" s="110" customFormat="1" ht="12" customHeight="1" x14ac:dyDescent="0.2">
      <c r="A16" s="118"/>
      <c r="B16" s="121" t="s">
        <v>109</v>
      </c>
      <c r="C16" s="113">
        <v>68.16890292028414</v>
      </c>
      <c r="D16" s="115">
        <v>25911</v>
      </c>
      <c r="E16" s="114">
        <v>26078</v>
      </c>
      <c r="F16" s="114">
        <v>26300</v>
      </c>
      <c r="G16" s="114">
        <v>26580</v>
      </c>
      <c r="H16" s="140">
        <v>26786</v>
      </c>
      <c r="I16" s="115">
        <v>-875</v>
      </c>
      <c r="J16" s="116">
        <v>-3.2666318225938924</v>
      </c>
    </row>
    <row r="17" spans="1:10" s="110" customFormat="1" ht="12" customHeight="1" x14ac:dyDescent="0.2">
      <c r="A17" s="118"/>
      <c r="B17" s="121" t="s">
        <v>110</v>
      </c>
      <c r="C17" s="113">
        <v>22.957116548276769</v>
      </c>
      <c r="D17" s="115">
        <v>8726</v>
      </c>
      <c r="E17" s="114">
        <v>8744</v>
      </c>
      <c r="F17" s="114">
        <v>8774</v>
      </c>
      <c r="G17" s="114">
        <v>8742</v>
      </c>
      <c r="H17" s="140">
        <v>8723</v>
      </c>
      <c r="I17" s="115">
        <v>3</v>
      </c>
      <c r="J17" s="116">
        <v>3.4391837670526199E-2</v>
      </c>
    </row>
    <row r="18" spans="1:10" s="110" customFormat="1" ht="12" customHeight="1" x14ac:dyDescent="0.2">
      <c r="A18" s="120"/>
      <c r="B18" s="121" t="s">
        <v>111</v>
      </c>
      <c r="C18" s="113">
        <v>0.87345435411733752</v>
      </c>
      <c r="D18" s="115">
        <v>332</v>
      </c>
      <c r="E18" s="114">
        <v>344</v>
      </c>
      <c r="F18" s="114">
        <v>347</v>
      </c>
      <c r="G18" s="114">
        <v>343</v>
      </c>
      <c r="H18" s="140">
        <v>325</v>
      </c>
      <c r="I18" s="115">
        <v>7</v>
      </c>
      <c r="J18" s="116">
        <v>2.1538461538461537</v>
      </c>
    </row>
    <row r="19" spans="1:10" s="110" customFormat="1" ht="12" customHeight="1" x14ac:dyDescent="0.2">
      <c r="A19" s="120"/>
      <c r="B19" s="121" t="s">
        <v>112</v>
      </c>
      <c r="C19" s="113">
        <v>0.26045777426992894</v>
      </c>
      <c r="D19" s="115">
        <v>99</v>
      </c>
      <c r="E19" s="114">
        <v>98</v>
      </c>
      <c r="F19" s="114">
        <v>107</v>
      </c>
      <c r="G19" s="114">
        <v>103</v>
      </c>
      <c r="H19" s="140">
        <v>97</v>
      </c>
      <c r="I19" s="115">
        <v>2</v>
      </c>
      <c r="J19" s="116">
        <v>2.0618556701030926</v>
      </c>
    </row>
    <row r="20" spans="1:10" s="110" customFormat="1" ht="12" customHeight="1" x14ac:dyDescent="0.2">
      <c r="A20" s="118" t="s">
        <v>113</v>
      </c>
      <c r="B20" s="119" t="s">
        <v>181</v>
      </c>
      <c r="C20" s="113">
        <v>75.374901341752164</v>
      </c>
      <c r="D20" s="115">
        <v>28650</v>
      </c>
      <c r="E20" s="114">
        <v>28915</v>
      </c>
      <c r="F20" s="114">
        <v>29207</v>
      </c>
      <c r="G20" s="114">
        <v>29162</v>
      </c>
      <c r="H20" s="140">
        <v>29346</v>
      </c>
      <c r="I20" s="115">
        <v>-696</v>
      </c>
      <c r="J20" s="116">
        <v>-2.371703128194643</v>
      </c>
    </row>
    <row r="21" spans="1:10" s="110" customFormat="1" ht="12" customHeight="1" x14ac:dyDescent="0.2">
      <c r="A21" s="118"/>
      <c r="B21" s="119" t="s">
        <v>182</v>
      </c>
      <c r="C21" s="113">
        <v>24.625098658247829</v>
      </c>
      <c r="D21" s="115">
        <v>9360</v>
      </c>
      <c r="E21" s="114">
        <v>9405</v>
      </c>
      <c r="F21" s="114">
        <v>9440</v>
      </c>
      <c r="G21" s="114">
        <v>9359</v>
      </c>
      <c r="H21" s="140">
        <v>9419</v>
      </c>
      <c r="I21" s="115">
        <v>-59</v>
      </c>
      <c r="J21" s="116">
        <v>-0.62639346002760377</v>
      </c>
    </row>
    <row r="22" spans="1:10" s="110" customFormat="1" ht="12" customHeight="1" x14ac:dyDescent="0.2">
      <c r="A22" s="118" t="s">
        <v>113</v>
      </c>
      <c r="B22" s="119" t="s">
        <v>116</v>
      </c>
      <c r="C22" s="113">
        <v>94.967113917390165</v>
      </c>
      <c r="D22" s="115">
        <v>36097</v>
      </c>
      <c r="E22" s="114">
        <v>36461</v>
      </c>
      <c r="F22" s="114">
        <v>36773</v>
      </c>
      <c r="G22" s="114">
        <v>36644</v>
      </c>
      <c r="H22" s="140">
        <v>36894</v>
      </c>
      <c r="I22" s="115">
        <v>-797</v>
      </c>
      <c r="J22" s="116">
        <v>-2.1602428579172765</v>
      </c>
    </row>
    <row r="23" spans="1:10" s="110" customFormat="1" ht="12" customHeight="1" x14ac:dyDescent="0.2">
      <c r="A23" s="118"/>
      <c r="B23" s="119" t="s">
        <v>117</v>
      </c>
      <c r="C23" s="113">
        <v>5.0223625361746906</v>
      </c>
      <c r="D23" s="115">
        <v>1909</v>
      </c>
      <c r="E23" s="114">
        <v>1853</v>
      </c>
      <c r="F23" s="114">
        <v>1866</v>
      </c>
      <c r="G23" s="114">
        <v>1871</v>
      </c>
      <c r="H23" s="140">
        <v>1866</v>
      </c>
      <c r="I23" s="115">
        <v>43</v>
      </c>
      <c r="J23" s="116">
        <v>2.304394426580922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42242</v>
      </c>
      <c r="E64" s="236">
        <v>42580</v>
      </c>
      <c r="F64" s="236">
        <v>43135</v>
      </c>
      <c r="G64" s="236">
        <v>42638</v>
      </c>
      <c r="H64" s="140">
        <v>42636</v>
      </c>
      <c r="I64" s="115">
        <v>-394</v>
      </c>
      <c r="J64" s="116">
        <v>-0.92410169809550613</v>
      </c>
    </row>
    <row r="65" spans="1:12" s="110" customFormat="1" ht="12" customHeight="1" x14ac:dyDescent="0.2">
      <c r="A65" s="118" t="s">
        <v>105</v>
      </c>
      <c r="B65" s="119" t="s">
        <v>106</v>
      </c>
      <c r="C65" s="113">
        <v>53.375787131291133</v>
      </c>
      <c r="D65" s="235">
        <v>22547</v>
      </c>
      <c r="E65" s="236">
        <v>22661</v>
      </c>
      <c r="F65" s="236">
        <v>23034</v>
      </c>
      <c r="G65" s="236">
        <v>22789</v>
      </c>
      <c r="H65" s="140">
        <v>22763</v>
      </c>
      <c r="I65" s="115">
        <v>-216</v>
      </c>
      <c r="J65" s="116">
        <v>-0.94890831612704829</v>
      </c>
    </row>
    <row r="66" spans="1:12" s="110" customFormat="1" ht="12" customHeight="1" x14ac:dyDescent="0.2">
      <c r="A66" s="118"/>
      <c r="B66" s="119" t="s">
        <v>107</v>
      </c>
      <c r="C66" s="113">
        <v>46.624212868708867</v>
      </c>
      <c r="D66" s="235">
        <v>19695</v>
      </c>
      <c r="E66" s="236">
        <v>19919</v>
      </c>
      <c r="F66" s="236">
        <v>20101</v>
      </c>
      <c r="G66" s="236">
        <v>19849</v>
      </c>
      <c r="H66" s="140">
        <v>19873</v>
      </c>
      <c r="I66" s="115">
        <v>-178</v>
      </c>
      <c r="J66" s="116">
        <v>-0.89568761636391081</v>
      </c>
    </row>
    <row r="67" spans="1:12" s="110" customFormat="1" ht="12" customHeight="1" x14ac:dyDescent="0.2">
      <c r="A67" s="118" t="s">
        <v>105</v>
      </c>
      <c r="B67" s="121" t="s">
        <v>108</v>
      </c>
      <c r="C67" s="113">
        <v>7.6322143837886465</v>
      </c>
      <c r="D67" s="235">
        <v>3224</v>
      </c>
      <c r="E67" s="236">
        <v>3310</v>
      </c>
      <c r="F67" s="236">
        <v>3457</v>
      </c>
      <c r="G67" s="236">
        <v>3056</v>
      </c>
      <c r="H67" s="140">
        <v>3158</v>
      </c>
      <c r="I67" s="115">
        <v>66</v>
      </c>
      <c r="J67" s="116">
        <v>2.0899303356554784</v>
      </c>
    </row>
    <row r="68" spans="1:12" s="110" customFormat="1" ht="12" customHeight="1" x14ac:dyDescent="0.2">
      <c r="A68" s="118"/>
      <c r="B68" s="121" t="s">
        <v>109</v>
      </c>
      <c r="C68" s="113">
        <v>67.638842857819228</v>
      </c>
      <c r="D68" s="235">
        <v>28572</v>
      </c>
      <c r="E68" s="236">
        <v>28742</v>
      </c>
      <c r="F68" s="236">
        <v>29093</v>
      </c>
      <c r="G68" s="236">
        <v>29156</v>
      </c>
      <c r="H68" s="140">
        <v>29165</v>
      </c>
      <c r="I68" s="115">
        <v>-593</v>
      </c>
      <c r="J68" s="116">
        <v>-2.0332590433739073</v>
      </c>
    </row>
    <row r="69" spans="1:12" s="110" customFormat="1" ht="12" customHeight="1" x14ac:dyDescent="0.2">
      <c r="A69" s="118"/>
      <c r="B69" s="121" t="s">
        <v>110</v>
      </c>
      <c r="C69" s="113">
        <v>23.789119833341225</v>
      </c>
      <c r="D69" s="235">
        <v>10049</v>
      </c>
      <c r="E69" s="236">
        <v>10103</v>
      </c>
      <c r="F69" s="236">
        <v>10168</v>
      </c>
      <c r="G69" s="236">
        <v>10021</v>
      </c>
      <c r="H69" s="140">
        <v>9927</v>
      </c>
      <c r="I69" s="115">
        <v>122</v>
      </c>
      <c r="J69" s="116">
        <v>1.2289714918908028</v>
      </c>
    </row>
    <row r="70" spans="1:12" s="110" customFormat="1" ht="12" customHeight="1" x14ac:dyDescent="0.2">
      <c r="A70" s="120"/>
      <c r="B70" s="121" t="s">
        <v>111</v>
      </c>
      <c r="C70" s="113">
        <v>0.93982292505089726</v>
      </c>
      <c r="D70" s="235">
        <v>397</v>
      </c>
      <c r="E70" s="236">
        <v>425</v>
      </c>
      <c r="F70" s="236">
        <v>417</v>
      </c>
      <c r="G70" s="236">
        <v>405</v>
      </c>
      <c r="H70" s="140">
        <v>386</v>
      </c>
      <c r="I70" s="115">
        <v>11</v>
      </c>
      <c r="J70" s="116">
        <v>2.849740932642487</v>
      </c>
    </row>
    <row r="71" spans="1:12" s="110" customFormat="1" ht="12" customHeight="1" x14ac:dyDescent="0.2">
      <c r="A71" s="120"/>
      <c r="B71" s="121" t="s">
        <v>112</v>
      </c>
      <c r="C71" s="113">
        <v>0.27697552199232989</v>
      </c>
      <c r="D71" s="235">
        <v>117</v>
      </c>
      <c r="E71" s="236">
        <v>121</v>
      </c>
      <c r="F71" s="236">
        <v>129</v>
      </c>
      <c r="G71" s="236">
        <v>119</v>
      </c>
      <c r="H71" s="140">
        <v>111</v>
      </c>
      <c r="I71" s="115">
        <v>6</v>
      </c>
      <c r="J71" s="116">
        <v>5.4054054054054053</v>
      </c>
    </row>
    <row r="72" spans="1:12" s="110" customFormat="1" ht="12" customHeight="1" x14ac:dyDescent="0.2">
      <c r="A72" s="118" t="s">
        <v>113</v>
      </c>
      <c r="B72" s="119" t="s">
        <v>181</v>
      </c>
      <c r="C72" s="113">
        <v>73.73230434165049</v>
      </c>
      <c r="D72" s="235">
        <v>31146</v>
      </c>
      <c r="E72" s="236">
        <v>31492</v>
      </c>
      <c r="F72" s="236">
        <v>32054</v>
      </c>
      <c r="G72" s="236">
        <v>31774</v>
      </c>
      <c r="H72" s="140">
        <v>31852</v>
      </c>
      <c r="I72" s="115">
        <v>-706</v>
      </c>
      <c r="J72" s="116">
        <v>-2.2165013185985183</v>
      </c>
    </row>
    <row r="73" spans="1:12" s="110" customFormat="1" ht="12" customHeight="1" x14ac:dyDescent="0.2">
      <c r="A73" s="118"/>
      <c r="B73" s="119" t="s">
        <v>182</v>
      </c>
      <c r="C73" s="113">
        <v>26.26769565834951</v>
      </c>
      <c r="D73" s="115">
        <v>11096</v>
      </c>
      <c r="E73" s="114">
        <v>11088</v>
      </c>
      <c r="F73" s="114">
        <v>11081</v>
      </c>
      <c r="G73" s="114">
        <v>10864</v>
      </c>
      <c r="H73" s="140">
        <v>10784</v>
      </c>
      <c r="I73" s="115">
        <v>312</v>
      </c>
      <c r="J73" s="116">
        <v>2.8931750741839761</v>
      </c>
    </row>
    <row r="74" spans="1:12" s="110" customFormat="1" ht="12" customHeight="1" x14ac:dyDescent="0.2">
      <c r="A74" s="118" t="s">
        <v>113</v>
      </c>
      <c r="B74" s="119" t="s">
        <v>116</v>
      </c>
      <c r="C74" s="113">
        <v>94.100658112778746</v>
      </c>
      <c r="D74" s="115">
        <v>39750</v>
      </c>
      <c r="E74" s="114">
        <v>40119</v>
      </c>
      <c r="F74" s="114">
        <v>40587</v>
      </c>
      <c r="G74" s="114">
        <v>40157</v>
      </c>
      <c r="H74" s="140">
        <v>40200</v>
      </c>
      <c r="I74" s="115">
        <v>-450</v>
      </c>
      <c r="J74" s="116">
        <v>-1.1194029850746268</v>
      </c>
    </row>
    <row r="75" spans="1:12" s="110" customFormat="1" ht="12" customHeight="1" x14ac:dyDescent="0.2">
      <c r="A75" s="142"/>
      <c r="B75" s="124" t="s">
        <v>117</v>
      </c>
      <c r="C75" s="125">
        <v>5.8827707021447848</v>
      </c>
      <c r="D75" s="143">
        <v>2485</v>
      </c>
      <c r="E75" s="144">
        <v>2453</v>
      </c>
      <c r="F75" s="144">
        <v>2539</v>
      </c>
      <c r="G75" s="144">
        <v>2471</v>
      </c>
      <c r="H75" s="145">
        <v>2428</v>
      </c>
      <c r="I75" s="143">
        <v>57</v>
      </c>
      <c r="J75" s="146">
        <v>2.3476112026359144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38010</v>
      </c>
      <c r="G11" s="114">
        <v>38320</v>
      </c>
      <c r="H11" s="114">
        <v>38647</v>
      </c>
      <c r="I11" s="114">
        <v>38521</v>
      </c>
      <c r="J11" s="140">
        <v>38765</v>
      </c>
      <c r="K11" s="114">
        <v>-755</v>
      </c>
      <c r="L11" s="116">
        <v>-1.9476331742551269</v>
      </c>
    </row>
    <row r="12" spans="1:17" s="110" customFormat="1" ht="24.95" customHeight="1" x14ac:dyDescent="0.2">
      <c r="A12" s="604" t="s">
        <v>185</v>
      </c>
      <c r="B12" s="605"/>
      <c r="C12" s="605"/>
      <c r="D12" s="606"/>
      <c r="E12" s="113">
        <v>57.96895553801631</v>
      </c>
      <c r="F12" s="115">
        <v>22034</v>
      </c>
      <c r="G12" s="114">
        <v>22146</v>
      </c>
      <c r="H12" s="114">
        <v>22343</v>
      </c>
      <c r="I12" s="114">
        <v>22213</v>
      </c>
      <c r="J12" s="140">
        <v>22247</v>
      </c>
      <c r="K12" s="114">
        <v>-213</v>
      </c>
      <c r="L12" s="116">
        <v>-0.95743246280397354</v>
      </c>
    </row>
    <row r="13" spans="1:17" s="110" customFormat="1" ht="15" customHeight="1" x14ac:dyDescent="0.2">
      <c r="A13" s="120"/>
      <c r="B13" s="612" t="s">
        <v>107</v>
      </c>
      <c r="C13" s="612"/>
      <c r="E13" s="113">
        <v>42.03104446198369</v>
      </c>
      <c r="F13" s="115">
        <v>15976</v>
      </c>
      <c r="G13" s="114">
        <v>16174</v>
      </c>
      <c r="H13" s="114">
        <v>16304</v>
      </c>
      <c r="I13" s="114">
        <v>16308</v>
      </c>
      <c r="J13" s="140">
        <v>16518</v>
      </c>
      <c r="K13" s="114">
        <v>-542</v>
      </c>
      <c r="L13" s="116">
        <v>-3.2812689187552975</v>
      </c>
    </row>
    <row r="14" spans="1:17" s="110" customFormat="1" ht="24.95" customHeight="1" x14ac:dyDescent="0.2">
      <c r="A14" s="604" t="s">
        <v>186</v>
      </c>
      <c r="B14" s="605"/>
      <c r="C14" s="605"/>
      <c r="D14" s="606"/>
      <c r="E14" s="113">
        <v>8.000526177321758</v>
      </c>
      <c r="F14" s="115">
        <v>3041</v>
      </c>
      <c r="G14" s="114">
        <v>3154</v>
      </c>
      <c r="H14" s="114">
        <v>3226</v>
      </c>
      <c r="I14" s="114">
        <v>2856</v>
      </c>
      <c r="J14" s="140">
        <v>2931</v>
      </c>
      <c r="K14" s="114">
        <v>110</v>
      </c>
      <c r="L14" s="116">
        <v>3.7529853292391677</v>
      </c>
    </row>
    <row r="15" spans="1:17" s="110" customFormat="1" ht="15" customHeight="1" x14ac:dyDescent="0.2">
      <c r="A15" s="120"/>
      <c r="B15" s="119"/>
      <c r="C15" s="258" t="s">
        <v>106</v>
      </c>
      <c r="E15" s="113">
        <v>67.707990792502471</v>
      </c>
      <c r="F15" s="115">
        <v>2059</v>
      </c>
      <c r="G15" s="114">
        <v>2140</v>
      </c>
      <c r="H15" s="114">
        <v>2174</v>
      </c>
      <c r="I15" s="114">
        <v>1924</v>
      </c>
      <c r="J15" s="140">
        <v>1974</v>
      </c>
      <c r="K15" s="114">
        <v>85</v>
      </c>
      <c r="L15" s="116">
        <v>4.3059777102330292</v>
      </c>
    </row>
    <row r="16" spans="1:17" s="110" customFormat="1" ht="15" customHeight="1" x14ac:dyDescent="0.2">
      <c r="A16" s="120"/>
      <c r="B16" s="119"/>
      <c r="C16" s="258" t="s">
        <v>107</v>
      </c>
      <c r="E16" s="113">
        <v>32.292009207497536</v>
      </c>
      <c r="F16" s="115">
        <v>982</v>
      </c>
      <c r="G16" s="114">
        <v>1014</v>
      </c>
      <c r="H16" s="114">
        <v>1052</v>
      </c>
      <c r="I16" s="114">
        <v>932</v>
      </c>
      <c r="J16" s="140">
        <v>957</v>
      </c>
      <c r="K16" s="114">
        <v>25</v>
      </c>
      <c r="L16" s="116">
        <v>2.6123301985370952</v>
      </c>
    </row>
    <row r="17" spans="1:12" s="110" customFormat="1" ht="15" customHeight="1" x14ac:dyDescent="0.2">
      <c r="A17" s="120"/>
      <c r="B17" s="121" t="s">
        <v>109</v>
      </c>
      <c r="C17" s="258"/>
      <c r="E17" s="113">
        <v>68.16890292028414</v>
      </c>
      <c r="F17" s="115">
        <v>25911</v>
      </c>
      <c r="G17" s="114">
        <v>26078</v>
      </c>
      <c r="H17" s="114">
        <v>26300</v>
      </c>
      <c r="I17" s="114">
        <v>26580</v>
      </c>
      <c r="J17" s="140">
        <v>26786</v>
      </c>
      <c r="K17" s="114">
        <v>-875</v>
      </c>
      <c r="L17" s="116">
        <v>-3.2666318225938924</v>
      </c>
    </row>
    <row r="18" spans="1:12" s="110" customFormat="1" ht="15" customHeight="1" x14ac:dyDescent="0.2">
      <c r="A18" s="120"/>
      <c r="B18" s="119"/>
      <c r="C18" s="258" t="s">
        <v>106</v>
      </c>
      <c r="E18" s="113">
        <v>58.492532129211533</v>
      </c>
      <c r="F18" s="115">
        <v>15156</v>
      </c>
      <c r="G18" s="114">
        <v>15190</v>
      </c>
      <c r="H18" s="114">
        <v>15330</v>
      </c>
      <c r="I18" s="114">
        <v>15478</v>
      </c>
      <c r="J18" s="140">
        <v>15511</v>
      </c>
      <c r="K18" s="114">
        <v>-355</v>
      </c>
      <c r="L18" s="116">
        <v>-2.2886983431113403</v>
      </c>
    </row>
    <row r="19" spans="1:12" s="110" customFormat="1" ht="15" customHeight="1" x14ac:dyDescent="0.2">
      <c r="A19" s="120"/>
      <c r="B19" s="119"/>
      <c r="C19" s="258" t="s">
        <v>107</v>
      </c>
      <c r="E19" s="113">
        <v>41.507467870788467</v>
      </c>
      <c r="F19" s="115">
        <v>10755</v>
      </c>
      <c r="G19" s="114">
        <v>10888</v>
      </c>
      <c r="H19" s="114">
        <v>10970</v>
      </c>
      <c r="I19" s="114">
        <v>11102</v>
      </c>
      <c r="J19" s="140">
        <v>11275</v>
      </c>
      <c r="K19" s="114">
        <v>-520</v>
      </c>
      <c r="L19" s="116">
        <v>-4.6119733924611976</v>
      </c>
    </row>
    <row r="20" spans="1:12" s="110" customFormat="1" ht="15" customHeight="1" x14ac:dyDescent="0.2">
      <c r="A20" s="120"/>
      <c r="B20" s="121" t="s">
        <v>110</v>
      </c>
      <c r="C20" s="258"/>
      <c r="E20" s="113">
        <v>22.957116548276769</v>
      </c>
      <c r="F20" s="115">
        <v>8726</v>
      </c>
      <c r="G20" s="114">
        <v>8744</v>
      </c>
      <c r="H20" s="114">
        <v>8774</v>
      </c>
      <c r="I20" s="114">
        <v>8742</v>
      </c>
      <c r="J20" s="140">
        <v>8723</v>
      </c>
      <c r="K20" s="114">
        <v>3</v>
      </c>
      <c r="L20" s="116">
        <v>3.4391837670526199E-2</v>
      </c>
    </row>
    <row r="21" spans="1:12" s="110" customFormat="1" ht="15" customHeight="1" x14ac:dyDescent="0.2">
      <c r="A21" s="120"/>
      <c r="B21" s="119"/>
      <c r="C21" s="258" t="s">
        <v>106</v>
      </c>
      <c r="E21" s="113">
        <v>52.693101077240428</v>
      </c>
      <c r="F21" s="115">
        <v>4598</v>
      </c>
      <c r="G21" s="114">
        <v>4592</v>
      </c>
      <c r="H21" s="114">
        <v>4614</v>
      </c>
      <c r="I21" s="114">
        <v>4582</v>
      </c>
      <c r="J21" s="140">
        <v>4537</v>
      </c>
      <c r="K21" s="114">
        <v>61</v>
      </c>
      <c r="L21" s="116">
        <v>1.3445007714348689</v>
      </c>
    </row>
    <row r="22" spans="1:12" s="110" customFormat="1" ht="15" customHeight="1" x14ac:dyDescent="0.2">
      <c r="A22" s="120"/>
      <c r="B22" s="119"/>
      <c r="C22" s="258" t="s">
        <v>107</v>
      </c>
      <c r="E22" s="113">
        <v>47.306898922759572</v>
      </c>
      <c r="F22" s="115">
        <v>4128</v>
      </c>
      <c r="G22" s="114">
        <v>4152</v>
      </c>
      <c r="H22" s="114">
        <v>4160</v>
      </c>
      <c r="I22" s="114">
        <v>4160</v>
      </c>
      <c r="J22" s="140">
        <v>4186</v>
      </c>
      <c r="K22" s="114">
        <v>-58</v>
      </c>
      <c r="L22" s="116">
        <v>-1.385570950788342</v>
      </c>
    </row>
    <row r="23" spans="1:12" s="110" customFormat="1" ht="15" customHeight="1" x14ac:dyDescent="0.2">
      <c r="A23" s="120"/>
      <c r="B23" s="121" t="s">
        <v>111</v>
      </c>
      <c r="C23" s="258"/>
      <c r="E23" s="113">
        <v>0.87345435411733752</v>
      </c>
      <c r="F23" s="115">
        <v>332</v>
      </c>
      <c r="G23" s="114">
        <v>344</v>
      </c>
      <c r="H23" s="114">
        <v>347</v>
      </c>
      <c r="I23" s="114">
        <v>343</v>
      </c>
      <c r="J23" s="140">
        <v>325</v>
      </c>
      <c r="K23" s="114">
        <v>7</v>
      </c>
      <c r="L23" s="116">
        <v>2.1538461538461537</v>
      </c>
    </row>
    <row r="24" spans="1:12" s="110" customFormat="1" ht="15" customHeight="1" x14ac:dyDescent="0.2">
      <c r="A24" s="120"/>
      <c r="B24" s="119"/>
      <c r="C24" s="258" t="s">
        <v>106</v>
      </c>
      <c r="E24" s="113">
        <v>66.566265060240966</v>
      </c>
      <c r="F24" s="115">
        <v>221</v>
      </c>
      <c r="G24" s="114">
        <v>224</v>
      </c>
      <c r="H24" s="114">
        <v>225</v>
      </c>
      <c r="I24" s="114">
        <v>229</v>
      </c>
      <c r="J24" s="140">
        <v>225</v>
      </c>
      <c r="K24" s="114">
        <v>-4</v>
      </c>
      <c r="L24" s="116">
        <v>-1.7777777777777777</v>
      </c>
    </row>
    <row r="25" spans="1:12" s="110" customFormat="1" ht="15" customHeight="1" x14ac:dyDescent="0.2">
      <c r="A25" s="120"/>
      <c r="B25" s="119"/>
      <c r="C25" s="258" t="s">
        <v>107</v>
      </c>
      <c r="E25" s="113">
        <v>33.433734939759034</v>
      </c>
      <c r="F25" s="115">
        <v>111</v>
      </c>
      <c r="G25" s="114">
        <v>120</v>
      </c>
      <c r="H25" s="114">
        <v>122</v>
      </c>
      <c r="I25" s="114">
        <v>114</v>
      </c>
      <c r="J25" s="140">
        <v>100</v>
      </c>
      <c r="K25" s="114">
        <v>11</v>
      </c>
      <c r="L25" s="116">
        <v>11</v>
      </c>
    </row>
    <row r="26" spans="1:12" s="110" customFormat="1" ht="15" customHeight="1" x14ac:dyDescent="0.2">
      <c r="A26" s="120"/>
      <c r="C26" s="121" t="s">
        <v>187</v>
      </c>
      <c r="D26" s="110" t="s">
        <v>188</v>
      </c>
      <c r="E26" s="113">
        <v>0.26045777426992894</v>
      </c>
      <c r="F26" s="115">
        <v>99</v>
      </c>
      <c r="G26" s="114">
        <v>98</v>
      </c>
      <c r="H26" s="114">
        <v>107</v>
      </c>
      <c r="I26" s="114">
        <v>103</v>
      </c>
      <c r="J26" s="140">
        <v>97</v>
      </c>
      <c r="K26" s="114">
        <v>2</v>
      </c>
      <c r="L26" s="116">
        <v>2.0618556701030926</v>
      </c>
    </row>
    <row r="27" spans="1:12" s="110" customFormat="1" ht="15" customHeight="1" x14ac:dyDescent="0.2">
      <c r="A27" s="120"/>
      <c r="B27" s="119"/>
      <c r="D27" s="259" t="s">
        <v>106</v>
      </c>
      <c r="E27" s="113">
        <v>62.626262626262623</v>
      </c>
      <c r="F27" s="115">
        <v>62</v>
      </c>
      <c r="G27" s="114">
        <v>58</v>
      </c>
      <c r="H27" s="114">
        <v>62</v>
      </c>
      <c r="I27" s="114">
        <v>60</v>
      </c>
      <c r="J27" s="140">
        <v>59</v>
      </c>
      <c r="K27" s="114">
        <v>3</v>
      </c>
      <c r="L27" s="116">
        <v>5.0847457627118642</v>
      </c>
    </row>
    <row r="28" spans="1:12" s="110" customFormat="1" ht="15" customHeight="1" x14ac:dyDescent="0.2">
      <c r="A28" s="120"/>
      <c r="B28" s="119"/>
      <c r="D28" s="259" t="s">
        <v>107</v>
      </c>
      <c r="E28" s="113">
        <v>37.373737373737377</v>
      </c>
      <c r="F28" s="115">
        <v>37</v>
      </c>
      <c r="G28" s="114">
        <v>40</v>
      </c>
      <c r="H28" s="114">
        <v>45</v>
      </c>
      <c r="I28" s="114">
        <v>43</v>
      </c>
      <c r="J28" s="140">
        <v>38</v>
      </c>
      <c r="K28" s="114">
        <v>-1</v>
      </c>
      <c r="L28" s="116">
        <v>-2.6315789473684212</v>
      </c>
    </row>
    <row r="29" spans="1:12" s="110" customFormat="1" ht="24.95" customHeight="1" x14ac:dyDescent="0.2">
      <c r="A29" s="604" t="s">
        <v>189</v>
      </c>
      <c r="B29" s="605"/>
      <c r="C29" s="605"/>
      <c r="D29" s="606"/>
      <c r="E29" s="113">
        <v>94.967113917390165</v>
      </c>
      <c r="F29" s="115">
        <v>36097</v>
      </c>
      <c r="G29" s="114">
        <v>36461</v>
      </c>
      <c r="H29" s="114">
        <v>36773</v>
      </c>
      <c r="I29" s="114">
        <v>36644</v>
      </c>
      <c r="J29" s="140">
        <v>36894</v>
      </c>
      <c r="K29" s="114">
        <v>-797</v>
      </c>
      <c r="L29" s="116">
        <v>-2.1602428579172765</v>
      </c>
    </row>
    <row r="30" spans="1:12" s="110" customFormat="1" ht="15" customHeight="1" x14ac:dyDescent="0.2">
      <c r="A30" s="120"/>
      <c r="B30" s="119"/>
      <c r="C30" s="258" t="s">
        <v>106</v>
      </c>
      <c r="E30" s="113">
        <v>57.384270160955204</v>
      </c>
      <c r="F30" s="115">
        <v>20714</v>
      </c>
      <c r="G30" s="114">
        <v>20860</v>
      </c>
      <c r="H30" s="114">
        <v>21024</v>
      </c>
      <c r="I30" s="114">
        <v>20887</v>
      </c>
      <c r="J30" s="140">
        <v>20908</v>
      </c>
      <c r="K30" s="114">
        <v>-194</v>
      </c>
      <c r="L30" s="116">
        <v>-0.92787449779988518</v>
      </c>
    </row>
    <row r="31" spans="1:12" s="110" customFormat="1" ht="15" customHeight="1" x14ac:dyDescent="0.2">
      <c r="A31" s="120"/>
      <c r="B31" s="119"/>
      <c r="C31" s="258" t="s">
        <v>107</v>
      </c>
      <c r="E31" s="113">
        <v>42.615729839044796</v>
      </c>
      <c r="F31" s="115">
        <v>15383</v>
      </c>
      <c r="G31" s="114">
        <v>15601</v>
      </c>
      <c r="H31" s="114">
        <v>15749</v>
      </c>
      <c r="I31" s="114">
        <v>15757</v>
      </c>
      <c r="J31" s="140">
        <v>15986</v>
      </c>
      <c r="K31" s="114">
        <v>-603</v>
      </c>
      <c r="L31" s="116">
        <v>-3.772050544226198</v>
      </c>
    </row>
    <row r="32" spans="1:12" s="110" customFormat="1" ht="15" customHeight="1" x14ac:dyDescent="0.2">
      <c r="A32" s="120"/>
      <c r="B32" s="119" t="s">
        <v>117</v>
      </c>
      <c r="C32" s="258"/>
      <c r="E32" s="113">
        <v>5.0223625361746906</v>
      </c>
      <c r="F32" s="115">
        <v>1909</v>
      </c>
      <c r="G32" s="114">
        <v>1853</v>
      </c>
      <c r="H32" s="114">
        <v>1866</v>
      </c>
      <c r="I32" s="114">
        <v>1871</v>
      </c>
      <c r="J32" s="140">
        <v>1866</v>
      </c>
      <c r="K32" s="114">
        <v>43</v>
      </c>
      <c r="L32" s="116">
        <v>2.304394426580922</v>
      </c>
    </row>
    <row r="33" spans="1:12" s="110" customFormat="1" ht="15" customHeight="1" x14ac:dyDescent="0.2">
      <c r="A33" s="120"/>
      <c r="B33" s="119"/>
      <c r="C33" s="258" t="s">
        <v>106</v>
      </c>
      <c r="E33" s="113">
        <v>68.988999476165532</v>
      </c>
      <c r="F33" s="115">
        <v>1317</v>
      </c>
      <c r="G33" s="114">
        <v>1281</v>
      </c>
      <c r="H33" s="114">
        <v>1311</v>
      </c>
      <c r="I33" s="114">
        <v>1320</v>
      </c>
      <c r="J33" s="140">
        <v>1334</v>
      </c>
      <c r="K33" s="114">
        <v>-17</v>
      </c>
      <c r="L33" s="116">
        <v>-1.2743628185907045</v>
      </c>
    </row>
    <row r="34" spans="1:12" s="110" customFormat="1" ht="15" customHeight="1" x14ac:dyDescent="0.2">
      <c r="A34" s="120"/>
      <c r="B34" s="119"/>
      <c r="C34" s="258" t="s">
        <v>107</v>
      </c>
      <c r="E34" s="113">
        <v>31.011000523834468</v>
      </c>
      <c r="F34" s="115">
        <v>592</v>
      </c>
      <c r="G34" s="114">
        <v>572</v>
      </c>
      <c r="H34" s="114">
        <v>555</v>
      </c>
      <c r="I34" s="114">
        <v>551</v>
      </c>
      <c r="J34" s="140">
        <v>532</v>
      </c>
      <c r="K34" s="114">
        <v>60</v>
      </c>
      <c r="L34" s="116">
        <v>11.278195488721805</v>
      </c>
    </row>
    <row r="35" spans="1:12" s="110" customFormat="1" ht="24.95" customHeight="1" x14ac:dyDescent="0.2">
      <c r="A35" s="604" t="s">
        <v>190</v>
      </c>
      <c r="B35" s="605"/>
      <c r="C35" s="605"/>
      <c r="D35" s="606"/>
      <c r="E35" s="113">
        <v>75.374901341752164</v>
      </c>
      <c r="F35" s="115">
        <v>28650</v>
      </c>
      <c r="G35" s="114">
        <v>28915</v>
      </c>
      <c r="H35" s="114">
        <v>29207</v>
      </c>
      <c r="I35" s="114">
        <v>29162</v>
      </c>
      <c r="J35" s="140">
        <v>29346</v>
      </c>
      <c r="K35" s="114">
        <v>-696</v>
      </c>
      <c r="L35" s="116">
        <v>-2.371703128194643</v>
      </c>
    </row>
    <row r="36" spans="1:12" s="110" customFormat="1" ht="15" customHeight="1" x14ac:dyDescent="0.2">
      <c r="A36" s="120"/>
      <c r="B36" s="119"/>
      <c r="C36" s="258" t="s">
        <v>106</v>
      </c>
      <c r="E36" s="113">
        <v>69.549738219895289</v>
      </c>
      <c r="F36" s="115">
        <v>19926</v>
      </c>
      <c r="G36" s="114">
        <v>20045</v>
      </c>
      <c r="H36" s="114">
        <v>20236</v>
      </c>
      <c r="I36" s="114">
        <v>20183</v>
      </c>
      <c r="J36" s="140">
        <v>20249</v>
      </c>
      <c r="K36" s="114">
        <v>-323</v>
      </c>
      <c r="L36" s="116">
        <v>-1.59514050076547</v>
      </c>
    </row>
    <row r="37" spans="1:12" s="110" customFormat="1" ht="15" customHeight="1" x14ac:dyDescent="0.2">
      <c r="A37" s="120"/>
      <c r="B37" s="119"/>
      <c r="C37" s="258" t="s">
        <v>107</v>
      </c>
      <c r="E37" s="113">
        <v>30.450261780104711</v>
      </c>
      <c r="F37" s="115">
        <v>8724</v>
      </c>
      <c r="G37" s="114">
        <v>8870</v>
      </c>
      <c r="H37" s="114">
        <v>8971</v>
      </c>
      <c r="I37" s="114">
        <v>8979</v>
      </c>
      <c r="J37" s="140">
        <v>9097</v>
      </c>
      <c r="K37" s="114">
        <v>-373</v>
      </c>
      <c r="L37" s="116">
        <v>-4.1002528306034955</v>
      </c>
    </row>
    <row r="38" spans="1:12" s="110" customFormat="1" ht="15" customHeight="1" x14ac:dyDescent="0.2">
      <c r="A38" s="120"/>
      <c r="B38" s="119" t="s">
        <v>182</v>
      </c>
      <c r="C38" s="258"/>
      <c r="E38" s="113">
        <v>24.625098658247829</v>
      </c>
      <c r="F38" s="115">
        <v>9360</v>
      </c>
      <c r="G38" s="114">
        <v>9405</v>
      </c>
      <c r="H38" s="114">
        <v>9440</v>
      </c>
      <c r="I38" s="114">
        <v>9359</v>
      </c>
      <c r="J38" s="140">
        <v>9419</v>
      </c>
      <c r="K38" s="114">
        <v>-59</v>
      </c>
      <c r="L38" s="116">
        <v>-0.62639346002760377</v>
      </c>
    </row>
    <row r="39" spans="1:12" s="110" customFormat="1" ht="15" customHeight="1" x14ac:dyDescent="0.2">
      <c r="A39" s="120"/>
      <c r="B39" s="119"/>
      <c r="C39" s="258" t="s">
        <v>106</v>
      </c>
      <c r="E39" s="113">
        <v>22.521367521367523</v>
      </c>
      <c r="F39" s="115">
        <v>2108</v>
      </c>
      <c r="G39" s="114">
        <v>2101</v>
      </c>
      <c r="H39" s="114">
        <v>2107</v>
      </c>
      <c r="I39" s="114">
        <v>2030</v>
      </c>
      <c r="J39" s="140">
        <v>1998</v>
      </c>
      <c r="K39" s="114">
        <v>110</v>
      </c>
      <c r="L39" s="116">
        <v>5.5055055055055053</v>
      </c>
    </row>
    <row r="40" spans="1:12" s="110" customFormat="1" ht="15" customHeight="1" x14ac:dyDescent="0.2">
      <c r="A40" s="120"/>
      <c r="B40" s="119"/>
      <c r="C40" s="258" t="s">
        <v>107</v>
      </c>
      <c r="E40" s="113">
        <v>77.478632478632477</v>
      </c>
      <c r="F40" s="115">
        <v>7252</v>
      </c>
      <c r="G40" s="114">
        <v>7304</v>
      </c>
      <c r="H40" s="114">
        <v>7333</v>
      </c>
      <c r="I40" s="114">
        <v>7329</v>
      </c>
      <c r="J40" s="140">
        <v>7421</v>
      </c>
      <c r="K40" s="114">
        <v>-169</v>
      </c>
      <c r="L40" s="116">
        <v>-2.2773211157525939</v>
      </c>
    </row>
    <row r="41" spans="1:12" s="110" customFormat="1" ht="24.75" customHeight="1" x14ac:dyDescent="0.2">
      <c r="A41" s="604" t="s">
        <v>518</v>
      </c>
      <c r="B41" s="605"/>
      <c r="C41" s="605"/>
      <c r="D41" s="606"/>
      <c r="E41" s="113">
        <v>3.4385687976848196</v>
      </c>
      <c r="F41" s="115">
        <v>1307</v>
      </c>
      <c r="G41" s="114">
        <v>1496</v>
      </c>
      <c r="H41" s="114">
        <v>1512</v>
      </c>
      <c r="I41" s="114">
        <v>1227</v>
      </c>
      <c r="J41" s="140">
        <v>1339</v>
      </c>
      <c r="K41" s="114">
        <v>-32</v>
      </c>
      <c r="L41" s="116">
        <v>-2.3898431665421955</v>
      </c>
    </row>
    <row r="42" spans="1:12" s="110" customFormat="1" ht="15" customHeight="1" x14ac:dyDescent="0.2">
      <c r="A42" s="120"/>
      <c r="B42" s="119"/>
      <c r="C42" s="258" t="s">
        <v>106</v>
      </c>
      <c r="E42" s="113">
        <v>68.247895944912017</v>
      </c>
      <c r="F42" s="115">
        <v>892</v>
      </c>
      <c r="G42" s="114">
        <v>1039</v>
      </c>
      <c r="H42" s="114">
        <v>1042</v>
      </c>
      <c r="I42" s="114">
        <v>854</v>
      </c>
      <c r="J42" s="140">
        <v>913</v>
      </c>
      <c r="K42" s="114">
        <v>-21</v>
      </c>
      <c r="L42" s="116">
        <v>-2.3001095290251916</v>
      </c>
    </row>
    <row r="43" spans="1:12" s="110" customFormat="1" ht="15" customHeight="1" x14ac:dyDescent="0.2">
      <c r="A43" s="123"/>
      <c r="B43" s="124"/>
      <c r="C43" s="260" t="s">
        <v>107</v>
      </c>
      <c r="D43" s="261"/>
      <c r="E43" s="125">
        <v>31.752104055087987</v>
      </c>
      <c r="F43" s="143">
        <v>415</v>
      </c>
      <c r="G43" s="144">
        <v>457</v>
      </c>
      <c r="H43" s="144">
        <v>470</v>
      </c>
      <c r="I43" s="144">
        <v>373</v>
      </c>
      <c r="J43" s="145">
        <v>426</v>
      </c>
      <c r="K43" s="144">
        <v>-11</v>
      </c>
      <c r="L43" s="146">
        <v>-2.5821596244131455</v>
      </c>
    </row>
    <row r="44" spans="1:12" s="110" customFormat="1" ht="45.75" customHeight="1" x14ac:dyDescent="0.2">
      <c r="A44" s="604" t="s">
        <v>191</v>
      </c>
      <c r="B44" s="605"/>
      <c r="C44" s="605"/>
      <c r="D44" s="606"/>
      <c r="E44" s="113">
        <v>1.239147592738753</v>
      </c>
      <c r="F44" s="115">
        <v>471</v>
      </c>
      <c r="G44" s="114">
        <v>485</v>
      </c>
      <c r="H44" s="114">
        <v>487</v>
      </c>
      <c r="I44" s="114">
        <v>466</v>
      </c>
      <c r="J44" s="140">
        <v>473</v>
      </c>
      <c r="K44" s="114">
        <v>-2</v>
      </c>
      <c r="L44" s="116">
        <v>-0.42283298097251587</v>
      </c>
    </row>
    <row r="45" spans="1:12" s="110" customFormat="1" ht="15" customHeight="1" x14ac:dyDescent="0.2">
      <c r="A45" s="120"/>
      <c r="B45" s="119"/>
      <c r="C45" s="258" t="s">
        <v>106</v>
      </c>
      <c r="E45" s="113">
        <v>59.447983014861997</v>
      </c>
      <c r="F45" s="115">
        <v>280</v>
      </c>
      <c r="G45" s="114">
        <v>279</v>
      </c>
      <c r="H45" s="114">
        <v>279</v>
      </c>
      <c r="I45" s="114">
        <v>268</v>
      </c>
      <c r="J45" s="140">
        <v>270</v>
      </c>
      <c r="K45" s="114">
        <v>10</v>
      </c>
      <c r="L45" s="116">
        <v>3.7037037037037037</v>
      </c>
    </row>
    <row r="46" spans="1:12" s="110" customFormat="1" ht="15" customHeight="1" x14ac:dyDescent="0.2">
      <c r="A46" s="123"/>
      <c r="B46" s="124"/>
      <c r="C46" s="260" t="s">
        <v>107</v>
      </c>
      <c r="D46" s="261"/>
      <c r="E46" s="125">
        <v>40.552016985138003</v>
      </c>
      <c r="F46" s="143">
        <v>191</v>
      </c>
      <c r="G46" s="144">
        <v>206</v>
      </c>
      <c r="H46" s="144">
        <v>208</v>
      </c>
      <c r="I46" s="144">
        <v>198</v>
      </c>
      <c r="J46" s="145">
        <v>203</v>
      </c>
      <c r="K46" s="144">
        <v>-12</v>
      </c>
      <c r="L46" s="146">
        <v>-5.9113300492610836</v>
      </c>
    </row>
    <row r="47" spans="1:12" s="110" customFormat="1" ht="39" customHeight="1" x14ac:dyDescent="0.2">
      <c r="A47" s="604" t="s">
        <v>519</v>
      </c>
      <c r="B47" s="607"/>
      <c r="C47" s="607"/>
      <c r="D47" s="608"/>
      <c r="E47" s="113">
        <v>0.19205472244146277</v>
      </c>
      <c r="F47" s="115">
        <v>73</v>
      </c>
      <c r="G47" s="114">
        <v>81</v>
      </c>
      <c r="H47" s="114">
        <v>80</v>
      </c>
      <c r="I47" s="114">
        <v>75</v>
      </c>
      <c r="J47" s="140">
        <v>81</v>
      </c>
      <c r="K47" s="114">
        <v>-8</v>
      </c>
      <c r="L47" s="116">
        <v>-9.8765432098765427</v>
      </c>
    </row>
    <row r="48" spans="1:12" s="110" customFormat="1" ht="15" customHeight="1" x14ac:dyDescent="0.2">
      <c r="A48" s="120"/>
      <c r="B48" s="119"/>
      <c r="C48" s="258" t="s">
        <v>106</v>
      </c>
      <c r="E48" s="113">
        <v>50.684931506849317</v>
      </c>
      <c r="F48" s="115">
        <v>37</v>
      </c>
      <c r="G48" s="114">
        <v>40</v>
      </c>
      <c r="H48" s="114">
        <v>39</v>
      </c>
      <c r="I48" s="114">
        <v>35</v>
      </c>
      <c r="J48" s="140">
        <v>35</v>
      </c>
      <c r="K48" s="114">
        <v>2</v>
      </c>
      <c r="L48" s="116">
        <v>5.7142857142857144</v>
      </c>
    </row>
    <row r="49" spans="1:12" s="110" customFormat="1" ht="15" customHeight="1" x14ac:dyDescent="0.2">
      <c r="A49" s="123"/>
      <c r="B49" s="124"/>
      <c r="C49" s="260" t="s">
        <v>107</v>
      </c>
      <c r="D49" s="261"/>
      <c r="E49" s="125">
        <v>49.315068493150683</v>
      </c>
      <c r="F49" s="143">
        <v>36</v>
      </c>
      <c r="G49" s="144">
        <v>41</v>
      </c>
      <c r="H49" s="144">
        <v>41</v>
      </c>
      <c r="I49" s="144">
        <v>40</v>
      </c>
      <c r="J49" s="145">
        <v>46</v>
      </c>
      <c r="K49" s="144">
        <v>-10</v>
      </c>
      <c r="L49" s="146">
        <v>-21.739130434782609</v>
      </c>
    </row>
    <row r="50" spans="1:12" s="110" customFormat="1" ht="24.95" customHeight="1" x14ac:dyDescent="0.2">
      <c r="A50" s="609" t="s">
        <v>192</v>
      </c>
      <c r="B50" s="610"/>
      <c r="C50" s="610"/>
      <c r="D50" s="611"/>
      <c r="E50" s="262">
        <v>7.7269139700078924</v>
      </c>
      <c r="F50" s="263">
        <v>2937</v>
      </c>
      <c r="G50" s="264">
        <v>3085</v>
      </c>
      <c r="H50" s="264">
        <v>3167</v>
      </c>
      <c r="I50" s="264">
        <v>2859</v>
      </c>
      <c r="J50" s="265">
        <v>2876</v>
      </c>
      <c r="K50" s="263">
        <v>61</v>
      </c>
      <c r="L50" s="266">
        <v>2.121001390820584</v>
      </c>
    </row>
    <row r="51" spans="1:12" s="110" customFormat="1" ht="15" customHeight="1" x14ac:dyDescent="0.2">
      <c r="A51" s="120"/>
      <c r="B51" s="119"/>
      <c r="C51" s="258" t="s">
        <v>106</v>
      </c>
      <c r="E51" s="113">
        <v>66.59856996935649</v>
      </c>
      <c r="F51" s="115">
        <v>1956</v>
      </c>
      <c r="G51" s="114">
        <v>2051</v>
      </c>
      <c r="H51" s="114">
        <v>2112</v>
      </c>
      <c r="I51" s="114">
        <v>1910</v>
      </c>
      <c r="J51" s="140">
        <v>1928</v>
      </c>
      <c r="K51" s="114">
        <v>28</v>
      </c>
      <c r="L51" s="116">
        <v>1.4522821576763485</v>
      </c>
    </row>
    <row r="52" spans="1:12" s="110" customFormat="1" ht="15" customHeight="1" x14ac:dyDescent="0.2">
      <c r="A52" s="120"/>
      <c r="B52" s="119"/>
      <c r="C52" s="258" t="s">
        <v>107</v>
      </c>
      <c r="E52" s="113">
        <v>33.40143003064351</v>
      </c>
      <c r="F52" s="115">
        <v>981</v>
      </c>
      <c r="G52" s="114">
        <v>1034</v>
      </c>
      <c r="H52" s="114">
        <v>1055</v>
      </c>
      <c r="I52" s="114">
        <v>949</v>
      </c>
      <c r="J52" s="140">
        <v>948</v>
      </c>
      <c r="K52" s="114">
        <v>33</v>
      </c>
      <c r="L52" s="116">
        <v>3.481012658227848</v>
      </c>
    </row>
    <row r="53" spans="1:12" s="110" customFormat="1" ht="15" customHeight="1" x14ac:dyDescent="0.2">
      <c r="A53" s="120"/>
      <c r="B53" s="119"/>
      <c r="C53" s="258" t="s">
        <v>187</v>
      </c>
      <c r="D53" s="110" t="s">
        <v>193</v>
      </c>
      <c r="E53" s="113">
        <v>34.218590398365677</v>
      </c>
      <c r="F53" s="115">
        <v>1005</v>
      </c>
      <c r="G53" s="114">
        <v>1152</v>
      </c>
      <c r="H53" s="114">
        <v>1205</v>
      </c>
      <c r="I53" s="114">
        <v>905</v>
      </c>
      <c r="J53" s="140">
        <v>982</v>
      </c>
      <c r="K53" s="114">
        <v>23</v>
      </c>
      <c r="L53" s="116">
        <v>2.3421588594704685</v>
      </c>
    </row>
    <row r="54" spans="1:12" s="110" customFormat="1" ht="15" customHeight="1" x14ac:dyDescent="0.2">
      <c r="A54" s="120"/>
      <c r="B54" s="119"/>
      <c r="D54" s="267" t="s">
        <v>194</v>
      </c>
      <c r="E54" s="113">
        <v>70.945273631840791</v>
      </c>
      <c r="F54" s="115">
        <v>713</v>
      </c>
      <c r="G54" s="114">
        <v>814</v>
      </c>
      <c r="H54" s="114">
        <v>854</v>
      </c>
      <c r="I54" s="114">
        <v>659</v>
      </c>
      <c r="J54" s="140">
        <v>700</v>
      </c>
      <c r="K54" s="114">
        <v>13</v>
      </c>
      <c r="L54" s="116">
        <v>1.8571428571428572</v>
      </c>
    </row>
    <row r="55" spans="1:12" s="110" customFormat="1" ht="15" customHeight="1" x14ac:dyDescent="0.2">
      <c r="A55" s="120"/>
      <c r="B55" s="119"/>
      <c r="D55" s="267" t="s">
        <v>195</v>
      </c>
      <c r="E55" s="113">
        <v>29.054726368159205</v>
      </c>
      <c r="F55" s="115">
        <v>292</v>
      </c>
      <c r="G55" s="114">
        <v>338</v>
      </c>
      <c r="H55" s="114">
        <v>351</v>
      </c>
      <c r="I55" s="114">
        <v>246</v>
      </c>
      <c r="J55" s="140">
        <v>282</v>
      </c>
      <c r="K55" s="114">
        <v>10</v>
      </c>
      <c r="L55" s="116">
        <v>3.5460992907801416</v>
      </c>
    </row>
    <row r="56" spans="1:12" s="110" customFormat="1" ht="15" customHeight="1" x14ac:dyDescent="0.2">
      <c r="A56" s="120"/>
      <c r="B56" s="119" t="s">
        <v>196</v>
      </c>
      <c r="C56" s="258"/>
      <c r="E56" s="113">
        <v>71.507498026835037</v>
      </c>
      <c r="F56" s="115">
        <v>27180</v>
      </c>
      <c r="G56" s="114">
        <v>27350</v>
      </c>
      <c r="H56" s="114">
        <v>27585</v>
      </c>
      <c r="I56" s="114">
        <v>27800</v>
      </c>
      <c r="J56" s="140">
        <v>28023</v>
      </c>
      <c r="K56" s="114">
        <v>-843</v>
      </c>
      <c r="L56" s="116">
        <v>-3.0082432287763621</v>
      </c>
    </row>
    <row r="57" spans="1:12" s="110" customFormat="1" ht="15" customHeight="1" x14ac:dyDescent="0.2">
      <c r="A57" s="120"/>
      <c r="B57" s="119"/>
      <c r="C57" s="258" t="s">
        <v>106</v>
      </c>
      <c r="E57" s="113">
        <v>56.799116997792495</v>
      </c>
      <c r="F57" s="115">
        <v>15438</v>
      </c>
      <c r="G57" s="114">
        <v>15462</v>
      </c>
      <c r="H57" s="114">
        <v>15586</v>
      </c>
      <c r="I57" s="114">
        <v>15647</v>
      </c>
      <c r="J57" s="140">
        <v>15659</v>
      </c>
      <c r="K57" s="114">
        <v>-221</v>
      </c>
      <c r="L57" s="116">
        <v>-1.4113289482086979</v>
      </c>
    </row>
    <row r="58" spans="1:12" s="110" customFormat="1" ht="15" customHeight="1" x14ac:dyDescent="0.2">
      <c r="A58" s="120"/>
      <c r="B58" s="119"/>
      <c r="C58" s="258" t="s">
        <v>107</v>
      </c>
      <c r="E58" s="113">
        <v>43.200883002207505</v>
      </c>
      <c r="F58" s="115">
        <v>11742</v>
      </c>
      <c r="G58" s="114">
        <v>11888</v>
      </c>
      <c r="H58" s="114">
        <v>11999</v>
      </c>
      <c r="I58" s="114">
        <v>12153</v>
      </c>
      <c r="J58" s="140">
        <v>12364</v>
      </c>
      <c r="K58" s="114">
        <v>-622</v>
      </c>
      <c r="L58" s="116">
        <v>-5.0307343901649952</v>
      </c>
    </row>
    <row r="59" spans="1:12" s="110" customFormat="1" ht="15" customHeight="1" x14ac:dyDescent="0.2">
      <c r="A59" s="120"/>
      <c r="B59" s="119"/>
      <c r="C59" s="258" t="s">
        <v>105</v>
      </c>
      <c r="D59" s="110" t="s">
        <v>197</v>
      </c>
      <c r="E59" s="113">
        <v>90.301692420897723</v>
      </c>
      <c r="F59" s="115">
        <v>24544</v>
      </c>
      <c r="G59" s="114">
        <v>24708</v>
      </c>
      <c r="H59" s="114">
        <v>24956</v>
      </c>
      <c r="I59" s="114">
        <v>25198</v>
      </c>
      <c r="J59" s="140">
        <v>25435</v>
      </c>
      <c r="K59" s="114">
        <v>-891</v>
      </c>
      <c r="L59" s="116">
        <v>-3.503046982504423</v>
      </c>
    </row>
    <row r="60" spans="1:12" s="110" customFormat="1" ht="15" customHeight="1" x14ac:dyDescent="0.2">
      <c r="A60" s="120"/>
      <c r="B60" s="119"/>
      <c r="C60" s="258"/>
      <c r="D60" s="267" t="s">
        <v>198</v>
      </c>
      <c r="E60" s="113">
        <v>57.007822685788788</v>
      </c>
      <c r="F60" s="115">
        <v>13992</v>
      </c>
      <c r="G60" s="114">
        <v>14028</v>
      </c>
      <c r="H60" s="114">
        <v>14172</v>
      </c>
      <c r="I60" s="114">
        <v>14246</v>
      </c>
      <c r="J60" s="140">
        <v>14279</v>
      </c>
      <c r="K60" s="114">
        <v>-287</v>
      </c>
      <c r="L60" s="116">
        <v>-2.0099446739967783</v>
      </c>
    </row>
    <row r="61" spans="1:12" s="110" customFormat="1" ht="15" customHeight="1" x14ac:dyDescent="0.2">
      <c r="A61" s="120"/>
      <c r="B61" s="119"/>
      <c r="C61" s="258"/>
      <c r="D61" s="267" t="s">
        <v>199</v>
      </c>
      <c r="E61" s="113">
        <v>42.992177314211212</v>
      </c>
      <c r="F61" s="115">
        <v>10552</v>
      </c>
      <c r="G61" s="114">
        <v>10680</v>
      </c>
      <c r="H61" s="114">
        <v>10784</v>
      </c>
      <c r="I61" s="114">
        <v>10952</v>
      </c>
      <c r="J61" s="140">
        <v>11156</v>
      </c>
      <c r="K61" s="114">
        <v>-604</v>
      </c>
      <c r="L61" s="116">
        <v>-5.4141269272140553</v>
      </c>
    </row>
    <row r="62" spans="1:12" s="110" customFormat="1" ht="15" customHeight="1" x14ac:dyDescent="0.2">
      <c r="A62" s="120"/>
      <c r="B62" s="119"/>
      <c r="C62" s="258"/>
      <c r="D62" s="258" t="s">
        <v>200</v>
      </c>
      <c r="E62" s="113">
        <v>9.6983075791022806</v>
      </c>
      <c r="F62" s="115">
        <v>2636</v>
      </c>
      <c r="G62" s="114">
        <v>2642</v>
      </c>
      <c r="H62" s="114">
        <v>2629</v>
      </c>
      <c r="I62" s="114">
        <v>2602</v>
      </c>
      <c r="J62" s="140">
        <v>2588</v>
      </c>
      <c r="K62" s="114">
        <v>48</v>
      </c>
      <c r="L62" s="116">
        <v>1.8547140649149922</v>
      </c>
    </row>
    <row r="63" spans="1:12" s="110" customFormat="1" ht="15" customHeight="1" x14ac:dyDescent="0.2">
      <c r="A63" s="120"/>
      <c r="B63" s="119"/>
      <c r="C63" s="258"/>
      <c r="D63" s="267" t="s">
        <v>198</v>
      </c>
      <c r="E63" s="113">
        <v>54.855842185128985</v>
      </c>
      <c r="F63" s="115">
        <v>1446</v>
      </c>
      <c r="G63" s="114">
        <v>1434</v>
      </c>
      <c r="H63" s="114">
        <v>1414</v>
      </c>
      <c r="I63" s="114">
        <v>1401</v>
      </c>
      <c r="J63" s="140">
        <v>1380</v>
      </c>
      <c r="K63" s="114">
        <v>66</v>
      </c>
      <c r="L63" s="116">
        <v>4.7826086956521738</v>
      </c>
    </row>
    <row r="64" spans="1:12" s="110" customFormat="1" ht="15" customHeight="1" x14ac:dyDescent="0.2">
      <c r="A64" s="120"/>
      <c r="B64" s="119"/>
      <c r="C64" s="258"/>
      <c r="D64" s="267" t="s">
        <v>199</v>
      </c>
      <c r="E64" s="113">
        <v>45.144157814871015</v>
      </c>
      <c r="F64" s="115">
        <v>1190</v>
      </c>
      <c r="G64" s="114">
        <v>1208</v>
      </c>
      <c r="H64" s="114">
        <v>1215</v>
      </c>
      <c r="I64" s="114">
        <v>1201</v>
      </c>
      <c r="J64" s="140">
        <v>1208</v>
      </c>
      <c r="K64" s="114">
        <v>-18</v>
      </c>
      <c r="L64" s="116">
        <v>-1.490066225165563</v>
      </c>
    </row>
    <row r="65" spans="1:12" s="110" customFormat="1" ht="15" customHeight="1" x14ac:dyDescent="0.2">
      <c r="A65" s="120"/>
      <c r="B65" s="119" t="s">
        <v>201</v>
      </c>
      <c r="C65" s="258"/>
      <c r="E65" s="113">
        <v>15.722178374112076</v>
      </c>
      <c r="F65" s="115">
        <v>5976</v>
      </c>
      <c r="G65" s="114">
        <v>5956</v>
      </c>
      <c r="H65" s="114">
        <v>5909</v>
      </c>
      <c r="I65" s="114">
        <v>5868</v>
      </c>
      <c r="J65" s="140">
        <v>5843</v>
      </c>
      <c r="K65" s="114">
        <v>133</v>
      </c>
      <c r="L65" s="116">
        <v>2.2762279650864281</v>
      </c>
    </row>
    <row r="66" spans="1:12" s="110" customFormat="1" ht="15" customHeight="1" x14ac:dyDescent="0.2">
      <c r="A66" s="120"/>
      <c r="B66" s="119"/>
      <c r="C66" s="258" t="s">
        <v>106</v>
      </c>
      <c r="E66" s="113">
        <v>58.149263721552877</v>
      </c>
      <c r="F66" s="115">
        <v>3475</v>
      </c>
      <c r="G66" s="114">
        <v>3465</v>
      </c>
      <c r="H66" s="114">
        <v>3429</v>
      </c>
      <c r="I66" s="114">
        <v>3436</v>
      </c>
      <c r="J66" s="140">
        <v>3430</v>
      </c>
      <c r="K66" s="114">
        <v>45</v>
      </c>
      <c r="L66" s="116">
        <v>1.3119533527696794</v>
      </c>
    </row>
    <row r="67" spans="1:12" s="110" customFormat="1" ht="15" customHeight="1" x14ac:dyDescent="0.2">
      <c r="A67" s="120"/>
      <c r="B67" s="119"/>
      <c r="C67" s="258" t="s">
        <v>107</v>
      </c>
      <c r="E67" s="113">
        <v>41.850736278447123</v>
      </c>
      <c r="F67" s="115">
        <v>2501</v>
      </c>
      <c r="G67" s="114">
        <v>2491</v>
      </c>
      <c r="H67" s="114">
        <v>2480</v>
      </c>
      <c r="I67" s="114">
        <v>2432</v>
      </c>
      <c r="J67" s="140">
        <v>2413</v>
      </c>
      <c r="K67" s="114">
        <v>88</v>
      </c>
      <c r="L67" s="116">
        <v>3.6469125569830085</v>
      </c>
    </row>
    <row r="68" spans="1:12" s="110" customFormat="1" ht="15" customHeight="1" x14ac:dyDescent="0.2">
      <c r="A68" s="120"/>
      <c r="B68" s="119"/>
      <c r="C68" s="258" t="s">
        <v>105</v>
      </c>
      <c r="D68" s="110" t="s">
        <v>202</v>
      </c>
      <c r="E68" s="113">
        <v>15.461847389558233</v>
      </c>
      <c r="F68" s="115">
        <v>924</v>
      </c>
      <c r="G68" s="114">
        <v>904</v>
      </c>
      <c r="H68" s="114">
        <v>892</v>
      </c>
      <c r="I68" s="114">
        <v>871</v>
      </c>
      <c r="J68" s="140">
        <v>832</v>
      </c>
      <c r="K68" s="114">
        <v>92</v>
      </c>
      <c r="L68" s="116">
        <v>11.057692307692308</v>
      </c>
    </row>
    <row r="69" spans="1:12" s="110" customFormat="1" ht="15" customHeight="1" x14ac:dyDescent="0.2">
      <c r="A69" s="120"/>
      <c r="B69" s="119"/>
      <c r="C69" s="258"/>
      <c r="D69" s="267" t="s">
        <v>198</v>
      </c>
      <c r="E69" s="113">
        <v>59.632034632034632</v>
      </c>
      <c r="F69" s="115">
        <v>551</v>
      </c>
      <c r="G69" s="114">
        <v>548</v>
      </c>
      <c r="H69" s="114">
        <v>546</v>
      </c>
      <c r="I69" s="114">
        <v>548</v>
      </c>
      <c r="J69" s="140">
        <v>523</v>
      </c>
      <c r="K69" s="114">
        <v>28</v>
      </c>
      <c r="L69" s="116">
        <v>5.353728489483748</v>
      </c>
    </row>
    <row r="70" spans="1:12" s="110" customFormat="1" ht="15" customHeight="1" x14ac:dyDescent="0.2">
      <c r="A70" s="120"/>
      <c r="B70" s="119"/>
      <c r="C70" s="258"/>
      <c r="D70" s="267" t="s">
        <v>199</v>
      </c>
      <c r="E70" s="113">
        <v>40.367965367965368</v>
      </c>
      <c r="F70" s="115">
        <v>373</v>
      </c>
      <c r="G70" s="114">
        <v>356</v>
      </c>
      <c r="H70" s="114">
        <v>346</v>
      </c>
      <c r="I70" s="114">
        <v>323</v>
      </c>
      <c r="J70" s="140">
        <v>309</v>
      </c>
      <c r="K70" s="114">
        <v>64</v>
      </c>
      <c r="L70" s="116">
        <v>20.711974110032362</v>
      </c>
    </row>
    <row r="71" spans="1:12" s="110" customFormat="1" ht="15" customHeight="1" x14ac:dyDescent="0.2">
      <c r="A71" s="120"/>
      <c r="B71" s="119"/>
      <c r="C71" s="258"/>
      <c r="D71" s="110" t="s">
        <v>203</v>
      </c>
      <c r="E71" s="113">
        <v>77.409638554216869</v>
      </c>
      <c r="F71" s="115">
        <v>4626</v>
      </c>
      <c r="G71" s="114">
        <v>4624</v>
      </c>
      <c r="H71" s="114">
        <v>4595</v>
      </c>
      <c r="I71" s="114">
        <v>4594</v>
      </c>
      <c r="J71" s="140">
        <v>4603</v>
      </c>
      <c r="K71" s="114">
        <v>23</v>
      </c>
      <c r="L71" s="116">
        <v>0.49967412557028024</v>
      </c>
    </row>
    <row r="72" spans="1:12" s="110" customFormat="1" ht="15" customHeight="1" x14ac:dyDescent="0.2">
      <c r="A72" s="120"/>
      <c r="B72" s="119"/>
      <c r="C72" s="258"/>
      <c r="D72" s="267" t="s">
        <v>198</v>
      </c>
      <c r="E72" s="113">
        <v>56.830955469087762</v>
      </c>
      <c r="F72" s="115">
        <v>2629</v>
      </c>
      <c r="G72" s="114">
        <v>2623</v>
      </c>
      <c r="H72" s="114">
        <v>2592</v>
      </c>
      <c r="I72" s="114">
        <v>2610</v>
      </c>
      <c r="J72" s="140">
        <v>2625</v>
      </c>
      <c r="K72" s="114">
        <v>4</v>
      </c>
      <c r="L72" s="116">
        <v>0.15238095238095239</v>
      </c>
    </row>
    <row r="73" spans="1:12" s="110" customFormat="1" ht="15" customHeight="1" x14ac:dyDescent="0.2">
      <c r="A73" s="120"/>
      <c r="B73" s="119"/>
      <c r="C73" s="258"/>
      <c r="D73" s="267" t="s">
        <v>199</v>
      </c>
      <c r="E73" s="113">
        <v>43.169044530912238</v>
      </c>
      <c r="F73" s="115">
        <v>1997</v>
      </c>
      <c r="G73" s="114">
        <v>2001</v>
      </c>
      <c r="H73" s="114">
        <v>2003</v>
      </c>
      <c r="I73" s="114">
        <v>1984</v>
      </c>
      <c r="J73" s="140">
        <v>1978</v>
      </c>
      <c r="K73" s="114">
        <v>19</v>
      </c>
      <c r="L73" s="116">
        <v>0.96056622851365014</v>
      </c>
    </row>
    <row r="74" spans="1:12" s="110" customFormat="1" ht="15" customHeight="1" x14ac:dyDescent="0.2">
      <c r="A74" s="120"/>
      <c r="B74" s="119"/>
      <c r="C74" s="258"/>
      <c r="D74" s="110" t="s">
        <v>204</v>
      </c>
      <c r="E74" s="113">
        <v>7.1285140562248994</v>
      </c>
      <c r="F74" s="115">
        <v>426</v>
      </c>
      <c r="G74" s="114">
        <v>428</v>
      </c>
      <c r="H74" s="114">
        <v>422</v>
      </c>
      <c r="I74" s="114">
        <v>403</v>
      </c>
      <c r="J74" s="140">
        <v>408</v>
      </c>
      <c r="K74" s="114">
        <v>18</v>
      </c>
      <c r="L74" s="116">
        <v>4.4117647058823533</v>
      </c>
    </row>
    <row r="75" spans="1:12" s="110" customFormat="1" ht="15" customHeight="1" x14ac:dyDescent="0.2">
      <c r="A75" s="120"/>
      <c r="B75" s="119"/>
      <c r="C75" s="258"/>
      <c r="D75" s="267" t="s">
        <v>198</v>
      </c>
      <c r="E75" s="113">
        <v>69.248826291079808</v>
      </c>
      <c r="F75" s="115">
        <v>295</v>
      </c>
      <c r="G75" s="114">
        <v>294</v>
      </c>
      <c r="H75" s="114">
        <v>291</v>
      </c>
      <c r="I75" s="114">
        <v>278</v>
      </c>
      <c r="J75" s="140">
        <v>282</v>
      </c>
      <c r="K75" s="114">
        <v>13</v>
      </c>
      <c r="L75" s="116">
        <v>4.6099290780141846</v>
      </c>
    </row>
    <row r="76" spans="1:12" s="110" customFormat="1" ht="15" customHeight="1" x14ac:dyDescent="0.2">
      <c r="A76" s="120"/>
      <c r="B76" s="119"/>
      <c r="C76" s="258"/>
      <c r="D76" s="267" t="s">
        <v>199</v>
      </c>
      <c r="E76" s="113">
        <v>30.751173708920188</v>
      </c>
      <c r="F76" s="115">
        <v>131</v>
      </c>
      <c r="G76" s="114">
        <v>134</v>
      </c>
      <c r="H76" s="114">
        <v>131</v>
      </c>
      <c r="I76" s="114">
        <v>125</v>
      </c>
      <c r="J76" s="140">
        <v>126</v>
      </c>
      <c r="K76" s="114">
        <v>5</v>
      </c>
      <c r="L76" s="116">
        <v>3.9682539682539684</v>
      </c>
    </row>
    <row r="77" spans="1:12" s="110" customFormat="1" ht="15" customHeight="1" x14ac:dyDescent="0.2">
      <c r="A77" s="534"/>
      <c r="B77" s="119" t="s">
        <v>205</v>
      </c>
      <c r="C77" s="268"/>
      <c r="D77" s="182"/>
      <c r="E77" s="113">
        <v>5.0434096290449881</v>
      </c>
      <c r="F77" s="115">
        <v>1917</v>
      </c>
      <c r="G77" s="114">
        <v>1929</v>
      </c>
      <c r="H77" s="114">
        <v>1986</v>
      </c>
      <c r="I77" s="114">
        <v>1994</v>
      </c>
      <c r="J77" s="140">
        <v>2023</v>
      </c>
      <c r="K77" s="114">
        <v>-106</v>
      </c>
      <c r="L77" s="116">
        <v>-5.2397429560059319</v>
      </c>
    </row>
    <row r="78" spans="1:12" s="110" customFormat="1" ht="15" customHeight="1" x14ac:dyDescent="0.2">
      <c r="A78" s="120"/>
      <c r="B78" s="119"/>
      <c r="C78" s="268" t="s">
        <v>106</v>
      </c>
      <c r="D78" s="182"/>
      <c r="E78" s="113">
        <v>60.772039645279079</v>
      </c>
      <c r="F78" s="115">
        <v>1165</v>
      </c>
      <c r="G78" s="114">
        <v>1168</v>
      </c>
      <c r="H78" s="114">
        <v>1216</v>
      </c>
      <c r="I78" s="114">
        <v>1220</v>
      </c>
      <c r="J78" s="140">
        <v>1230</v>
      </c>
      <c r="K78" s="114">
        <v>-65</v>
      </c>
      <c r="L78" s="116">
        <v>-5.2845528455284549</v>
      </c>
    </row>
    <row r="79" spans="1:12" s="110" customFormat="1" ht="15" customHeight="1" x14ac:dyDescent="0.2">
      <c r="A79" s="123"/>
      <c r="B79" s="124"/>
      <c r="C79" s="260" t="s">
        <v>107</v>
      </c>
      <c r="D79" s="261"/>
      <c r="E79" s="125">
        <v>39.227960354720921</v>
      </c>
      <c r="F79" s="143">
        <v>752</v>
      </c>
      <c r="G79" s="144">
        <v>761</v>
      </c>
      <c r="H79" s="144">
        <v>770</v>
      </c>
      <c r="I79" s="144">
        <v>774</v>
      </c>
      <c r="J79" s="145">
        <v>793</v>
      </c>
      <c r="K79" s="144">
        <v>-41</v>
      </c>
      <c r="L79" s="146">
        <v>-5.1702395964691048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38010</v>
      </c>
      <c r="E11" s="114">
        <v>38320</v>
      </c>
      <c r="F11" s="114">
        <v>38647</v>
      </c>
      <c r="G11" s="114">
        <v>38521</v>
      </c>
      <c r="H11" s="140">
        <v>38765</v>
      </c>
      <c r="I11" s="115">
        <v>-755</v>
      </c>
      <c r="J11" s="116">
        <v>-1.9476331742551269</v>
      </c>
    </row>
    <row r="12" spans="1:15" s="110" customFormat="1" ht="24.95" customHeight="1" x14ac:dyDescent="0.2">
      <c r="A12" s="193" t="s">
        <v>132</v>
      </c>
      <c r="B12" s="194" t="s">
        <v>133</v>
      </c>
      <c r="C12" s="113">
        <v>1.1891607471717969</v>
      </c>
      <c r="D12" s="115">
        <v>452</v>
      </c>
      <c r="E12" s="114">
        <v>455</v>
      </c>
      <c r="F12" s="114">
        <v>469</v>
      </c>
      <c r="G12" s="114">
        <v>466</v>
      </c>
      <c r="H12" s="140">
        <v>467</v>
      </c>
      <c r="I12" s="115">
        <v>-15</v>
      </c>
      <c r="J12" s="116">
        <v>-3.2119914346895073</v>
      </c>
    </row>
    <row r="13" spans="1:15" s="110" customFormat="1" ht="24.95" customHeight="1" x14ac:dyDescent="0.2">
      <c r="A13" s="193" t="s">
        <v>134</v>
      </c>
      <c r="B13" s="199" t="s">
        <v>214</v>
      </c>
      <c r="C13" s="113">
        <v>1.7679558011049723</v>
      </c>
      <c r="D13" s="115">
        <v>672</v>
      </c>
      <c r="E13" s="114">
        <v>671</v>
      </c>
      <c r="F13" s="114">
        <v>674</v>
      </c>
      <c r="G13" s="114">
        <v>666</v>
      </c>
      <c r="H13" s="140">
        <v>666</v>
      </c>
      <c r="I13" s="115">
        <v>6</v>
      </c>
      <c r="J13" s="116">
        <v>0.90090090090090091</v>
      </c>
    </row>
    <row r="14" spans="1:15" s="287" customFormat="1" ht="24" customHeight="1" x14ac:dyDescent="0.2">
      <c r="A14" s="193" t="s">
        <v>215</v>
      </c>
      <c r="B14" s="199" t="s">
        <v>137</v>
      </c>
      <c r="C14" s="113">
        <v>32.691397000789266</v>
      </c>
      <c r="D14" s="115">
        <v>12426</v>
      </c>
      <c r="E14" s="114">
        <v>12513</v>
      </c>
      <c r="F14" s="114">
        <v>12565</v>
      </c>
      <c r="G14" s="114">
        <v>12621</v>
      </c>
      <c r="H14" s="140">
        <v>12807</v>
      </c>
      <c r="I14" s="115">
        <v>-381</v>
      </c>
      <c r="J14" s="116">
        <v>-2.9749355821035373</v>
      </c>
      <c r="K14" s="110"/>
      <c r="L14" s="110"/>
      <c r="M14" s="110"/>
      <c r="N14" s="110"/>
      <c r="O14" s="110"/>
    </row>
    <row r="15" spans="1:15" s="110" customFormat="1" ht="24.75" customHeight="1" x14ac:dyDescent="0.2">
      <c r="A15" s="193" t="s">
        <v>216</v>
      </c>
      <c r="B15" s="199" t="s">
        <v>217</v>
      </c>
      <c r="C15" s="113">
        <v>3.1886345698500396</v>
      </c>
      <c r="D15" s="115">
        <v>1212</v>
      </c>
      <c r="E15" s="114">
        <v>1242</v>
      </c>
      <c r="F15" s="114">
        <v>1259</v>
      </c>
      <c r="G15" s="114">
        <v>1448</v>
      </c>
      <c r="H15" s="140">
        <v>1585</v>
      </c>
      <c r="I15" s="115">
        <v>-373</v>
      </c>
      <c r="J15" s="116">
        <v>-23.533123028391167</v>
      </c>
    </row>
    <row r="16" spans="1:15" s="287" customFormat="1" ht="24.95" customHeight="1" x14ac:dyDescent="0.2">
      <c r="A16" s="193" t="s">
        <v>218</v>
      </c>
      <c r="B16" s="199" t="s">
        <v>141</v>
      </c>
      <c r="C16" s="113">
        <v>21.857405945803738</v>
      </c>
      <c r="D16" s="115">
        <v>8308</v>
      </c>
      <c r="E16" s="114">
        <v>8351</v>
      </c>
      <c r="F16" s="114">
        <v>8367</v>
      </c>
      <c r="G16" s="114">
        <v>8249</v>
      </c>
      <c r="H16" s="140">
        <v>8155</v>
      </c>
      <c r="I16" s="115">
        <v>153</v>
      </c>
      <c r="J16" s="116">
        <v>1.8761496014714898</v>
      </c>
      <c r="K16" s="110"/>
      <c r="L16" s="110"/>
      <c r="M16" s="110"/>
      <c r="N16" s="110"/>
      <c r="O16" s="110"/>
    </row>
    <row r="17" spans="1:15" s="110" customFormat="1" ht="24.95" customHeight="1" x14ac:dyDescent="0.2">
      <c r="A17" s="193" t="s">
        <v>219</v>
      </c>
      <c r="B17" s="199" t="s">
        <v>220</v>
      </c>
      <c r="C17" s="113">
        <v>7.6453564851354905</v>
      </c>
      <c r="D17" s="115">
        <v>2906</v>
      </c>
      <c r="E17" s="114">
        <v>2920</v>
      </c>
      <c r="F17" s="114">
        <v>2939</v>
      </c>
      <c r="G17" s="114">
        <v>2924</v>
      </c>
      <c r="H17" s="140">
        <v>3067</v>
      </c>
      <c r="I17" s="115">
        <v>-161</v>
      </c>
      <c r="J17" s="116">
        <v>-5.2494294098467558</v>
      </c>
    </row>
    <row r="18" spans="1:15" s="287" customFormat="1" ht="24.95" customHeight="1" x14ac:dyDescent="0.2">
      <c r="A18" s="201" t="s">
        <v>144</v>
      </c>
      <c r="B18" s="202" t="s">
        <v>145</v>
      </c>
      <c r="C18" s="113">
        <v>8.2320441988950268</v>
      </c>
      <c r="D18" s="115">
        <v>3129</v>
      </c>
      <c r="E18" s="114">
        <v>3125</v>
      </c>
      <c r="F18" s="114">
        <v>3280</v>
      </c>
      <c r="G18" s="114">
        <v>3180</v>
      </c>
      <c r="H18" s="140">
        <v>3153</v>
      </c>
      <c r="I18" s="115">
        <v>-24</v>
      </c>
      <c r="J18" s="116">
        <v>-0.76117982873453849</v>
      </c>
      <c r="K18" s="110"/>
      <c r="L18" s="110"/>
      <c r="M18" s="110"/>
      <c r="N18" s="110"/>
      <c r="O18" s="110"/>
    </row>
    <row r="19" spans="1:15" s="110" customFormat="1" ht="24.95" customHeight="1" x14ac:dyDescent="0.2">
      <c r="A19" s="193" t="s">
        <v>146</v>
      </c>
      <c r="B19" s="199" t="s">
        <v>147</v>
      </c>
      <c r="C19" s="113">
        <v>10.686661404893449</v>
      </c>
      <c r="D19" s="115">
        <v>4062</v>
      </c>
      <c r="E19" s="114">
        <v>4117</v>
      </c>
      <c r="F19" s="114">
        <v>4158</v>
      </c>
      <c r="G19" s="114">
        <v>4087</v>
      </c>
      <c r="H19" s="140">
        <v>4161</v>
      </c>
      <c r="I19" s="115">
        <v>-99</v>
      </c>
      <c r="J19" s="116">
        <v>-2.379235760634463</v>
      </c>
    </row>
    <row r="20" spans="1:15" s="287" customFormat="1" ht="24.95" customHeight="1" x14ac:dyDescent="0.2">
      <c r="A20" s="193" t="s">
        <v>148</v>
      </c>
      <c r="B20" s="199" t="s">
        <v>149</v>
      </c>
      <c r="C20" s="113">
        <v>4.8408313601683766</v>
      </c>
      <c r="D20" s="115">
        <v>1840</v>
      </c>
      <c r="E20" s="114">
        <v>1867</v>
      </c>
      <c r="F20" s="114">
        <v>1869</v>
      </c>
      <c r="G20" s="114">
        <v>1901</v>
      </c>
      <c r="H20" s="140">
        <v>1909</v>
      </c>
      <c r="I20" s="115">
        <v>-69</v>
      </c>
      <c r="J20" s="116">
        <v>-3.6144578313253013</v>
      </c>
      <c r="K20" s="110"/>
      <c r="L20" s="110"/>
      <c r="M20" s="110"/>
      <c r="N20" s="110"/>
      <c r="O20" s="110"/>
    </row>
    <row r="21" spans="1:15" s="110" customFormat="1" ht="24.95" customHeight="1" x14ac:dyDescent="0.2">
      <c r="A21" s="201" t="s">
        <v>150</v>
      </c>
      <c r="B21" s="202" t="s">
        <v>151</v>
      </c>
      <c r="C21" s="113">
        <v>2.6624572480926072</v>
      </c>
      <c r="D21" s="115">
        <v>1012</v>
      </c>
      <c r="E21" s="114">
        <v>1047</v>
      </c>
      <c r="F21" s="114">
        <v>1084</v>
      </c>
      <c r="G21" s="114">
        <v>1055</v>
      </c>
      <c r="H21" s="140">
        <v>1062</v>
      </c>
      <c r="I21" s="115">
        <v>-50</v>
      </c>
      <c r="J21" s="116">
        <v>-4.7080979284369118</v>
      </c>
    </row>
    <row r="22" spans="1:15" s="110" customFormat="1" ht="24.95" customHeight="1" x14ac:dyDescent="0.2">
      <c r="A22" s="201" t="s">
        <v>152</v>
      </c>
      <c r="B22" s="199" t="s">
        <v>153</v>
      </c>
      <c r="C22" s="113">
        <v>3.3833201789002896</v>
      </c>
      <c r="D22" s="115">
        <v>1286</v>
      </c>
      <c r="E22" s="114">
        <v>1264</v>
      </c>
      <c r="F22" s="114">
        <v>1245</v>
      </c>
      <c r="G22" s="114">
        <v>1234</v>
      </c>
      <c r="H22" s="140">
        <v>1219</v>
      </c>
      <c r="I22" s="115">
        <v>67</v>
      </c>
      <c r="J22" s="116">
        <v>5.4963084495488106</v>
      </c>
    </row>
    <row r="23" spans="1:15" s="110" customFormat="1" ht="24.95" customHeight="1" x14ac:dyDescent="0.2">
      <c r="A23" s="193" t="s">
        <v>154</v>
      </c>
      <c r="B23" s="199" t="s">
        <v>155</v>
      </c>
      <c r="C23" s="113">
        <v>0.99447513812154698</v>
      </c>
      <c r="D23" s="115">
        <v>378</v>
      </c>
      <c r="E23" s="114">
        <v>379</v>
      </c>
      <c r="F23" s="114">
        <v>385</v>
      </c>
      <c r="G23" s="114">
        <v>378</v>
      </c>
      <c r="H23" s="140">
        <v>382</v>
      </c>
      <c r="I23" s="115">
        <v>-4</v>
      </c>
      <c r="J23" s="116">
        <v>-1.0471204188481675</v>
      </c>
    </row>
    <row r="24" spans="1:15" s="110" customFormat="1" ht="24.95" customHeight="1" x14ac:dyDescent="0.2">
      <c r="A24" s="193" t="s">
        <v>156</v>
      </c>
      <c r="B24" s="199" t="s">
        <v>221</v>
      </c>
      <c r="C24" s="113">
        <v>4.3541173375427515</v>
      </c>
      <c r="D24" s="115">
        <v>1655</v>
      </c>
      <c r="E24" s="114">
        <v>1655</v>
      </c>
      <c r="F24" s="114">
        <v>1648</v>
      </c>
      <c r="G24" s="114">
        <v>1641</v>
      </c>
      <c r="H24" s="140">
        <v>1637</v>
      </c>
      <c r="I24" s="115">
        <v>18</v>
      </c>
      <c r="J24" s="116">
        <v>1.0995723885155773</v>
      </c>
    </row>
    <row r="25" spans="1:15" s="110" customFormat="1" ht="24.95" customHeight="1" x14ac:dyDescent="0.2">
      <c r="A25" s="193" t="s">
        <v>222</v>
      </c>
      <c r="B25" s="204" t="s">
        <v>159</v>
      </c>
      <c r="C25" s="113">
        <v>2.8571428571428572</v>
      </c>
      <c r="D25" s="115">
        <v>1086</v>
      </c>
      <c r="E25" s="114">
        <v>1089</v>
      </c>
      <c r="F25" s="114">
        <v>1101</v>
      </c>
      <c r="G25" s="114">
        <v>1078</v>
      </c>
      <c r="H25" s="140">
        <v>1063</v>
      </c>
      <c r="I25" s="115">
        <v>23</v>
      </c>
      <c r="J25" s="116">
        <v>2.1636876763875823</v>
      </c>
    </row>
    <row r="26" spans="1:15" s="110" customFormat="1" ht="24.95" customHeight="1" x14ac:dyDescent="0.2">
      <c r="A26" s="201">
        <v>782.78300000000002</v>
      </c>
      <c r="B26" s="203" t="s">
        <v>160</v>
      </c>
      <c r="C26" s="113">
        <v>1.5206524598789792</v>
      </c>
      <c r="D26" s="115">
        <v>578</v>
      </c>
      <c r="E26" s="114">
        <v>652</v>
      </c>
      <c r="F26" s="114">
        <v>700</v>
      </c>
      <c r="G26" s="114">
        <v>743</v>
      </c>
      <c r="H26" s="140">
        <v>729</v>
      </c>
      <c r="I26" s="115">
        <v>-151</v>
      </c>
      <c r="J26" s="116">
        <v>-20.713305898491083</v>
      </c>
    </row>
    <row r="27" spans="1:15" s="110" customFormat="1" ht="24.95" customHeight="1" x14ac:dyDescent="0.2">
      <c r="A27" s="193" t="s">
        <v>161</v>
      </c>
      <c r="B27" s="199" t="s">
        <v>223</v>
      </c>
      <c r="C27" s="113">
        <v>5.0749802683504344</v>
      </c>
      <c r="D27" s="115">
        <v>1929</v>
      </c>
      <c r="E27" s="114">
        <v>1922</v>
      </c>
      <c r="F27" s="114">
        <v>1925</v>
      </c>
      <c r="G27" s="114">
        <v>1899</v>
      </c>
      <c r="H27" s="140">
        <v>1883</v>
      </c>
      <c r="I27" s="115">
        <v>46</v>
      </c>
      <c r="J27" s="116">
        <v>2.4429102496016992</v>
      </c>
    </row>
    <row r="28" spans="1:15" s="110" customFormat="1" ht="24.95" customHeight="1" x14ac:dyDescent="0.2">
      <c r="A28" s="193" t="s">
        <v>163</v>
      </c>
      <c r="B28" s="199" t="s">
        <v>164</v>
      </c>
      <c r="C28" s="113">
        <v>6.6692975532754541</v>
      </c>
      <c r="D28" s="115">
        <v>2535</v>
      </c>
      <c r="E28" s="114">
        <v>2551</v>
      </c>
      <c r="F28" s="114">
        <v>2519</v>
      </c>
      <c r="G28" s="114">
        <v>2534</v>
      </c>
      <c r="H28" s="140">
        <v>2552</v>
      </c>
      <c r="I28" s="115">
        <v>-17</v>
      </c>
      <c r="J28" s="116">
        <v>-0.66614420062695923</v>
      </c>
    </row>
    <row r="29" spans="1:15" s="110" customFormat="1" ht="24.95" customHeight="1" x14ac:dyDescent="0.2">
      <c r="A29" s="193">
        <v>86</v>
      </c>
      <c r="B29" s="199" t="s">
        <v>165</v>
      </c>
      <c r="C29" s="113">
        <v>4.54091028676664</v>
      </c>
      <c r="D29" s="115">
        <v>1726</v>
      </c>
      <c r="E29" s="114">
        <v>1741</v>
      </c>
      <c r="F29" s="114">
        <v>1754</v>
      </c>
      <c r="G29" s="114">
        <v>1699</v>
      </c>
      <c r="H29" s="140">
        <v>1720</v>
      </c>
      <c r="I29" s="115">
        <v>6</v>
      </c>
      <c r="J29" s="116">
        <v>0.34883720930232559</v>
      </c>
    </row>
    <row r="30" spans="1:15" s="110" customFormat="1" ht="24.95" customHeight="1" x14ac:dyDescent="0.2">
      <c r="A30" s="193">
        <v>87.88</v>
      </c>
      <c r="B30" s="204" t="s">
        <v>166</v>
      </c>
      <c r="C30" s="113">
        <v>6.6193107077084976</v>
      </c>
      <c r="D30" s="115">
        <v>2516</v>
      </c>
      <c r="E30" s="114">
        <v>2547</v>
      </c>
      <c r="F30" s="114">
        <v>2555</v>
      </c>
      <c r="G30" s="114">
        <v>2637</v>
      </c>
      <c r="H30" s="140">
        <v>2649</v>
      </c>
      <c r="I30" s="115">
        <v>-133</v>
      </c>
      <c r="J30" s="116">
        <v>-5.0207625519063797</v>
      </c>
    </row>
    <row r="31" spans="1:15" s="110" customFormat="1" ht="24.95" customHeight="1" x14ac:dyDescent="0.2">
      <c r="A31" s="193" t="s">
        <v>167</v>
      </c>
      <c r="B31" s="199" t="s">
        <v>168</v>
      </c>
      <c r="C31" s="113">
        <v>1.9152854511970534</v>
      </c>
      <c r="D31" s="115">
        <v>728</v>
      </c>
      <c r="E31" s="114">
        <v>725</v>
      </c>
      <c r="F31" s="114">
        <v>716</v>
      </c>
      <c r="G31" s="114">
        <v>702</v>
      </c>
      <c r="H31" s="140">
        <v>706</v>
      </c>
      <c r="I31" s="115">
        <v>22</v>
      </c>
      <c r="J31" s="116">
        <v>3.1161473087818696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1.1891607471717969</v>
      </c>
      <c r="D34" s="115">
        <v>452</v>
      </c>
      <c r="E34" s="114">
        <v>455</v>
      </c>
      <c r="F34" s="114">
        <v>469</v>
      </c>
      <c r="G34" s="114">
        <v>466</v>
      </c>
      <c r="H34" s="140">
        <v>467</v>
      </c>
      <c r="I34" s="115">
        <v>-15</v>
      </c>
      <c r="J34" s="116">
        <v>-3.2119914346895073</v>
      </c>
    </row>
    <row r="35" spans="1:10" s="110" customFormat="1" ht="24.95" customHeight="1" x14ac:dyDescent="0.2">
      <c r="A35" s="292" t="s">
        <v>171</v>
      </c>
      <c r="B35" s="293" t="s">
        <v>172</v>
      </c>
      <c r="C35" s="113">
        <v>42.691397000789266</v>
      </c>
      <c r="D35" s="115">
        <v>16227</v>
      </c>
      <c r="E35" s="114">
        <v>16309</v>
      </c>
      <c r="F35" s="114">
        <v>16519</v>
      </c>
      <c r="G35" s="114">
        <v>16467</v>
      </c>
      <c r="H35" s="140">
        <v>16626</v>
      </c>
      <c r="I35" s="115">
        <v>-399</v>
      </c>
      <c r="J35" s="116">
        <v>-2.3998556477805848</v>
      </c>
    </row>
    <row r="36" spans="1:10" s="110" customFormat="1" ht="24.95" customHeight="1" x14ac:dyDescent="0.2">
      <c r="A36" s="294" t="s">
        <v>173</v>
      </c>
      <c r="B36" s="295" t="s">
        <v>174</v>
      </c>
      <c r="C36" s="125">
        <v>56.119442252038937</v>
      </c>
      <c r="D36" s="143">
        <v>21331</v>
      </c>
      <c r="E36" s="144">
        <v>21556</v>
      </c>
      <c r="F36" s="144">
        <v>21659</v>
      </c>
      <c r="G36" s="144">
        <v>21588</v>
      </c>
      <c r="H36" s="145">
        <v>21672</v>
      </c>
      <c r="I36" s="143">
        <v>-341</v>
      </c>
      <c r="J36" s="146">
        <v>-1.5734588409007013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2020-09-25T13:45:25Z</dcterms:created>
  <dcterms:modified xsi:type="dcterms:W3CDTF">2020-09-28T08:14:06Z</dcterms:modified>
</cp:coreProperties>
</file>