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c r="G67" i="24"/>
  <c r="F67" i="24"/>
  <c r="E67" i="24"/>
  <c r="L66" i="24"/>
  <c r="H66" i="24" s="1"/>
  <c r="G66" i="24"/>
  <c r="F66" i="24"/>
  <c r="E66" i="24"/>
  <c r="L65" i="24"/>
  <c r="H65" i="24" s="1"/>
  <c r="J65" i="24"/>
  <c r="G65" i="24"/>
  <c r="F65" i="24"/>
  <c r="E65" i="24"/>
  <c r="L64" i="24"/>
  <c r="H64" i="24" s="1"/>
  <c r="J64" i="24" s="1"/>
  <c r="G64" i="24"/>
  <c r="F64" i="24"/>
  <c r="E64" i="24"/>
  <c r="L63" i="24"/>
  <c r="H63" i="24" s="1"/>
  <c r="J63" i="24" s="1"/>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s="1"/>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c r="G51" i="24"/>
  <c r="F51" i="24"/>
  <c r="E51" i="24"/>
  <c r="I44" i="24"/>
  <c r="G44" i="24"/>
  <c r="C44" i="24"/>
  <c r="M44" i="24" s="1"/>
  <c r="B44" i="24"/>
  <c r="D44" i="24" s="1"/>
  <c r="M43" i="24"/>
  <c r="K43" i="24"/>
  <c r="H43" i="24"/>
  <c r="F43" i="24"/>
  <c r="E43" i="24"/>
  <c r="C43" i="24"/>
  <c r="B43" i="24"/>
  <c r="D43" i="24" s="1"/>
  <c r="J42" i="24"/>
  <c r="I42" i="24"/>
  <c r="G42" i="24"/>
  <c r="C42" i="24"/>
  <c r="M42" i="24" s="1"/>
  <c r="B42" i="24"/>
  <c r="M41" i="24"/>
  <c r="K41" i="24"/>
  <c r="H41" i="24"/>
  <c r="F41" i="24"/>
  <c r="E41" i="24"/>
  <c r="C41" i="24"/>
  <c r="B41" i="24"/>
  <c r="D41" i="24" s="1"/>
  <c r="I40" i="24"/>
  <c r="G40" i="24"/>
  <c r="C40" i="24"/>
  <c r="M40" i="24" s="1"/>
  <c r="B40" i="24"/>
  <c r="M36" i="24"/>
  <c r="L36" i="24"/>
  <c r="K36" i="24"/>
  <c r="J36" i="24"/>
  <c r="I36" i="24"/>
  <c r="H36" i="24"/>
  <c r="G36" i="24"/>
  <c r="F36" i="24"/>
  <c r="E36" i="24"/>
  <c r="D36" i="24"/>
  <c r="C27" i="24"/>
  <c r="E20" i="24"/>
  <c r="C9" i="24"/>
  <c r="L57" i="15"/>
  <c r="K57" i="15"/>
  <c r="C38" i="24"/>
  <c r="C37" i="24"/>
  <c r="C35" i="24"/>
  <c r="C34" i="24"/>
  <c r="M34" i="24" s="1"/>
  <c r="C33" i="24"/>
  <c r="C32" i="24"/>
  <c r="C31" i="24"/>
  <c r="C30" i="24"/>
  <c r="C29" i="24"/>
  <c r="C28" i="24"/>
  <c r="C26" i="24"/>
  <c r="M26" i="24" s="1"/>
  <c r="C25" i="24"/>
  <c r="C24" i="24"/>
  <c r="C23" i="24"/>
  <c r="C22" i="24"/>
  <c r="C21" i="24"/>
  <c r="L21" i="24" s="1"/>
  <c r="C20" i="24"/>
  <c r="C19" i="24"/>
  <c r="C18" i="24"/>
  <c r="M18" i="24" s="1"/>
  <c r="C17" i="24"/>
  <c r="C16" i="24"/>
  <c r="C15" i="24"/>
  <c r="C8" i="24"/>
  <c r="M8" i="24" s="1"/>
  <c r="C7" i="24"/>
  <c r="B38" i="24"/>
  <c r="B37" i="24"/>
  <c r="B35" i="24"/>
  <c r="B34" i="24"/>
  <c r="B33" i="24"/>
  <c r="B32" i="24"/>
  <c r="H32" i="24" s="1"/>
  <c r="B31" i="24"/>
  <c r="B30" i="24"/>
  <c r="B29" i="24"/>
  <c r="B28" i="24"/>
  <c r="B27" i="24"/>
  <c r="D27" i="24" s="1"/>
  <c r="B26" i="24"/>
  <c r="B25" i="24"/>
  <c r="B24" i="24"/>
  <c r="B23" i="24"/>
  <c r="K23" i="24" s="1"/>
  <c r="B22" i="24"/>
  <c r="B21" i="24"/>
  <c r="B20" i="24"/>
  <c r="B19" i="24"/>
  <c r="B18" i="24"/>
  <c r="B17" i="24"/>
  <c r="B16" i="24"/>
  <c r="B15" i="24"/>
  <c r="B9" i="24"/>
  <c r="B8" i="24"/>
  <c r="B7" i="24"/>
  <c r="E34" i="24" l="1"/>
  <c r="G34" i="24"/>
  <c r="E18" i="24"/>
  <c r="G18" i="24"/>
  <c r="D38" i="24"/>
  <c r="K38" i="24"/>
  <c r="H38" i="24"/>
  <c r="F38" i="24"/>
  <c r="J38" i="24"/>
  <c r="F17" i="24"/>
  <c r="J17" i="24"/>
  <c r="H17" i="24"/>
  <c r="K17" i="24"/>
  <c r="D17" i="24"/>
  <c r="K30" i="24"/>
  <c r="J30" i="24"/>
  <c r="F30" i="24"/>
  <c r="D30" i="24"/>
  <c r="H30" i="24"/>
  <c r="G7" i="24"/>
  <c r="M7" i="24"/>
  <c r="E7" i="24"/>
  <c r="L7" i="24"/>
  <c r="I7" i="24"/>
  <c r="B14" i="24"/>
  <c r="B6" i="24"/>
  <c r="G29" i="24"/>
  <c r="M29" i="24"/>
  <c r="E29" i="24"/>
  <c r="L29" i="24"/>
  <c r="I29" i="24"/>
  <c r="B45" i="24"/>
  <c r="B39" i="24"/>
  <c r="K8" i="24"/>
  <c r="J8" i="24"/>
  <c r="F8" i="24"/>
  <c r="D8" i="24"/>
  <c r="H8" i="24"/>
  <c r="F29" i="24"/>
  <c r="J29" i="24"/>
  <c r="H29" i="24"/>
  <c r="K29" i="24"/>
  <c r="D29" i="24"/>
  <c r="F21" i="24"/>
  <c r="J21" i="24"/>
  <c r="H21" i="24"/>
  <c r="D21" i="24"/>
  <c r="K21" i="24"/>
  <c r="G25" i="24"/>
  <c r="M25" i="24"/>
  <c r="E25" i="24"/>
  <c r="L25" i="24"/>
  <c r="G31" i="24"/>
  <c r="M31" i="24"/>
  <c r="E31" i="24"/>
  <c r="L31" i="24"/>
  <c r="I31" i="24"/>
  <c r="G27" i="24"/>
  <c r="M27" i="24"/>
  <c r="E27" i="24"/>
  <c r="L27" i="24"/>
  <c r="I27" i="24"/>
  <c r="D40" i="24"/>
  <c r="K40" i="24"/>
  <c r="H40" i="24"/>
  <c r="F40" i="24"/>
  <c r="J40" i="24"/>
  <c r="F15" i="24"/>
  <c r="J15" i="24"/>
  <c r="H15" i="24"/>
  <c r="K15" i="24"/>
  <c r="D15" i="24"/>
  <c r="F9" i="24"/>
  <c r="J9" i="24"/>
  <c r="H9" i="24"/>
  <c r="K9" i="24"/>
  <c r="D9" i="24"/>
  <c r="F7" i="24"/>
  <c r="J7" i="24"/>
  <c r="H7" i="24"/>
  <c r="K7" i="24"/>
  <c r="I28" i="24"/>
  <c r="L28" i="24"/>
  <c r="G28" i="24"/>
  <c r="E28" i="24"/>
  <c r="M38" i="24"/>
  <c r="E38" i="24"/>
  <c r="L38" i="24"/>
  <c r="I38" i="24"/>
  <c r="D7" i="24"/>
  <c r="I25" i="24"/>
  <c r="F33" i="24"/>
  <c r="J33" i="24"/>
  <c r="H33" i="24"/>
  <c r="K33" i="24"/>
  <c r="D33" i="24"/>
  <c r="G9" i="24"/>
  <c r="M9" i="24"/>
  <c r="E9" i="24"/>
  <c r="L9" i="24"/>
  <c r="I9" i="24"/>
  <c r="K74" i="24"/>
  <c r="I74" i="24"/>
  <c r="J74" i="24"/>
  <c r="I8" i="24"/>
  <c r="L8" i="24"/>
  <c r="G8" i="24"/>
  <c r="E8" i="24"/>
  <c r="I20" i="24"/>
  <c r="L20" i="24"/>
  <c r="M20" i="24"/>
  <c r="G20" i="24"/>
  <c r="I32" i="24"/>
  <c r="L32" i="24"/>
  <c r="M32" i="24"/>
  <c r="E32" i="24"/>
  <c r="G35" i="24"/>
  <c r="M35" i="24"/>
  <c r="E35" i="24"/>
  <c r="I35" i="24"/>
  <c r="C45" i="24"/>
  <c r="C39" i="24"/>
  <c r="M28" i="24"/>
  <c r="L35" i="24"/>
  <c r="K24" i="24"/>
  <c r="J24" i="24"/>
  <c r="F24" i="24"/>
  <c r="D24" i="24"/>
  <c r="H24" i="24"/>
  <c r="I16" i="24"/>
  <c r="L16" i="24"/>
  <c r="M16" i="24"/>
  <c r="E16" i="24"/>
  <c r="K63" i="24"/>
  <c r="I63" i="24"/>
  <c r="K18" i="24"/>
  <c r="J18" i="24"/>
  <c r="F18" i="24"/>
  <c r="D18" i="24"/>
  <c r="H18" i="24"/>
  <c r="K16" i="24"/>
  <c r="J16" i="24"/>
  <c r="F16" i="24"/>
  <c r="D16" i="24"/>
  <c r="F25" i="24"/>
  <c r="J25" i="24"/>
  <c r="H25" i="24"/>
  <c r="K25" i="24"/>
  <c r="K28" i="24"/>
  <c r="J28" i="24"/>
  <c r="F28" i="24"/>
  <c r="D28" i="24"/>
  <c r="H28" i="24"/>
  <c r="F31" i="24"/>
  <c r="J31" i="24"/>
  <c r="H31" i="24"/>
  <c r="K31" i="24"/>
  <c r="D31" i="24"/>
  <c r="K34" i="24"/>
  <c r="J34" i="24"/>
  <c r="F34" i="24"/>
  <c r="D34" i="24"/>
  <c r="H34" i="24"/>
  <c r="C14" i="24"/>
  <c r="C6" i="24"/>
  <c r="G17" i="24"/>
  <c r="M17" i="24"/>
  <c r="E17" i="24"/>
  <c r="I17" i="24"/>
  <c r="L17" i="24"/>
  <c r="G23" i="24"/>
  <c r="M23" i="24"/>
  <c r="E23" i="24"/>
  <c r="L23" i="24"/>
  <c r="K55" i="24"/>
  <c r="I55" i="24"/>
  <c r="G19" i="24"/>
  <c r="M19" i="24"/>
  <c r="E19" i="24"/>
  <c r="I19" i="24"/>
  <c r="L19" i="24"/>
  <c r="F27" i="24"/>
  <c r="J27" i="24"/>
  <c r="H27" i="24"/>
  <c r="K27" i="24"/>
  <c r="F19" i="24"/>
  <c r="J19" i="24"/>
  <c r="H19" i="24"/>
  <c r="D19" i="24"/>
  <c r="K19" i="24"/>
  <c r="K22" i="24"/>
  <c r="J22" i="24"/>
  <c r="F22" i="24"/>
  <c r="D22" i="24"/>
  <c r="H22" i="24"/>
  <c r="I37" i="24"/>
  <c r="G37" i="24"/>
  <c r="L37" i="24"/>
  <c r="E37" i="24"/>
  <c r="M37" i="24"/>
  <c r="G16" i="24"/>
  <c r="I23" i="24"/>
  <c r="G21" i="24"/>
  <c r="M21" i="24"/>
  <c r="E21" i="24"/>
  <c r="I21" i="24"/>
  <c r="I24" i="24"/>
  <c r="L24" i="24"/>
  <c r="M24" i="24"/>
  <c r="G24" i="24"/>
  <c r="E24" i="24"/>
  <c r="I30" i="24"/>
  <c r="L30" i="24"/>
  <c r="E30" i="24"/>
  <c r="G30" i="24"/>
  <c r="G33" i="24"/>
  <c r="M33" i="24"/>
  <c r="E33" i="24"/>
  <c r="I33" i="24"/>
  <c r="L33" i="24"/>
  <c r="H16" i="24"/>
  <c r="M30" i="24"/>
  <c r="K66" i="24"/>
  <c r="I66" i="24"/>
  <c r="J66" i="24"/>
  <c r="K71" i="24"/>
  <c r="I71" i="24"/>
  <c r="H37" i="24"/>
  <c r="D37" i="24"/>
  <c r="J37" i="24"/>
  <c r="K37" i="24"/>
  <c r="F37" i="24"/>
  <c r="I22" i="24"/>
  <c r="L22" i="24"/>
  <c r="M22" i="24"/>
  <c r="G22" i="24"/>
  <c r="E22" i="24"/>
  <c r="K58" i="24"/>
  <c r="I58" i="24"/>
  <c r="J58" i="24"/>
  <c r="K32" i="24"/>
  <c r="J32" i="24"/>
  <c r="F32" i="24"/>
  <c r="D32" i="24"/>
  <c r="K20" i="24"/>
  <c r="J20" i="24"/>
  <c r="F20" i="24"/>
  <c r="D20" i="24"/>
  <c r="H20" i="24"/>
  <c r="F23" i="24"/>
  <c r="J23" i="24"/>
  <c r="H23" i="24"/>
  <c r="D23" i="24"/>
  <c r="K26" i="24"/>
  <c r="J26" i="24"/>
  <c r="F26" i="24"/>
  <c r="D26" i="24"/>
  <c r="H26" i="24"/>
  <c r="F35" i="24"/>
  <c r="J35" i="24"/>
  <c r="H35" i="24"/>
  <c r="D35" i="24"/>
  <c r="K35" i="24"/>
  <c r="G15" i="24"/>
  <c r="M15" i="24"/>
  <c r="E15" i="24"/>
  <c r="L15" i="24"/>
  <c r="I15" i="24"/>
  <c r="D25" i="24"/>
  <c r="G32" i="24"/>
  <c r="G38" i="24"/>
  <c r="I41" i="24"/>
  <c r="G41" i="24"/>
  <c r="L41" i="24"/>
  <c r="K53" i="24"/>
  <c r="I53" i="24"/>
  <c r="K61" i="24"/>
  <c r="I61" i="24"/>
  <c r="K69" i="24"/>
  <c r="I69" i="24"/>
  <c r="K52" i="24"/>
  <c r="I52" i="24"/>
  <c r="K60" i="24"/>
  <c r="I60" i="24"/>
  <c r="K68" i="24"/>
  <c r="I68" i="24"/>
  <c r="I43" i="24"/>
  <c r="G43" i="24"/>
  <c r="L43" i="24"/>
  <c r="K57" i="24"/>
  <c r="I57" i="24"/>
  <c r="K65" i="24"/>
  <c r="I65" i="24"/>
  <c r="K73" i="24"/>
  <c r="I73" i="24"/>
  <c r="I18" i="24"/>
  <c r="L18" i="24"/>
  <c r="I26" i="24"/>
  <c r="L26" i="24"/>
  <c r="I34" i="24"/>
  <c r="L34" i="24"/>
  <c r="E26" i="24"/>
  <c r="K54" i="24"/>
  <c r="I54" i="24"/>
  <c r="K62" i="24"/>
  <c r="I62" i="24"/>
  <c r="K70" i="24"/>
  <c r="I70" i="24"/>
  <c r="J77" i="24"/>
  <c r="G26" i="24"/>
  <c r="D42" i="24"/>
  <c r="K42" i="24"/>
  <c r="H42" i="24"/>
  <c r="F42" i="24"/>
  <c r="K51" i="24"/>
  <c r="I51" i="24"/>
  <c r="K59" i="24"/>
  <c r="I59" i="24"/>
  <c r="K67" i="24"/>
  <c r="I67" i="24"/>
  <c r="K75" i="24"/>
  <c r="K77" i="24" s="1"/>
  <c r="I75" i="24"/>
  <c r="I77" i="24" s="1"/>
  <c r="K56" i="24"/>
  <c r="I56" i="24"/>
  <c r="K64" i="24"/>
  <c r="I64" i="24"/>
  <c r="K72" i="24"/>
  <c r="I72" i="24"/>
  <c r="J41" i="24"/>
  <c r="J43" i="24"/>
  <c r="F44" i="24"/>
  <c r="H44" i="24"/>
  <c r="J44" i="24"/>
  <c r="K44" i="24"/>
  <c r="L40" i="24"/>
  <c r="L42" i="24"/>
  <c r="L44" i="24"/>
  <c r="E40" i="24"/>
  <c r="E42" i="24"/>
  <c r="E44" i="24"/>
  <c r="J79" i="24" l="1"/>
  <c r="J78" i="24"/>
  <c r="I14" i="24"/>
  <c r="L14" i="24"/>
  <c r="E14" i="24"/>
  <c r="G14" i="24"/>
  <c r="M14" i="24"/>
  <c r="I78" i="24"/>
  <c r="I79" i="24"/>
  <c r="I39" i="24"/>
  <c r="G39" i="24"/>
  <c r="L39" i="24"/>
  <c r="E39" i="24"/>
  <c r="M39" i="24"/>
  <c r="K6" i="24"/>
  <c r="J6" i="24"/>
  <c r="F6" i="24"/>
  <c r="D6" i="24"/>
  <c r="H6" i="24"/>
  <c r="H39" i="24"/>
  <c r="D39" i="24"/>
  <c r="J39" i="24"/>
  <c r="F39" i="24"/>
  <c r="K39" i="24"/>
  <c r="K14" i="24"/>
  <c r="J14" i="24"/>
  <c r="F14" i="24"/>
  <c r="D14" i="24"/>
  <c r="H14" i="24"/>
  <c r="I45" i="24"/>
  <c r="G45" i="24"/>
  <c r="L45" i="24"/>
  <c r="E45" i="24"/>
  <c r="M45" i="24"/>
  <c r="H45" i="24"/>
  <c r="F45" i="24"/>
  <c r="D45" i="24"/>
  <c r="J45" i="24"/>
  <c r="K45" i="24"/>
  <c r="K79" i="24"/>
  <c r="K78" i="24"/>
  <c r="I6" i="24"/>
  <c r="L6" i="24"/>
  <c r="G6" i="24"/>
  <c r="E6" i="24"/>
  <c r="M6" i="24"/>
  <c r="I83" i="24" l="1"/>
  <c r="I82" i="24"/>
  <c r="I81" i="24"/>
</calcChain>
</file>

<file path=xl/sharedStrings.xml><?xml version="1.0" encoding="utf-8"?>
<sst xmlns="http://schemas.openxmlformats.org/spreadsheetml/2006/main" count="1784" uniqueCount="520">
  <si>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</si>
  <si>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</si>
  <si>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</si>
  <si>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</si>
  <si>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</si>
  <si>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</si>
  <si>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</si>
  <si>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</si>
  <si>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</si>
  <si>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</si>
  <si>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</si>
  <si>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</si>
  <si>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</si>
  <si>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Weimarer Land (16071)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</si>
  <si>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</si>
  <si>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</si>
  <si>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</si>
  <si>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</si>
  <si>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</si>
  <si>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</si>
  <si>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</si>
  <si>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</si>
  <si>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</si>
  <si>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</si>
  <si>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</si>
  <si>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</si>
  <si>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</si>
  <si>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</si>
  <si>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</si>
  <si>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</si>
  <si>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</si>
  <si>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</si>
  <si>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</si>
  <si>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</si>
  <si>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</si>
  <si>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</si>
  <si>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</si>
  <si>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</si>
  <si>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</si>
  <si>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</si>
  <si>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</si>
  <si>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</si>
  <si>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</si>
  <si>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</si>
  <si>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</si>
  <si>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</si>
  <si>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</si>
  <si>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</si>
  <si>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</si>
  <si>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</si>
  <si>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</si>
  <si>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</si>
  <si>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</si>
  <si>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</si>
  <si>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</si>
  <si>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</si>
  <si>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</si>
  <si>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</si>
  <si>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</si>
  <si>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</si>
  <si>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</si>
  <si>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</si>
  <si>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</si>
  <si>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</si>
  <si>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</si>
  <si>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</si>
  <si>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</si>
  <si>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</si>
  <si>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</si>
  <si>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</si>
  <si>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</si>
  <si>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</si>
  <si>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</si>
  <si>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</si>
  <si>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</si>
  <si>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</si>
  <si>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</si>
  <si>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</si>
  <si>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</si>
  <si>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</si>
  <si>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</si>
  <si>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</si>
  <si>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</si>
  <si>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</si>
  <si>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</si>
  <si>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</si>
  <si>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</si>
  <si>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</si>
  <si>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</si>
  <si>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</si>
  <si>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</si>
  <si>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</si>
  <si>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Weimarer Land (16071);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</si>
  <si>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</si>
  <si>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</si>
  <si>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</si>
  <si>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</si>
  <si>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</si>
  <si>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</si>
  <si>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</si>
  <si>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</si>
  <si>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</si>
  <si>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</si>
  <si>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</si>
  <si>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</si>
  <si>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</si>
  <si>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</si>
  <si>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</si>
  <si>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</si>
  <si>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</si>
  <si>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</si>
  <si>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</si>
  <si>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</si>
  <si>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</si>
  <si>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</si>
  <si>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</si>
  <si>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</si>
  <si>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</si>
  <si>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</si>
  <si>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</si>
  <si>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</si>
  <si>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</si>
  <si>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</si>
  <si>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</si>
  <si>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</si>
  <si>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</si>
  <si>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</si>
  <si>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</si>
  <si>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</si>
  <si>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</si>
  <si>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</si>
  <si>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</si>
  <si>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</si>
  <si>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</si>
  <si>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</si>
  <si>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</si>
  <si>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</si>
  <si>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</si>
  <si>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</si>
  <si>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</si>
  <si>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</si>
  <si>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</si>
  <si>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</si>
  <si>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</si>
  <si>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</si>
  <si>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</si>
  <si>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</si>
  <si>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</si>
  <si>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</si>
  <si>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</si>
  <si>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</si>
  <si>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</si>
  <si>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</si>
  <si>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</si>
  <si>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</si>
  <si>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</si>
  <si>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</si>
  <si>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</si>
  <si>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</si>
  <si>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</si>
  <si>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</si>
  <si>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</si>
  <si>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</si>
  <si>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</si>
  <si>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</si>
  <si>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</si>
  <si>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</si>
  <si>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</si>
  <si>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</si>
  <si>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</si>
  <si>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</si>
  <si>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</si>
  <si>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</si>
  <si>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</si>
  <si>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</si>
  <si>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</si>
  <si>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</si>
  <si>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</si>
  <si>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</si>
  <si>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</si>
  <si>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</si>
  <si>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</si>
  <si>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</si>
  <si>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Weimarer Land (16071)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</si>
  <si>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</si>
  <si>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</si>
  <si>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</si>
  <si>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</si>
  <si>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</si>
  <si>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</si>
  <si>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</si>
  <si>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</si>
  <si>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</si>
  <si>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</si>
  <si>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</si>
  <si>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</si>
  <si>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</si>
  <si>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</si>
  <si>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</si>
  <si>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</si>
  <si>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</si>
  <si>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</si>
  <si>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</si>
  <si>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</si>
  <si>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</si>
  <si>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</si>
  <si>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</si>
  <si>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</si>
  <si>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</si>
  <si>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</si>
  <si>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</si>
  <si>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</si>
  <si>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</si>
  <si>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</si>
  <si>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</si>
  <si>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</si>
  <si>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</si>
  <si>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</si>
  <si>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</si>
  <si>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</si>
  <si>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</si>
  <si>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</si>
  <si>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</si>
  <si>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</si>
  <si>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</si>
  <si>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</si>
  <si>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</si>
  <si>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</si>
  <si>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</si>
  <si>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</si>
  <si>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</si>
  <si>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</si>
  <si>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</si>
  <si>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</si>
  <si>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</si>
  <si>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</si>
  <si>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</si>
  <si>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</si>
  <si>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</si>
  <si>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</si>
  <si>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</si>
  <si>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</si>
  <si>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</si>
  <si>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</si>
  <si>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</si>
  <si>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</si>
  <si>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</si>
  <si>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</si>
  <si>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</si>
  <si>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</si>
  <si>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</si>
  <si>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</si>
  <si>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</si>
  <si>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</si>
  <si>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</si>
  <si>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</si>
  <si>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</si>
  <si>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</si>
  <si>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</si>
  <si>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</si>
  <si>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</si>
  <si>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</si>
  <si>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</si>
  <si>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</si>
  <si>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</si>
  <si>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</si>
  <si>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</si>
  <si>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</si>
  <si>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</si>
  <si>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</si>
  <si>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</si>
  <si>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</si>
  <si>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</si>
  <si>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</si>
  <si>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</si>
  <si>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</si>
  <si>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</si>
  <si>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</si>
  <si>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</si>
  <si>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</si>
  <si>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</si>
  <si>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</si>
  <si>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</si>
  <si>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</si>
  <si>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</si>
  <si>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</si>
  <si>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</si>
  <si>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</si>
  <si>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</si>
  <si>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</si>
  <si>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</si>
  <si>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</si>
  <si>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</si>
  <si>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</si>
  <si>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</si>
  <si>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</si>
  <si>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</si>
  <si>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</si>
  <si>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</si>
  <si>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</si>
  <si>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</si>
  <si>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</si>
  <si>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</si>
  <si>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</si>
  <si>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</si>
  <si>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</si>
  <si>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</si>
  <si>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</si>
  <si>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</si>
  <si>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</si>
  <si>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</si>
  <si>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</si>
  <si>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</si>
  <si>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</si>
  <si>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</si>
  <si>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</si>
  <si>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</si>
  <si>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</si>
  <si>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</si>
  <si>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</si>
  <si>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</si>
  <si>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</si>
  <si>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</si>
  <si>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</si>
  <si>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</si>
  <si>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</si>
  <si>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</si>
  <si>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</si>
  <si>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</si>
  <si>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</si>
  <si>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</si>
  <si>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</si>
  <si>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</si>
  <si>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</si>
  <si>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</si>
  <si>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</si>
  <si>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</si>
  <si>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</si>
  <si>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</si>
  <si>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</si>
  <si>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</si>
  <si>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</si>
  <si>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</si>
  <si>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</si>
  <si>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</si>
  <si>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</si>
  <si>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</si>
  <si>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</si>
  <si>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</si>
  <si>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</si>
  <si>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</si>
  <si>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</si>
  <si>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</si>
  <si>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</si>
  <si>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</si>
  <si>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</si>
  <si>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</si>
  <si>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</si>
  <si>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</si>
  <si>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</si>
  <si>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</si>
  <si>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</si>
  <si>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</si>
  <si>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</si>
  <si>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</si>
  <si>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</si>
  <si>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</si>
  <si>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</si>
  <si>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</si>
  <si>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</si>
  <si>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</si>
  <si>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</si>
  <si>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</si>
  <si>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Weimarer Land (16071);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</si>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</sst>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{45E1B192-F5D7-4BBC-92A8-FC24DD83413E}</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D62D-4EBF-B8B3-E5E447C9ED97}"/>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{1B1676BB-7162-44A4-BF59-2F4D04E0F6B7}</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D62D-4EBF-B8B3-E5E447C9ED97}"/>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{25C36D94-1E3B-424C-B93A-863EE4EEDF93}</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D62D-4EBF-B8B3-E5E447C9ED9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{E9737A9F-1EA3-450B-A7CC-5B80292CA427}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62D-4EBF-B8B3-E5E447C9ED9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0.58398647610265864</c:v>
                </c:pt>
                <c:pt idx="1">
                  <c:v>-0.4752160751981519</c:v>
                </c:pt>
                <c:pt idx="2">
                  <c:v>0.95490282911153723</c:v>
                </c:pt>
                <c:pt idx="3">
                  <c:v>1.0875687030768</c:v>
                </c:pt>
              </c:numCache>
            </c:numRef>
          </c:val>
          <c:extLst>
            <c:ext xmlns:c16="http://schemas.microsoft.com/office/drawing/2014/chart" uri="{C3380CC4-5D6E-409C-BE32-E72D297353CC}">
              <c16:uniqueId val="{00000004-D62D-4EBF-B8B3-E5E447C9ED9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{05CB3EB1-AC49-47DF-AF3C-F35F61F58D72}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62D-4EBF-B8B3-E5E447C9ED9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{2A996934-FF68-4C31-92EF-261B692CCEFD}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62D-4EBF-B8B3-E5E447C9ED9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{42629384-AE80-4044-AD14-B06537675B76}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62D-4EBF-B8B3-E5E447C9ED9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{FE0382FB-11C9-4CB8-B8BF-1CE8B388F1BC}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62D-4EBF-B8B3-E5E447C9ED9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62D-4EBF-B8B3-E5E447C9ED9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62D-4EBF-B8B3-E5E447C9ED9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{914CDE6E-1511-4789-8740-5F4D38ED5EAE}</c15:txfldGUID>
                      <c15:f>Daten_Diagramme!$E$6</c15:f>
                      <c15:dlblFieldTableCache>
                        <c:ptCount val="1"/>
                        <c:pt idx="0">
                          <c:v>-4.8</c:v>
                        </c:pt>
                      </c15:dlblFieldTableCache>
                    </c15:dlblFTEntry>
                  </c15:dlblFieldTable>
                  <c15:showDataLabelsRange val="0"/>
                </c:ext>
                <c:ext xmlns:c16="http://schemas.microsoft.com/office/drawing/2014/chart" uri="{C3380CC4-5D6E-409C-BE32-E72D297353CC}">
                  <c16:uniqueId val="{00000000-6EB6-4E7D-AA86-85A7F76F3E43}"/>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{4A0DD20E-57D9-4227-84B5-D215FBF6739A}</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6EB6-4E7D-AA86-85A7F76F3E43}"/>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{13EDE1EF-4E33-444D-AC81-FF99169E0010}</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6EB6-4E7D-AA86-85A7F76F3E4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{3EA73018-32CB-4E73-B9B0-4DF90C1C27E2}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6EB6-4E7D-AA86-85A7F76F3E4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-4.7740617819760018</c:v>
                </c:pt>
                <c:pt idx="1">
                  <c:v>-3.3695878434637803</c:v>
                </c:pt>
                <c:pt idx="2">
                  <c:v>-3.6279896103654186</c:v>
                </c:pt>
                <c:pt idx="3">
                  <c:v>-2.8655893304673015</c:v>
                </c:pt>
              </c:numCache>
            </c:numRef>
          </c:val>
          <c:extLst>
            <c:ext xmlns:c16="http://schemas.microsoft.com/office/drawing/2014/chart" uri="{C3380CC4-5D6E-409C-BE32-E72D297353CC}">
              <c16:uniqueId val="{00000004-6EB6-4E7D-AA86-85A7F76F3E4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{7A0465BA-0845-4448-8557-DD2225898220}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6EB6-4E7D-AA86-85A7F76F3E4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{345EA1AD-5FF2-4C2E-81DB-EFCFE0BCD640}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6EB6-4E7D-AA86-85A7F76F3E4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{D626FB9C-1D6C-4B31-9E53-74A998489998}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6EB6-4E7D-AA86-85A7F76F3E4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{4D3F5551-2EC7-41A0-B62B-A7E6F86CD792}</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6EB6-4E7D-AA86-85A7F76F3E4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6EB6-4E7D-AA86-85A7F76F3E4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6EB6-4E7D-AA86-85A7F76F3E4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{B4119C0B-8FB9-4D3A-9D96-4E0EA1B994AC}</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92FA-43A5-A141-1D8DE8E25734}"/>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{82F63D38-F6DD-471F-A486-ED9DD7E2DD00}</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92FA-43A5-A141-1D8DE8E25734}"/>
                </c:ext>
              </c:extLst>
            </c:dLbl>
            <c:dLbl>
              <c:idx val="2"/>
              <c:tx>
                <c:strRef>
                  <c:f>Daten_Diagramme!$D$16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{20048BAD-483B-421E-9D1F-CF5CAF9D200F}</c15:txfldGUID>
                      <c15:f>Daten_Diagramme!$D$16</c15:f>
                      <c15:dlblFieldTableCache>
                        <c:ptCount val="1"/>
                        <c:pt idx="0">
                          <c:v>1.3</c:v>
                        </c:pt>
                      </c15:dlblFieldTableCache>
                    </c15:dlblFTEntry>
                  </c15:dlblFieldTable>
                  <c15:showDataLabelsRange val="0"/>
                </c:ext>
                <c:ext xmlns:c16="http://schemas.microsoft.com/office/drawing/2014/chart" uri="{C3380CC4-5D6E-409C-BE32-E72D297353CC}">
                  <c16:uniqueId val="{00000002-92FA-43A5-A141-1D8DE8E25734}"/>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{AF7E3F48-8358-4258-8E17-5272F2726642}</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92FA-43A5-A141-1D8DE8E25734}"/>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{EEE0A256-30F6-49C9-A334-82BE6C7B998F}</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92FA-43A5-A141-1D8DE8E25734}"/>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{196F5FAF-E0CC-47B7-831B-F3F0C4F5ABFF}</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92FA-43A5-A141-1D8DE8E25734}"/>
                </c:ext>
              </c:extLst>
            </c:dLbl>
            <c:dLbl>
              <c:idx val="6"/>
              <c:tx>
                <c:strRef>
                  <c:f>Daten_Diagramme!$D$20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{05FB6C89-4429-421D-9DF8-B2A76E3E9B85}</c15:txfldGUID>
                      <c15:f>Daten_Diagramme!$D$20</c15:f>
                      <c15:dlblFieldTableCache>
                        <c:ptCount val="1"/>
                        <c:pt idx="0">
                          <c:v>-1.8</c:v>
                        </c:pt>
                      </c15:dlblFieldTableCache>
                    </c15:dlblFTEntry>
                  </c15:dlblFieldTable>
                  <c15:showDataLabelsRange val="0"/>
                </c:ext>
                <c:ext xmlns:c16="http://schemas.microsoft.com/office/drawing/2014/chart" uri="{C3380CC4-5D6E-409C-BE32-E72D297353CC}">
                  <c16:uniqueId val="{00000006-92FA-43A5-A141-1D8DE8E25734}"/>
                </c:ext>
              </c:extLst>
            </c:dLbl>
            <c:dLbl>
              <c:idx val="7"/>
              <c:tx>
                <c:strRef>
                  <c:f>Daten_Diagramme!$D$21</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{892030FF-C865-4130-A3F5-3EDA44E20E75}</c15:txfldGUID>
                      <c15:f>Daten_Diagramme!$D$21</c15:f>
                      <c15:dlblFieldTableCache>
                        <c:ptCount val="1"/>
                        <c:pt idx="0">
                          <c:v>-1.4</c:v>
                        </c:pt>
                      </c15:dlblFieldTableCache>
                    </c15:dlblFTEntry>
                  </c15:dlblFieldTable>
                  <c15:showDataLabelsRange val="0"/>
                </c:ext>
                <c:ext xmlns:c16="http://schemas.microsoft.com/office/drawing/2014/chart" uri="{C3380CC4-5D6E-409C-BE32-E72D297353CC}">
                  <c16:uniqueId val="{00000007-92FA-43A5-A141-1D8DE8E25734}"/>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{FE4EA695-77E6-4EF9-8B35-6E4CDB59D568}</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92FA-43A5-A141-1D8DE8E25734}"/>
                </c:ext>
              </c:extLst>
            </c:dLbl>
            <c:dLbl>
              <c:idx val="9"/>
              <c:tx>
                <c:strRef>
                  <c:f>Daten_Diagramme!$D$23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{90FDA6C9-D1B3-4211-B004-3C7AD11503DA}</c15:txfldGUID>
                      <c15:f>Daten_Diagramme!$D$23</c15:f>
                      <c15:dlblFieldTableCache>
                        <c:ptCount val="1"/>
                        <c:pt idx="0">
                          <c:v>2.1</c:v>
                        </c:pt>
                      </c15:dlblFieldTableCache>
                    </c15:dlblFTEntry>
                  </c15:dlblFieldTable>
                  <c15:showDataLabelsRange val="0"/>
                </c:ext>
                <c:ext xmlns:c16="http://schemas.microsoft.com/office/drawing/2014/chart" uri="{C3380CC4-5D6E-409C-BE32-E72D297353CC}">
                  <c16:uniqueId val="{00000009-92FA-43A5-A141-1D8DE8E25734}"/>
                </c:ext>
              </c:extLst>
            </c:dLbl>
            <c:dLbl>
              <c:idx val="10"/>
              <c:tx>
                <c:strRef>
                  <c:f>Daten_Diagramme!$D$24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{388357E1-1B3D-4F3F-9BB0-5E95D583CA3D}</c15:txfldGUID>
                      <c15:f>Daten_Diagramme!$D$24</c15:f>
                      <c15:dlblFieldTableCache>
                        <c:ptCount val="1"/>
                        <c:pt idx="0">
                          <c:v>1.0</c:v>
                        </c:pt>
                      </c15:dlblFieldTableCache>
                    </c15:dlblFTEntry>
                  </c15:dlblFieldTable>
                  <c15:showDataLabelsRange val="0"/>
                </c:ext>
                <c:ext xmlns:c16="http://schemas.microsoft.com/office/drawing/2014/chart" uri="{C3380CC4-5D6E-409C-BE32-E72D297353CC}">
                  <c16:uniqueId val="{0000000A-92FA-43A5-A141-1D8DE8E25734}"/>
                </c:ext>
              </c:extLst>
            </c:dLbl>
            <c:dLbl>
              <c:idx val="11"/>
              <c:tx>
                <c:strRef>
                  <c:f>Daten_Diagramme!$D$25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{EC3D30A1-C66E-441F-8C7E-4D6D4F6D57F7}</c15:txfldGUID>
                      <c15:f>Daten_Diagramme!$D$25</c15:f>
                      <c15:dlblFieldTableCache>
                        <c:ptCount val="1"/>
                        <c:pt idx="0">
                          <c:v>-3.0</c:v>
                        </c:pt>
                      </c15:dlblFieldTableCache>
                    </c15:dlblFTEntry>
                  </c15:dlblFieldTable>
                  <c15:showDataLabelsRange val="0"/>
                </c:ext>
                <c:ext xmlns:c16="http://schemas.microsoft.com/office/drawing/2014/chart" uri="{C3380CC4-5D6E-409C-BE32-E72D297353CC}">
                  <c16:uniqueId val="{0000000B-92FA-43A5-A141-1D8DE8E25734}"/>
                </c:ext>
              </c:extLst>
            </c:dLbl>
            <c:dLbl>
              <c:idx val="12"/>
              <c:tx>
                <c:strRef>
                  <c:f>Daten_Diagramme!$D$26</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{8D6A0FD0-7072-4E9E-91A0-7FF4F8847541}</c15:txfldGUID>
                      <c15:f>Daten_Diagramme!$D$26</c15:f>
                      <c15:dlblFieldTableCache>
                        <c:ptCount val="1"/>
                        <c:pt idx="0">
                          <c:v>-9.8</c:v>
                        </c:pt>
                      </c15:dlblFieldTableCache>
                    </c15:dlblFTEntry>
                  </c15:dlblFieldTable>
                  <c15:showDataLabelsRange val="0"/>
                </c:ext>
                <c:ext xmlns:c16="http://schemas.microsoft.com/office/drawing/2014/chart" uri="{C3380CC4-5D6E-409C-BE32-E72D297353CC}">
                  <c16:uniqueId val="{0000000C-92FA-43A5-A141-1D8DE8E25734}"/>
                </c:ext>
              </c:extLst>
            </c:dLbl>
            <c:dLbl>
              <c:idx val="13"/>
              <c:tx>
                <c:strRef>
                  <c:f>Daten_Diagramme!$D$27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{EDBC5D49-E9E1-4EB4-88A0-98958B0F0909}</c15:txfldGUID>
                      <c15:f>Daten_Diagramme!$D$27</c15:f>
                      <c15:dlblFieldTableCache>
                        <c:ptCount val="1"/>
                        <c:pt idx="0">
                          <c:v>3.1</c:v>
                        </c:pt>
                      </c15:dlblFieldTableCache>
                    </c15:dlblFTEntry>
                  </c15:dlblFieldTable>
                  <c15:showDataLabelsRange val="0"/>
                </c:ext>
                <c:ext xmlns:c16="http://schemas.microsoft.com/office/drawing/2014/chart" uri="{C3380CC4-5D6E-409C-BE32-E72D297353CC}">
                  <c16:uniqueId val="{0000000D-92FA-43A5-A141-1D8DE8E25734}"/>
                </c:ext>
              </c:extLst>
            </c:dLbl>
            <c:dLbl>
              <c:idx val="14"/>
              <c:tx>
                <c:strRef>
                  <c:f>Daten_Diagramme!$D$28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{8B9458AC-8CA2-4200-A548-663E930DA590}</c15:txfldGUID>
                      <c15:f>Daten_Diagramme!$D$28</c15:f>
                      <c15:dlblFieldTableCache>
                        <c:ptCount val="1"/>
                        <c:pt idx="0">
                          <c:v>5.0</c:v>
                        </c:pt>
                      </c15:dlblFieldTableCache>
                    </c15:dlblFTEntry>
                  </c15:dlblFieldTable>
                  <c15:showDataLabelsRange val="0"/>
                </c:ext>
                <c:ext xmlns:c16="http://schemas.microsoft.com/office/drawing/2014/chart" uri="{C3380CC4-5D6E-409C-BE32-E72D297353CC}">
                  <c16:uniqueId val="{0000000E-92FA-43A5-A141-1D8DE8E25734}"/>
                </c:ext>
              </c:extLst>
            </c:dLbl>
            <c:dLbl>
              <c:idx val="15"/>
              <c:tx>
                <c:strRef>
                  <c:f>Daten_Diagramme!$D$29</c:f>
                  <c:strCache>
                    <c:ptCount val="1"/>
                    <c:pt idx="0">
                      <c:v>-19.9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{25D18626-C1F6-418F-8C1C-C9F671D6B0EF}</c15:txfldGUID>
                      <c15:f>Daten_Diagramme!$D$29</c15:f>
                      <c15:dlblFieldTableCache>
                        <c:ptCount val="1"/>
                        <c:pt idx="0">
                          <c:v>-19.9</c:v>
                        </c:pt>
                      </c15:dlblFieldTableCache>
                    </c15:dlblFTEntry>
                  </c15:dlblFieldTable>
                  <c15:showDataLabelsRange val="0"/>
                </c:ext>
                <c:ext xmlns:c16="http://schemas.microsoft.com/office/drawing/2014/chart" uri="{C3380CC4-5D6E-409C-BE32-E72D297353CC}">
                  <c16:uniqueId val="{0000000F-92FA-43A5-A141-1D8DE8E25734}"/>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{CBA34C03-2594-45ED-A56E-F21ED908A17C}</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92FA-43A5-A141-1D8DE8E25734}"/>
                </c:ext>
              </c:extLst>
            </c:dLbl>
            <c:dLbl>
              <c:idx val="17"/>
              <c:tx>
                <c:strRef>
                  <c:f>Daten_Diagramme!$D$31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{3FAB4BFD-EAFC-4135-95B4-9CD733A079F4}</c15:txfldGUID>
                      <c15:f>Daten_Diagramme!$D$31</c15:f>
                      <c15:dlblFieldTableCache>
                        <c:ptCount val="1"/>
                        <c:pt idx="0">
                          <c:v>5.9</c:v>
                        </c:pt>
                      </c15:dlblFieldTableCache>
                    </c15:dlblFTEntry>
                  </c15:dlblFieldTable>
                  <c15:showDataLabelsRange val="0"/>
                </c:ext>
                <c:ext xmlns:c16="http://schemas.microsoft.com/office/drawing/2014/chart" uri="{C3380CC4-5D6E-409C-BE32-E72D297353CC}">
                  <c16:uniqueId val="{00000011-92FA-43A5-A141-1D8DE8E25734}"/>
                </c:ext>
              </c:extLst>
            </c:dLbl>
            <c:dLbl>
              <c:idx val="18"/>
              <c:tx>
                <c:strRef>
                  <c:f>Daten_Diagramme!$D$32</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{B4911F95-37E2-4EBD-8317-F72E96629D24}</c15:txfldGUID>
                      <c15:f>Daten_Diagramme!$D$32</c15:f>
                      <c15:dlblFieldTableCache>
                        <c:ptCount val="1"/>
                        <c:pt idx="0">
                          <c:v>2.6</c:v>
                        </c:pt>
                      </c15:dlblFieldTableCache>
                    </c15:dlblFTEntry>
                  </c15:dlblFieldTable>
                  <c15:showDataLabelsRange val="0"/>
                </c:ext>
                <c:ext xmlns:c16="http://schemas.microsoft.com/office/drawing/2014/chart" uri="{C3380CC4-5D6E-409C-BE32-E72D297353CC}">
                  <c16:uniqueId val="{00000012-92FA-43A5-A141-1D8DE8E25734}"/>
                </c:ext>
              </c:extLst>
            </c:dLbl>
            <c:dLbl>
              <c:idx val="19"/>
              <c:tx>
                <c:strRef>
                  <c:f>Daten_Diagramme!$D$33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{A461E744-75D0-492E-B5A9-15A5F06B30EB}</c15:txfldGUID>
                      <c15:f>Daten_Diagramme!$D$33</c15:f>
                      <c15:dlblFieldTableCache>
                        <c:ptCount val="1"/>
                        <c:pt idx="0">
                          <c:v>1.0</c:v>
                        </c:pt>
                      </c15:dlblFieldTableCache>
                    </c15:dlblFTEntry>
                  </c15:dlblFieldTable>
                  <c15:showDataLabelsRange val="0"/>
                </c:ext>
                <c:ext xmlns:c16="http://schemas.microsoft.com/office/drawing/2014/chart" uri="{C3380CC4-5D6E-409C-BE32-E72D297353CC}">
                  <c16:uniqueId val="{00000013-92FA-43A5-A141-1D8DE8E25734}"/>
                </c:ext>
              </c:extLst>
            </c:dLbl>
            <c:dLbl>
              <c:idx val="20"/>
              <c:tx>
                <c:strRef>
                  <c:f>Daten_Diagramme!$D$34</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{33A7091D-B208-45D1-B910-BAB98B6BA067}</c15:txfldGUID>
                      <c15:f>Daten_Diagramme!$D$34</c15:f>
                      <c15:dlblFieldTableCache>
                        <c:ptCount val="1"/>
                        <c:pt idx="0">
                          <c:v>-4.7</c:v>
                        </c:pt>
                      </c15:dlblFieldTableCache>
                    </c15:dlblFTEntry>
                  </c15:dlblFieldTable>
                  <c15:showDataLabelsRange val="0"/>
                </c:ext>
                <c:ext xmlns:c16="http://schemas.microsoft.com/office/drawing/2014/chart" uri="{C3380CC4-5D6E-409C-BE32-E72D297353CC}">
                  <c16:uniqueId val="{00000014-92FA-43A5-A141-1D8DE8E25734}"/>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{06B8D6D9-6E71-427F-988A-0ADDA131A678}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2FA-43A5-A141-1D8DE8E25734}"/>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{FBEA7FCF-A36C-4B04-BDB2-C8D304071631}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2FA-43A5-A141-1D8DE8E25734}"/>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{2B909CC0-4558-479B-935A-84E4B466EFA4}</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92FA-43A5-A141-1D8DE8E25734}"/>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{8BDD23CD-0A08-4449-9CEF-36351A5B8E98}</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92FA-43A5-A141-1D8DE8E25734}"/>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{DEF2288E-0CCA-4073-AA5C-50CCC573EB5D}</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92FA-43A5-A141-1D8DE8E25734}"/>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{1257146B-FC90-4586-B849-AAFB131041A2}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2FA-43A5-A141-1D8DE8E25734}"/>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{21402F13-51B1-458E-9989-C3BD11CF46A0}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2FA-43A5-A141-1D8DE8E25734}"/>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{8AC63F09-D573-4543-A4CE-CE9F14D8B226}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2FA-43A5-A141-1D8DE8E25734}"/>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{9C7A8814-3EB7-46F1-BA52-65473D31CFA4}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2FA-43A5-A141-1D8DE8E25734}"/>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{69A743D7-7C86-45B3-830D-0CD4EEE5DD84}</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2FA-43A5-A141-1D8DE8E25734}"/>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{94332C70-98F9-4C2C-A204-05D4B18C7BC6}</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92FA-43A5-A141-1D8DE8E257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0.58398647610265864</c:v>
                </c:pt>
                <c:pt idx="1">
                  <c:v>-2.3872679045092839</c:v>
                </c:pt>
                <c:pt idx="2">
                  <c:v>1.3157894736842106</c:v>
                </c:pt>
                <c:pt idx="3">
                  <c:v>-0.74504815555151738</c:v>
                </c:pt>
                <c:pt idx="4">
                  <c:v>-2.9940119760479043</c:v>
                </c:pt>
                <c:pt idx="5">
                  <c:v>1.0032246506628448</c:v>
                </c:pt>
                <c:pt idx="6">
                  <c:v>-1.8234165067178503</c:v>
                </c:pt>
                <c:pt idx="7">
                  <c:v>-1.4275766016713092</c:v>
                </c:pt>
                <c:pt idx="8">
                  <c:v>0.4451510333863275</c:v>
                </c:pt>
                <c:pt idx="9">
                  <c:v>2.0600353148911124</c:v>
                </c:pt>
                <c:pt idx="10">
                  <c:v>0.99667774086378735</c:v>
                </c:pt>
                <c:pt idx="11">
                  <c:v>-2.9850746268656718</c:v>
                </c:pt>
                <c:pt idx="12">
                  <c:v>-9.7560975609756095</c:v>
                </c:pt>
                <c:pt idx="13">
                  <c:v>3.0646992054483539</c:v>
                </c:pt>
                <c:pt idx="14">
                  <c:v>5.0324675324675328</c:v>
                </c:pt>
                <c:pt idx="15">
                  <c:v>-19.93006993006993</c:v>
                </c:pt>
                <c:pt idx="16">
                  <c:v>2.88</c:v>
                </c:pt>
                <c:pt idx="17">
                  <c:v>5.94758064516129</c:v>
                </c:pt>
                <c:pt idx="18">
                  <c:v>2.5994362668336986</c:v>
                </c:pt>
                <c:pt idx="19">
                  <c:v>0.9834368530020704</c:v>
                </c:pt>
                <c:pt idx="20">
                  <c:v>-4.7377326565143827</c:v>
                </c:pt>
                <c:pt idx="21">
                  <c:v>0</c:v>
                </c:pt>
                <c:pt idx="23">
                  <c:v>-2.3872679045092839</c:v>
                </c:pt>
                <c:pt idx="24">
                  <c:v>-0.89872105081230558</c:v>
                </c:pt>
                <c:pt idx="25">
                  <c:v>1.4944260319373306</c:v>
                </c:pt>
              </c:numCache>
            </c:numRef>
          </c:val>
          <c:extLst>
            <c:ext xmlns:c16="http://schemas.microsoft.com/office/drawing/2014/chart" uri="{C3380CC4-5D6E-409C-BE32-E72D297353CC}">
              <c16:uniqueId val="{00000020-92FA-43A5-A141-1D8DE8E25734}"/>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{DF44E73C-EDA5-4721-9BCA-C80DFE2E457B}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2FA-43A5-A141-1D8DE8E25734}"/>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{C21660AC-6D8C-41A3-86FA-7FF2EA944967}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2FA-43A5-A141-1D8DE8E25734}"/>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{1417EB33-C973-4361-BFD5-40D9B57DECCF}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2FA-43A5-A141-1D8DE8E25734}"/>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{3B022E76-DBCC-411C-88B3-3317B991363F}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2FA-43A5-A141-1D8DE8E25734}"/>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{8EAD2182-AFF5-4380-B606-6B01DCD2ACC6}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2FA-43A5-A141-1D8DE8E25734}"/>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{AE88A6CA-77BB-48B3-8BCE-E4BFC1895C04}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2FA-43A5-A141-1D8DE8E25734}"/>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{32C31AC4-8941-4A2B-A6D8-357113BB0C7E}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2FA-43A5-A141-1D8DE8E25734}"/>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{9839AC24-3778-49A7-9794-C7B1001D9717}</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2FA-43A5-A141-1D8DE8E25734}"/>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{204577B9-45E0-40E4-9863-BCC579741340}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2FA-43A5-A141-1D8DE8E25734}"/>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{2FDDF278-009D-427D-9FE1-13C453AC48D8}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2FA-43A5-A141-1D8DE8E25734}"/>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{64AACC06-2F37-4531-BA5C-6DDD1F92DBB5}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2FA-43A5-A141-1D8DE8E25734}"/>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{EF94F529-1ABC-41AF-988F-D93BE6335F9F}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2FA-43A5-A141-1D8DE8E25734}"/>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{206FC2D7-24BC-484F-85E3-BC8B5F84D823}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2FA-43A5-A141-1D8DE8E25734}"/>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{91FF2502-ABFB-47D0-9DA8-97D0B9786FC4}</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2FA-43A5-A141-1D8DE8E25734}"/>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{14E1174E-3F20-46C7-ADC1-B18A01015370}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2FA-43A5-A141-1D8DE8E25734}"/>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{504751FB-C866-4C22-94C7-D0A28712B202}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2FA-43A5-A141-1D8DE8E25734}"/>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{E111EA53-E3D2-4C17-AA8E-53755570CAA5}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2FA-43A5-A141-1D8DE8E25734}"/>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{EFBA8598-3523-447B-B6E3-2BF530CDC3CA}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2FA-43A5-A141-1D8DE8E25734}"/>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{3A21FCF2-0848-43DC-B283-C267D7004310}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2FA-43A5-A141-1D8DE8E25734}"/>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{550C0FCA-F701-4226-AA6F-F2D00648A210}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2FA-43A5-A141-1D8DE8E25734}"/>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{44FEB4B4-CE33-497B-9ED7-B7E3832F8876}</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2FA-43A5-A141-1D8DE8E25734}"/>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{25CC6CEB-24E6-49F7-9194-18BAF1C138E7}</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2FA-43A5-A141-1D8DE8E25734}"/>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{536D73F2-B22B-4BCF-9FE0-5891A48B8263}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2FA-43A5-A141-1D8DE8E25734}"/>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{13481A75-A9F6-4849-8FFB-ADDFB03EB276}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2FA-43A5-A141-1D8DE8E25734}"/>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{033A7691-7AE8-46EB-A62E-5261965988F6}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2FA-43A5-A141-1D8DE8E25734}"/>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{8F861152-28D4-4921-8AFF-F6EBC7204A93}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2FA-43A5-A141-1D8DE8E25734}"/>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{D835164E-489B-4726-8F1B-40AC535E3B67}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2FA-43A5-A141-1D8DE8E25734}"/>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{13C84053-82A1-49FE-8F00-4CDEBA610033}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2FA-43A5-A141-1D8DE8E25734}"/>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{66EA6005-2861-43AA-A940-FF9688EF081E}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2FA-43A5-A141-1D8DE8E25734}"/>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{2037F34E-DC01-43CA-9D56-CC4BBA9BD1B3}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2FA-43A5-A141-1D8DE8E25734}"/>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{2F2AA2A0-C072-493C-A8A1-6FDF5D1B0302}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2FA-43A5-A141-1D8DE8E25734}"/>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{22991C1A-B5CE-48C0-9ED3-07F31D28C955}</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2FA-43A5-A141-1D8DE8E257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2FA-43A5-A141-1D8DE8E25734}"/>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2FA-43A5-A141-1D8DE8E25734}"/>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{2B283749-BA2B-446B-88A0-489113DA0750}</c15:txfldGUID>
                      <c15:f>Daten_Diagramme!$E$14</c15:f>
                      <c15:dlblFieldTableCache>
                        <c:ptCount val="1"/>
                        <c:pt idx="0">
                          <c:v>-4.8</c:v>
                        </c:pt>
                      </c15:dlblFieldTableCache>
                    </c15:dlblFTEntry>
                  </c15:dlblFieldTable>
                  <c15:showDataLabelsRange val="0"/>
                </c:ext>
                <c:ext xmlns:c16="http://schemas.microsoft.com/office/drawing/2014/chart" uri="{C3380CC4-5D6E-409C-BE32-E72D297353CC}">
                  <c16:uniqueId val="{00000000-4F8C-4615-943C-FCC76C0198EB}"/>
                </c:ext>
              </c:extLst>
            </c:dLbl>
            <c:dLbl>
              <c:idx val="1"/>
              <c:tx>
                <c:strRef>
                  <c:f>Daten_Diagramme!$E$15</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{B17722D4-7402-48AC-ABA9-84D5149EEF8F}</c15:txfldGUID>
                      <c15:f>Daten_Diagramme!$E$15</c15:f>
                      <c15:dlblFieldTableCache>
                        <c:ptCount val="1"/>
                        <c:pt idx="0">
                          <c:v>13.8</c:v>
                        </c:pt>
                      </c15:dlblFieldTableCache>
                    </c15:dlblFTEntry>
                  </c15:dlblFieldTable>
                  <c15:showDataLabelsRange val="0"/>
                </c:ext>
                <c:ext xmlns:c16="http://schemas.microsoft.com/office/drawing/2014/chart" uri="{C3380CC4-5D6E-409C-BE32-E72D297353CC}">
                  <c16:uniqueId val="{00000001-4F8C-4615-943C-FCC76C0198EB}"/>
                </c:ext>
              </c:extLst>
            </c:dLbl>
            <c:dLbl>
              <c:idx val="2"/>
              <c:tx>
                <c:strRef>
                  <c:f>Daten_Diagramme!$E$16</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{62B0C633-1B80-4DCE-8049-35124E9ED370}</c15:txfldGUID>
                      <c15:f>Daten_Diagramme!$E$16</c15:f>
                      <c15:dlblFieldTableCache>
                        <c:ptCount val="1"/>
                        <c:pt idx="0">
                          <c:v>-8.3</c:v>
                        </c:pt>
                      </c15:dlblFieldTableCache>
                    </c15:dlblFTEntry>
                  </c15:dlblFieldTable>
                  <c15:showDataLabelsRange val="0"/>
                </c:ext>
                <c:ext xmlns:c16="http://schemas.microsoft.com/office/drawing/2014/chart" uri="{C3380CC4-5D6E-409C-BE32-E72D297353CC}">
                  <c16:uniqueId val="{00000002-4F8C-4615-943C-FCC76C0198EB}"/>
                </c:ext>
              </c:extLst>
            </c:dLbl>
            <c:dLbl>
              <c:idx val="3"/>
              <c:tx>
                <c:strRef>
                  <c:f>Daten_Diagramme!$E$17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{2042F134-AD48-43B5-969F-C97CD7564645}</c15:txfldGUID>
                      <c15:f>Daten_Diagramme!$E$17</c15:f>
                      <c15:dlblFieldTableCache>
                        <c:ptCount val="1"/>
                        <c:pt idx="0">
                          <c:v>-6.3</c:v>
                        </c:pt>
                      </c15:dlblFieldTableCache>
                    </c15:dlblFTEntry>
                  </c15:dlblFieldTable>
                  <c15:showDataLabelsRange val="0"/>
                </c:ext>
                <c:ext xmlns:c16="http://schemas.microsoft.com/office/drawing/2014/chart" uri="{C3380CC4-5D6E-409C-BE32-E72D297353CC}">
                  <c16:uniqueId val="{00000003-4F8C-4615-943C-FCC76C0198EB}"/>
                </c:ext>
              </c:extLst>
            </c:dLbl>
            <c:dLbl>
              <c:idx val="4"/>
              <c:tx>
                <c:strRef>
                  <c:f>Daten_Diagramme!$E$18</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{CD80A3F6-B1C7-4361-A0DF-A24719186F23}</c15:txfldGUID>
                      <c15:f>Daten_Diagramme!$E$18</c15:f>
                      <c15:dlblFieldTableCache>
                        <c:ptCount val="1"/>
                        <c:pt idx="0">
                          <c:v>-7.5</c:v>
                        </c:pt>
                      </c15:dlblFieldTableCache>
                    </c15:dlblFTEntry>
                  </c15:dlblFieldTable>
                  <c15:showDataLabelsRange val="0"/>
                </c:ext>
                <c:ext xmlns:c16="http://schemas.microsoft.com/office/drawing/2014/chart" uri="{C3380CC4-5D6E-409C-BE32-E72D297353CC}">
                  <c16:uniqueId val="{00000004-4F8C-4615-943C-FCC76C0198EB}"/>
                </c:ext>
              </c:extLst>
            </c:dLbl>
            <c:dLbl>
              <c:idx val="5"/>
              <c:tx>
                <c:strRef>
                  <c:f>Daten_Diagramme!$E$19</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{EBAB4F03-F9CC-4251-B189-67D735358DF2}</c15:txfldGUID>
                      <c15:f>Daten_Diagramme!$E$19</c15:f>
                      <c15:dlblFieldTableCache>
                        <c:ptCount val="1"/>
                        <c:pt idx="0">
                          <c:v>-8.8</c:v>
                        </c:pt>
                      </c15:dlblFieldTableCache>
                    </c15:dlblFTEntry>
                  </c15:dlblFieldTable>
                  <c15:showDataLabelsRange val="0"/>
                </c:ext>
                <c:ext xmlns:c16="http://schemas.microsoft.com/office/drawing/2014/chart" uri="{C3380CC4-5D6E-409C-BE32-E72D297353CC}">
                  <c16:uniqueId val="{00000005-4F8C-4615-943C-FCC76C0198EB}"/>
                </c:ext>
              </c:extLst>
            </c:dLbl>
            <c:dLbl>
              <c:idx val="6"/>
              <c:tx>
                <c:strRef>
                  <c:f>Daten_Diagramme!$E$20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{DBD0045C-3F7C-429B-A2E0-823AFE2DEEC1}</c15:txfldGUID>
                      <c15:f>Daten_Diagramme!$E$20</c15:f>
                      <c15:dlblFieldTableCache>
                        <c:ptCount val="1"/>
                        <c:pt idx="0">
                          <c:v>3.8</c:v>
                        </c:pt>
                      </c15:dlblFieldTableCache>
                    </c15:dlblFTEntry>
                  </c15:dlblFieldTable>
                  <c15:showDataLabelsRange val="0"/>
                </c:ext>
                <c:ext xmlns:c16="http://schemas.microsoft.com/office/drawing/2014/chart" uri="{C3380CC4-5D6E-409C-BE32-E72D297353CC}">
                  <c16:uniqueId val="{00000006-4F8C-4615-943C-FCC76C0198EB}"/>
                </c:ext>
              </c:extLst>
            </c:dLbl>
            <c:dLbl>
              <c:idx val="7"/>
              <c:tx>
                <c:strRef>
                  <c:f>Daten_Diagramme!$E$21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{58E2A466-27B9-420A-941B-53B2160BE025}</c15:txfldGUID>
                      <c15:f>Daten_Diagramme!$E$21</c15:f>
                      <c15:dlblFieldTableCache>
                        <c:ptCount val="1"/>
                        <c:pt idx="0">
                          <c:v>-4.5</c:v>
                        </c:pt>
                      </c15:dlblFieldTableCache>
                    </c15:dlblFTEntry>
                  </c15:dlblFieldTable>
                  <c15:showDataLabelsRange val="0"/>
                </c:ext>
                <c:ext xmlns:c16="http://schemas.microsoft.com/office/drawing/2014/chart" uri="{C3380CC4-5D6E-409C-BE32-E72D297353CC}">
                  <c16:uniqueId val="{00000007-4F8C-4615-943C-FCC76C0198EB}"/>
                </c:ext>
              </c:extLst>
            </c:dLbl>
            <c:dLbl>
              <c:idx val="8"/>
              <c:tx>
                <c:strRef>
                  <c:f>Daten_Diagramme!$E$22</c:f>
                  <c:strCache>
                    <c:ptCount val="1"/>
                    <c:pt idx="0">
                      <c:v>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{C5E2AE52-FDC2-4EDB-B8E8-9A6AB40EAE60}</c15:txfldGUID>
                      <c15:f>Daten_Diagramme!$E$22</c15:f>
                      <c15:dlblFieldTableCache>
                        <c:ptCount val="1"/>
                        <c:pt idx="0">
                          <c:v>7.0</c:v>
                        </c:pt>
                      </c15:dlblFieldTableCache>
                    </c15:dlblFTEntry>
                  </c15:dlblFieldTable>
                  <c15:showDataLabelsRange val="0"/>
                </c:ext>
                <c:ext xmlns:c16="http://schemas.microsoft.com/office/drawing/2014/chart" uri="{C3380CC4-5D6E-409C-BE32-E72D297353CC}">
                  <c16:uniqueId val="{00000008-4F8C-4615-943C-FCC76C0198EB}"/>
                </c:ext>
              </c:extLst>
            </c:dLbl>
            <c:dLbl>
              <c:idx val="9"/>
              <c:tx>
                <c:strRef>
                  <c:f>Daten_Diagramme!$E$23</c:f>
                  <c:strCache>
                    <c:ptCount val="1"/>
                    <c:pt idx="0">
                      <c:v>-19.3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{671C4C5A-54AA-4C22-A3FC-B0EBF0D5E52C}</c15:txfldGUID>
                      <c15:f>Daten_Diagramme!$E$23</c15:f>
                      <c15:dlblFieldTableCache>
                        <c:ptCount val="1"/>
                        <c:pt idx="0">
                          <c:v>-19.3</c:v>
                        </c:pt>
                      </c15:dlblFieldTableCache>
                    </c15:dlblFTEntry>
                  </c15:dlblFieldTable>
                  <c15:showDataLabelsRange val="0"/>
                </c:ext>
                <c:ext xmlns:c16="http://schemas.microsoft.com/office/drawing/2014/chart" uri="{C3380CC4-5D6E-409C-BE32-E72D297353CC}">
                  <c16:uniqueId val="{00000009-4F8C-4615-943C-FCC76C0198EB}"/>
                </c:ext>
              </c:extLst>
            </c:dLbl>
            <c:dLbl>
              <c:idx val="10"/>
              <c:tx>
                <c:strRef>
                  <c:f>Daten_Diagramme!$E$24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{24555BBE-0D10-4908-888A-1FA2C1D1FEE5}</c15:txfldGUID>
                      <c15:f>Daten_Diagramme!$E$24</c15:f>
                      <c15:dlblFieldTableCache>
                        <c:ptCount val="1"/>
                        <c:pt idx="0">
                          <c:v>-7.4</c:v>
                        </c:pt>
                      </c15:dlblFieldTableCache>
                    </c15:dlblFTEntry>
                  </c15:dlblFieldTable>
                  <c15:showDataLabelsRange val="0"/>
                </c:ext>
                <c:ext xmlns:c16="http://schemas.microsoft.com/office/drawing/2014/chart" uri="{C3380CC4-5D6E-409C-BE32-E72D297353CC}">
                  <c16:uniqueId val="{0000000A-4F8C-4615-943C-FCC76C0198EB}"/>
                </c:ext>
              </c:extLst>
            </c:dLbl>
            <c:dLbl>
              <c:idx val="11"/>
              <c:tx>
                <c:strRef>
                  <c:f>Daten_Diagramme!$E$25</c:f>
                  <c:strCache>
                    <c:ptCount val="1"/>
                    <c:pt idx="0">
                      <c:v>-36.0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{09B6CF85-217F-4B79-94AE-15A64CAEB37C}</c15:txfldGUID>
                      <c15:f>Daten_Diagramme!$E$25</c15:f>
                      <c15:dlblFieldTableCache>
                        <c:ptCount val="1"/>
                        <c:pt idx="0">
                          <c:v>-36.0</c:v>
                        </c:pt>
                      </c15:dlblFieldTableCache>
                    </c15:dlblFTEntry>
                  </c15:dlblFieldTable>
                  <c15:showDataLabelsRange val="0"/>
                </c:ext>
                <c:ext xmlns:c16="http://schemas.microsoft.com/office/drawing/2014/chart" uri="{C3380CC4-5D6E-409C-BE32-E72D297353CC}">
                  <c16:uniqueId val="{0000000B-4F8C-4615-943C-FCC76C0198EB}"/>
                </c:ext>
              </c:extLst>
            </c:dLbl>
            <c:dLbl>
              <c:idx val="12"/>
              <c:tx>
                <c:strRef>
                  <c:f>Daten_Diagramme!$E$26</c:f>
                  <c:strCache>
                    <c:ptCount val="1"/>
                    <c:pt idx="0">
                      <c:v>40.0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{F6DE5651-C869-4DAE-AA14-AF233A03A41D}</c15:txfldGUID>
                      <c15:f>Daten_Diagramme!$E$26</c15:f>
                      <c15:dlblFieldTableCache>
                        <c:ptCount val="1"/>
                        <c:pt idx="0">
                          <c:v>40.0</c:v>
                        </c:pt>
                      </c15:dlblFieldTableCache>
                    </c15:dlblFTEntry>
                  </c15:dlblFieldTable>
                  <c15:showDataLabelsRange val="0"/>
                </c:ext>
                <c:ext xmlns:c16="http://schemas.microsoft.com/office/drawing/2014/chart" uri="{C3380CC4-5D6E-409C-BE32-E72D297353CC}">
                  <c16:uniqueId val="{0000000C-4F8C-4615-943C-FCC76C0198EB}"/>
                </c:ext>
              </c:extLst>
            </c:dLbl>
            <c:dLbl>
              <c:idx val="13"/>
              <c:tx>
                <c:strRef>
                  <c:f>Daten_Diagramme!$E$27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{87CD6A94-7651-4582-A586-D1CED69FCA97}</c15:txfldGUID>
                      <c15:f>Daten_Diagramme!$E$27</c15:f>
                      <c15:dlblFieldTableCache>
                        <c:ptCount val="1"/>
                        <c:pt idx="0">
                          <c:v>-4.8</c:v>
                        </c:pt>
                      </c15:dlblFieldTableCache>
                    </c15:dlblFTEntry>
                  </c15:dlblFieldTable>
                  <c15:showDataLabelsRange val="0"/>
                </c:ext>
                <c:ext xmlns:c16="http://schemas.microsoft.com/office/drawing/2014/chart" uri="{C3380CC4-5D6E-409C-BE32-E72D297353CC}">
                  <c16:uniqueId val="{0000000D-4F8C-4615-943C-FCC76C0198EB}"/>
                </c:ext>
              </c:extLst>
            </c:dLbl>
            <c:dLbl>
              <c:idx val="14"/>
              <c:tx>
                <c:strRef>
                  <c:f>Daten_Diagramme!$E$28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{0E6FECC5-ECCE-4672-8208-3B06125AF438}</c15:txfldGUID>
                      <c15:f>Daten_Diagramme!$E$28</c15:f>
                      <c15:dlblFieldTableCache>
                        <c:ptCount val="1"/>
                        <c:pt idx="0">
                          <c:v>2.1</c:v>
                        </c:pt>
                      </c15:dlblFieldTableCache>
                    </c15:dlblFTEntry>
                  </c15:dlblFieldTable>
                  <c15:showDataLabelsRange val="0"/>
                </c:ext>
                <c:ext xmlns:c16="http://schemas.microsoft.com/office/drawing/2014/chart" uri="{C3380CC4-5D6E-409C-BE32-E72D297353CC}">
                  <c16:uniqueId val="{0000000E-4F8C-4615-943C-FCC76C0198EB}"/>
                </c:ext>
              </c:extLst>
            </c:dLbl>
            <c:dLbl>
              <c:idx val="15"/>
              <c:tx>
                <c:strRef>
                  <c:f>Daten_Diagramme!$E$29</c:f>
                  <c:strCache>
                    <c:ptCount val="1"/>
                    <c:pt idx="0">
                      <c:v>-8.1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{D6746B45-8233-4B4C-8BB7-81782BFE2081}</c15:txfldGUID>
                      <c15:f>Daten_Diagramme!$E$29</c15:f>
                      <c15:dlblFieldTableCache>
                        <c:ptCount val="1"/>
                        <c:pt idx="0">
                          <c:v>-8.1</c:v>
                        </c:pt>
                      </c15:dlblFieldTableCache>
                    </c15:dlblFTEntry>
                  </c15:dlblFieldTable>
                  <c15:showDataLabelsRange val="0"/>
                </c:ext>
                <c:ext xmlns:c16="http://schemas.microsoft.com/office/drawing/2014/chart" uri="{C3380CC4-5D6E-409C-BE32-E72D297353CC}">
                  <c16:uniqueId val="{0000000F-4F8C-4615-943C-FCC76C0198EB}"/>
                </c:ext>
              </c:extLst>
            </c:dLbl>
            <c:dLbl>
              <c:idx val="16"/>
              <c:tx>
                <c:strRef>
                  <c:f>Daten_Diagramme!$E$30</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{192A88DD-3B3A-4BAE-A522-E73932BB7132}</c15:txfldGUID>
                      <c15:f>Daten_Diagramme!$E$30</c15:f>
                      <c15:dlblFieldTableCache>
                        <c:ptCount val="1"/>
                        <c:pt idx="0">
                          <c:v>-8.2</c:v>
                        </c:pt>
                      </c15:dlblFieldTableCache>
                    </c15:dlblFTEntry>
                  </c15:dlblFieldTable>
                  <c15:showDataLabelsRange val="0"/>
                </c:ext>
                <c:ext xmlns:c16="http://schemas.microsoft.com/office/drawing/2014/chart" uri="{C3380CC4-5D6E-409C-BE32-E72D297353CC}">
                  <c16:uniqueId val="{00000010-4F8C-4615-943C-FCC76C0198EB}"/>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{3D4BBCA9-2C4F-466F-9D50-E981A646072F}</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4F8C-4615-943C-FCC76C0198EB}"/>
                </c:ext>
              </c:extLst>
            </c:dLbl>
            <c:dLbl>
              <c:idx val="18"/>
              <c:tx>
                <c:strRef>
                  <c:f>Daten_Diagramme!$E$32</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{55E99813-22E0-4017-A3F1-B53B36ED3B9D}</c15:txfldGUID>
                      <c15:f>Daten_Diagramme!$E$32</c15:f>
                      <c15:dlblFieldTableCache>
                        <c:ptCount val="1"/>
                        <c:pt idx="0">
                          <c:v>-4.1</c:v>
                        </c:pt>
                      </c15:dlblFieldTableCache>
                    </c15:dlblFTEntry>
                  </c15:dlblFieldTable>
                  <c15:showDataLabelsRange val="0"/>
                </c:ext>
                <c:ext xmlns:c16="http://schemas.microsoft.com/office/drawing/2014/chart" uri="{C3380CC4-5D6E-409C-BE32-E72D297353CC}">
                  <c16:uniqueId val="{00000012-4F8C-4615-943C-FCC76C0198EB}"/>
                </c:ext>
              </c:extLst>
            </c:dLbl>
            <c:dLbl>
              <c:idx val="19"/>
              <c:tx>
                <c:strRef>
                  <c:f>Daten_Diagramme!$E$33</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{535925FD-CC22-4E1A-BB4F-1F25731733E2}</c15:txfldGUID>
                      <c15:f>Daten_Diagramme!$E$33</c15:f>
                      <c15:dlblFieldTableCache>
                        <c:ptCount val="1"/>
                        <c:pt idx="0">
                          <c:v>-4.9</c:v>
                        </c:pt>
                      </c15:dlblFieldTableCache>
                    </c15:dlblFTEntry>
                  </c15:dlblFieldTable>
                  <c15:showDataLabelsRange val="0"/>
                </c:ext>
                <c:ext xmlns:c16="http://schemas.microsoft.com/office/drawing/2014/chart" uri="{C3380CC4-5D6E-409C-BE32-E72D297353CC}">
                  <c16:uniqueId val="{00000013-4F8C-4615-943C-FCC76C0198EB}"/>
                </c:ext>
              </c:extLst>
            </c:dLbl>
            <c:dLbl>
              <c:idx val="20"/>
              <c:tx>
                <c:strRef>
                  <c:f>Daten_Diagramme!$E$34</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{C48E2EAF-95D9-4395-885D-5E9906025377}</c15:txfldGUID>
                      <c15:f>Daten_Diagramme!$E$34</c15:f>
                      <c15:dlblFieldTableCache>
                        <c:ptCount val="1"/>
                        <c:pt idx="0">
                          <c:v>-6.5</c:v>
                        </c:pt>
                      </c15:dlblFieldTableCache>
                    </c15:dlblFTEntry>
                  </c15:dlblFieldTable>
                  <c15:showDataLabelsRange val="0"/>
                </c:ext>
                <c:ext xmlns:c16="http://schemas.microsoft.com/office/drawing/2014/chart" uri="{C3380CC4-5D6E-409C-BE32-E72D297353CC}">
                  <c16:uniqueId val="{00000014-4F8C-4615-943C-FCC76C0198EB}"/>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{799F0233-0B40-4AA1-AF35-9682BF15D2EC}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F8C-4615-943C-FCC76C0198EB}"/>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{C45C2006-937B-43A4-9792-3DB3EC330BB3}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F8C-4615-943C-FCC76C0198EB}"/>
                </c:ext>
              </c:extLst>
            </c:dLbl>
            <c:dLbl>
              <c:idx val="23"/>
              <c:tx>
                <c:strRef>
                  <c:f>Daten_Diagramme!$E$37</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{B691E6E2-8F61-4974-8BF8-FF6B1DB02B68}</c15:txfldGUID>
                      <c15:f>Daten_Diagramme!$E$37</c15:f>
                      <c15:dlblFieldTableCache>
                        <c:ptCount val="1"/>
                        <c:pt idx="0">
                          <c:v>13.8</c:v>
                        </c:pt>
                      </c15:dlblFieldTableCache>
                    </c15:dlblFTEntry>
                  </c15:dlblFieldTable>
                  <c15:showDataLabelsRange val="0"/>
                </c:ext>
                <c:ext xmlns:c16="http://schemas.microsoft.com/office/drawing/2014/chart" uri="{C3380CC4-5D6E-409C-BE32-E72D297353CC}">
                  <c16:uniqueId val="{00000017-4F8C-4615-943C-FCC76C0198EB}"/>
                </c:ext>
              </c:extLst>
            </c:dLbl>
            <c:dLbl>
              <c:idx val="24"/>
              <c:tx>
                <c:strRef>
                  <c:f>Daten_Diagramme!$E$38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{03CBF589-DF57-4981-98D3-D1A1DD060BAA}</c15:txfldGUID>
                      <c15:f>Daten_Diagramme!$E$38</c15:f>
                      <c15:dlblFieldTableCache>
                        <c:ptCount val="1"/>
                        <c:pt idx="0">
                          <c:v>-5.6</c:v>
                        </c:pt>
                      </c15:dlblFieldTableCache>
                    </c15:dlblFTEntry>
                  </c15:dlblFieldTable>
                  <c15:showDataLabelsRange val="0"/>
                </c:ext>
                <c:ext xmlns:c16="http://schemas.microsoft.com/office/drawing/2014/chart" uri="{C3380CC4-5D6E-409C-BE32-E72D297353CC}">
                  <c16:uniqueId val="{00000018-4F8C-4615-943C-FCC76C0198EB}"/>
                </c:ext>
              </c:extLst>
            </c:dLbl>
            <c:dLbl>
              <c:idx val="25"/>
              <c:tx>
                <c:strRef>
                  <c:f>Daten_Diagramme!$E$39</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{31323159-42C3-47A0-BD82-EB47E8FEF54F}</c15:txfldGUID>
                      <c15:f>Daten_Diagramme!$E$39</c15:f>
                      <c15:dlblFieldTableCache>
                        <c:ptCount val="1"/>
                        <c:pt idx="0">
                          <c:v>-5.1</c:v>
                        </c:pt>
                      </c15:dlblFieldTableCache>
                    </c15:dlblFTEntry>
                  </c15:dlblFieldTable>
                  <c15:showDataLabelsRange val="0"/>
                </c:ext>
                <c:ext xmlns:c16="http://schemas.microsoft.com/office/drawing/2014/chart" uri="{C3380CC4-5D6E-409C-BE32-E72D297353CC}">
                  <c16:uniqueId val="{00000019-4F8C-4615-943C-FCC76C0198EB}"/>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{22BAD640-9ADB-4D92-9D9C-C0FFB80DC059}</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F8C-4615-943C-FCC76C0198EB}"/>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{27C8A483-FB4C-4345-8146-50D1C65BE6E1}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F8C-4615-943C-FCC76C0198EB}"/>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{500C5F87-AB5B-4E41-850C-A497D3582007}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F8C-4615-943C-FCC76C0198EB}"/>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{46489AB5-AECC-4FE4-9371-0D50949021A8}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F8C-4615-943C-FCC76C0198EB}"/>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{FC147D1A-E273-4551-AA63-0C485D788D67}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F8C-4615-943C-FCC76C0198EB}"/>
                </c:ext>
              </c:extLst>
            </c:dLbl>
            <c:dLbl>
              <c:idx val="31"/>
              <c:tx>
                <c:strRef>
                  <c:f>Daten_Diagramme!$E$45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{7AAA6175-5558-42BD-924C-E2EF3A3EEA71}</c15:txfldGUID>
                      <c15:f>Daten_Diagramme!$E$45</c15:f>
                      <c15:dlblFieldTableCache>
                        <c:ptCount val="1"/>
                        <c:pt idx="0">
                          <c:v>-5.1</c:v>
                        </c:pt>
                      </c15:dlblFieldTableCache>
                    </c15:dlblFTEntry>
                  </c15:dlblFieldTable>
                  <c15:showDataLabelsRange val="0"/>
                </c:ext>
                <c:ext xmlns:c16="http://schemas.microsoft.com/office/drawing/2014/chart" uri="{C3380CC4-5D6E-409C-BE32-E72D297353CC}">
                  <c16:uniqueId val="{0000001F-4F8C-4615-943C-FCC76C0198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-4.7740617819760018</c:v>
                </c:pt>
                <c:pt idx="1">
                  <c:v>13.793103448275861</c:v>
                </c:pt>
                <c:pt idx="2">
                  <c:v>-8.3333333333333339</c:v>
                </c:pt>
                <c:pt idx="3">
                  <c:v>-6.3400576368876083</c:v>
                </c:pt>
                <c:pt idx="4">
                  <c:v>-7.4829931972789119</c:v>
                </c:pt>
                <c:pt idx="5">
                  <c:v>-8.8435374149659864</c:v>
                </c:pt>
                <c:pt idx="6">
                  <c:v>3.7735849056603774</c:v>
                </c:pt>
                <c:pt idx="7">
                  <c:v>-4.5138888888888893</c:v>
                </c:pt>
                <c:pt idx="8">
                  <c:v>6.9724770642201834</c:v>
                </c:pt>
                <c:pt idx="9">
                  <c:v>-19.331742243436754</c:v>
                </c:pt>
                <c:pt idx="10">
                  <c:v>-7.3813708260105448</c:v>
                </c:pt>
                <c:pt idx="11">
                  <c:v>-36</c:v>
                </c:pt>
                <c:pt idx="12">
                  <c:v>40</c:v>
                </c:pt>
                <c:pt idx="13">
                  <c:v>-4.7619047619047619</c:v>
                </c:pt>
                <c:pt idx="14">
                  <c:v>2.0588235294117645</c:v>
                </c:pt>
                <c:pt idx="15">
                  <c:v>-8.1081081081081088</c:v>
                </c:pt>
                <c:pt idx="16">
                  <c:v>-8.1967213114754092</c:v>
                </c:pt>
                <c:pt idx="17">
                  <c:v>-1.8181818181818181</c:v>
                </c:pt>
                <c:pt idx="18">
                  <c:v>-4.1353383458646613</c:v>
                </c:pt>
                <c:pt idx="19">
                  <c:v>-4.9019607843137258</c:v>
                </c:pt>
                <c:pt idx="20">
                  <c:v>-6.4814814814814818</c:v>
                </c:pt>
                <c:pt idx="21">
                  <c:v>0</c:v>
                </c:pt>
                <c:pt idx="23">
                  <c:v>13.793103448275861</c:v>
                </c:pt>
                <c:pt idx="24">
                  <c:v>-5.6145675265553869</c:v>
                </c:pt>
                <c:pt idx="25">
                  <c:v>-5.1087984862819296</c:v>
                </c:pt>
              </c:numCache>
            </c:numRef>
          </c:val>
          <c:extLst>
            <c:ext xmlns:c16="http://schemas.microsoft.com/office/drawing/2014/chart" uri="{C3380CC4-5D6E-409C-BE32-E72D297353CC}">
              <c16:uniqueId val="{00000020-4F8C-4615-943C-FCC76C0198EB}"/>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{9C8D4D9F-4A1D-414C-AF58-C7CD00D21CC2}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F8C-4615-943C-FCC76C0198EB}"/>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{F7F5133B-8823-4C88-8641-4CAFE7FA6735}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F8C-4615-943C-FCC76C0198EB}"/>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{DEF88723-60FB-4AA7-843D-7FA2E768EE32}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F8C-4615-943C-FCC76C0198EB}"/>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{0A32400F-7692-49CB-8A20-121C24C96B12}</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F8C-4615-943C-FCC76C0198EB}"/>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{21A21528-9962-4A13-B4BC-230981C4301E}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F8C-4615-943C-FCC76C0198EB}"/>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{90C313AC-0CC0-434A-8934-13305967E3E0}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F8C-4615-943C-FCC76C0198EB}"/>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{7E466EF4-44B9-4F15-A6E8-4D51282C6E2E}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F8C-4615-943C-FCC76C0198EB}"/>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{17DF82A0-7258-4B39-A1AA-E3016929CC75}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F8C-4615-943C-FCC76C0198EB}"/>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{24401899-63CF-4A57-A51E-0FA7DE4D46BB}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F8C-4615-943C-FCC76C0198EB}"/>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{5D7FC327-CD60-4FF0-9AD3-2148D87DCCC5}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F8C-4615-943C-FCC76C0198EB}"/>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{D7D743E6-FEF0-4407-A3D1-74AE3F980C6B}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F8C-4615-943C-FCC76C0198EB}"/>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{21626EB8-2097-4FD1-8B67-3B986D148A3F}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F8C-4615-943C-FCC76C0198EB}"/>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{A44C1AEA-6A89-4C95-A187-A5A6662AF3DA}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F8C-4615-943C-FCC76C0198EB}"/>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{EB1E95E7-7D58-4F7B-A715-60646BFB3511}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F8C-4615-943C-FCC76C0198EB}"/>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{C2F6237A-0F1A-4741-9973-F043A36AAFC5}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F8C-4615-943C-FCC76C0198EB}"/>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{391107A3-491B-4C60-87A8-D84BDD7A70B2}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F8C-4615-943C-FCC76C0198EB}"/>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{CB72D20D-84FB-4EBF-92D9-DFAA316D5F65}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F8C-4615-943C-FCC76C0198EB}"/>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{4E08AFFF-86BB-47A5-9937-32EFD939DE96}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F8C-4615-943C-FCC76C0198EB}"/>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{659A7C99-E0C5-43D3-A1A5-D4AD5025DB10}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F8C-4615-943C-FCC76C0198EB}"/>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{802800C4-AFDD-45B1-9A85-6AC0B9C2FD80}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F8C-4615-943C-FCC76C0198EB}"/>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{C66CED2D-7D37-4A03-BCD6-5F59C3869E57}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F8C-4615-943C-FCC76C0198EB}"/>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{49F43A51-EB3D-4B9D-8AB7-1969720DFA09}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F8C-4615-943C-FCC76C0198EB}"/>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{EB3CE37A-B1D7-4744-8482-795474A37DBB}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F8C-4615-943C-FCC76C0198EB}"/>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{E272963A-2BFB-4865-B29C-A24CA669EDB7}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F8C-4615-943C-FCC76C0198EB}"/>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{0F34D96A-F3E2-45C5-AFFC-197B851B6B17}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F8C-4615-943C-FCC76C0198EB}"/>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{17B187D1-A796-49FA-810A-CD7E20AFFB43}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F8C-4615-943C-FCC76C0198EB}"/>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{18CC1DDB-FA4B-4618-A3D0-4FA9069EB2FF}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F8C-4615-943C-FCC76C0198EB}"/>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{B5F6990C-A24B-4043-BF86-548306EC2FAB}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F8C-4615-943C-FCC76C0198EB}"/>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{5777CB49-780F-4D64-8BD2-169D1739580E}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F8C-4615-943C-FCC76C0198EB}"/>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{21473475-F8E7-4604-B91A-0375D27409B8}</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F8C-4615-943C-FCC76C0198EB}"/>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{8BB4375D-8774-43CF-86DA-C2774D952989}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F8C-4615-943C-FCC76C0198EB}"/>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{6AC4775C-C425-4978-AF0A-9FD27C142E43}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F8C-4615-943C-FCC76C0198E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F8C-4615-943C-FCC76C0198EB}"/>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F8C-4615-943C-FCC76C0198EB}"/>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{57C63C98-1AC6-499B-BFF6-A1A7A249AB88}</c15:txfldGUID>
                      <c15:f>Diagramm!$I$46</c15:f>
                      <c15:dlblFieldTableCache>
                        <c:ptCount val="1"/>
                      </c15:dlblFieldTableCache>
                    </c15:dlblFTEntry>
                  </c15:dlblFieldTable>
                  <c15:showDataLabelsRange val="0"/>
                </c:ext>
                <c:ext xmlns:c16="http://schemas.microsoft.com/office/drawing/2014/chart" uri="{C3380CC4-5D6E-409C-BE32-E72D297353CC}">
                  <c16:uniqueId val="{00000000-1EBF-4115-94D5-8AC0687304D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{DB8E2EF2-A7A2-4235-B214-2A247F8F2164}</c15:txfldGUID>
                      <c15:f>Diagramm!$I$47</c15:f>
                      <c15:dlblFieldTableCache>
                        <c:ptCount val="1"/>
                      </c15:dlblFieldTableCache>
                    </c15:dlblFTEntry>
                  </c15:dlblFieldTable>
                  <c15:showDataLabelsRange val="0"/>
                </c:ext>
                <c:ext xmlns:c16="http://schemas.microsoft.com/office/drawing/2014/chart" uri="{C3380CC4-5D6E-409C-BE32-E72D297353CC}">
                  <c16:uniqueId val="{00000001-1EBF-4115-94D5-8AC0687304D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{A34B5BF7-3A25-4ACC-BDBA-823BC1D44502}</c15:txfldGUID>
                      <c15:f>Diagramm!$I$48</c15:f>
                      <c15:dlblFieldTableCache>
                        <c:ptCount val="1"/>
                      </c15:dlblFieldTableCache>
                    </c15:dlblFTEntry>
                  </c15:dlblFieldTable>
                  <c15:showDataLabelsRange val="0"/>
                </c:ext>
                <c:ext xmlns:c16="http://schemas.microsoft.com/office/drawing/2014/chart" uri="{C3380CC4-5D6E-409C-BE32-E72D297353CC}">
                  <c16:uniqueId val="{00000002-1EBF-4115-94D5-8AC0687304D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{506A384D-BBFF-456E-8697-39386310AFD5}</c15:txfldGUID>
                      <c15:f>Diagramm!$I$49</c15:f>
                      <c15:dlblFieldTableCache>
                        <c:ptCount val="1"/>
                      </c15:dlblFieldTableCache>
                    </c15:dlblFTEntry>
                  </c15:dlblFieldTable>
                  <c15:showDataLabelsRange val="0"/>
                </c:ext>
                <c:ext xmlns:c16="http://schemas.microsoft.com/office/drawing/2014/chart" uri="{C3380CC4-5D6E-409C-BE32-E72D297353CC}">
                  <c16:uniqueId val="{00000003-1EBF-4115-94D5-8AC0687304D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{0188A348-F123-45B5-B8A3-5076C3C57F0A}</c15:txfldGUID>
                      <c15:f>Diagramm!$I$50</c15:f>
                      <c15:dlblFieldTableCache>
                        <c:ptCount val="1"/>
                      </c15:dlblFieldTableCache>
                    </c15:dlblFTEntry>
                  </c15:dlblFieldTable>
                  <c15:showDataLabelsRange val="0"/>
                </c:ext>
                <c:ext xmlns:c16="http://schemas.microsoft.com/office/drawing/2014/chart" uri="{C3380CC4-5D6E-409C-BE32-E72D297353CC}">
                  <c16:uniqueId val="{00000004-1EBF-4115-94D5-8AC0687304D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{9D2EF0A7-779E-4837-9A1B-8C1BFEE3652B}</c15:txfldGUID>
                      <c15:f>Diagramm!$I$51</c15:f>
                      <c15:dlblFieldTableCache>
                        <c:ptCount val="1"/>
                      </c15:dlblFieldTableCache>
                    </c15:dlblFTEntry>
                  </c15:dlblFieldTable>
                  <c15:showDataLabelsRange val="0"/>
                </c:ext>
                <c:ext xmlns:c16="http://schemas.microsoft.com/office/drawing/2014/chart" uri="{C3380CC4-5D6E-409C-BE32-E72D297353CC}">
                  <c16:uniqueId val="{00000005-1EBF-4115-94D5-8AC0687304D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{A22D240A-1D0D-4551-AE6F-13BA78D41920}</c15:txfldGUID>
                      <c15:f>Diagramm!$I$52</c15:f>
                      <c15:dlblFieldTableCache>
                        <c:ptCount val="1"/>
                      </c15:dlblFieldTableCache>
                    </c15:dlblFTEntry>
                  </c15:dlblFieldTable>
                  <c15:showDataLabelsRange val="0"/>
                </c:ext>
                <c:ext xmlns:c16="http://schemas.microsoft.com/office/drawing/2014/chart" uri="{C3380CC4-5D6E-409C-BE32-E72D297353CC}">
                  <c16:uniqueId val="{00000006-1EBF-4115-94D5-8AC0687304D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{BFFAC39C-2413-4C58-B488-170812B5802E}</c15:txfldGUID>
                      <c15:f>Diagramm!$I$53</c15:f>
                      <c15:dlblFieldTableCache>
                        <c:ptCount val="1"/>
                      </c15:dlblFieldTableCache>
                    </c15:dlblFTEntry>
                  </c15:dlblFieldTable>
                  <c15:showDataLabelsRange val="0"/>
                </c:ext>
                <c:ext xmlns:c16="http://schemas.microsoft.com/office/drawing/2014/chart" uri="{C3380CC4-5D6E-409C-BE32-E72D297353CC}">
                  <c16:uniqueId val="{00000007-1EBF-4115-94D5-8AC0687304D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{C5070E1A-CD9D-4894-8340-AA42A0B549E7}</c15:txfldGUID>
                      <c15:f>Diagramm!$I$54</c15:f>
                      <c15:dlblFieldTableCache>
                        <c:ptCount val="1"/>
                      </c15:dlblFieldTableCache>
                    </c15:dlblFTEntry>
                  </c15:dlblFieldTable>
                  <c15:showDataLabelsRange val="0"/>
                </c:ext>
                <c:ext xmlns:c16="http://schemas.microsoft.com/office/drawing/2014/chart" uri="{C3380CC4-5D6E-409C-BE32-E72D297353CC}">
                  <c16:uniqueId val="{00000008-1EBF-4115-94D5-8AC0687304D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{A77101F5-C2AE-4DED-8BE6-EF4C19656887}</c15:txfldGUID>
                      <c15:f>Diagramm!$I$55</c15:f>
                      <c15:dlblFieldTableCache>
                        <c:ptCount val="1"/>
                      </c15:dlblFieldTableCache>
                    </c15:dlblFTEntry>
                  </c15:dlblFieldTable>
                  <c15:showDataLabelsRange val="0"/>
                </c:ext>
                <c:ext xmlns:c16="http://schemas.microsoft.com/office/drawing/2014/chart" uri="{C3380CC4-5D6E-409C-BE32-E72D297353CC}">
                  <c16:uniqueId val="{00000009-1EBF-4115-94D5-8AC0687304D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{BC2516A0-7638-455F-AFE0-DBB659772C03}</c15:txfldGUID>
                      <c15:f>Diagramm!$I$56</c15:f>
                      <c15:dlblFieldTableCache>
                        <c:ptCount val="1"/>
                      </c15:dlblFieldTableCache>
                    </c15:dlblFTEntry>
                  </c15:dlblFieldTable>
                  <c15:showDataLabelsRange val="0"/>
                </c:ext>
                <c:ext xmlns:c16="http://schemas.microsoft.com/office/drawing/2014/chart" uri="{C3380CC4-5D6E-409C-BE32-E72D297353CC}">
                  <c16:uniqueId val="{0000000A-1EBF-4115-94D5-8AC0687304D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{708608C4-4D19-49BD-9E14-7A14869109EE}</c15:txfldGUID>
                      <c15:f>Diagramm!$I$57</c15:f>
                      <c15:dlblFieldTableCache>
                        <c:ptCount val="1"/>
                      </c15:dlblFieldTableCache>
                    </c15:dlblFTEntry>
                  </c15:dlblFieldTable>
                  <c15:showDataLabelsRange val="0"/>
                </c:ext>
                <c:ext xmlns:c16="http://schemas.microsoft.com/office/drawing/2014/chart" uri="{C3380CC4-5D6E-409C-BE32-E72D297353CC}">
                  <c16:uniqueId val="{0000000B-1EBF-4115-94D5-8AC0687304D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{6BE21812-11C3-459A-8B1D-74BF669CCCA9}</c15:txfldGUID>
                      <c15:f>Diagramm!$I$58</c15:f>
                      <c15:dlblFieldTableCache>
                        <c:ptCount val="1"/>
                      </c15:dlblFieldTableCache>
                    </c15:dlblFTEntry>
                  </c15:dlblFieldTable>
                  <c15:showDataLabelsRange val="0"/>
                </c:ext>
                <c:ext xmlns:c16="http://schemas.microsoft.com/office/drawing/2014/chart" uri="{C3380CC4-5D6E-409C-BE32-E72D297353CC}">
                  <c16:uniqueId val="{0000000C-1EBF-4115-94D5-8AC0687304D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{8F97B401-9A57-4E12-93C3-56D88B30DB1B}</c15:txfldGUID>
                      <c15:f>Diagramm!$I$59</c15:f>
                      <c15:dlblFieldTableCache>
                        <c:ptCount val="1"/>
                      </c15:dlblFieldTableCache>
                    </c15:dlblFTEntry>
                  </c15:dlblFieldTable>
                  <c15:showDataLabelsRange val="0"/>
                </c:ext>
                <c:ext xmlns:c16="http://schemas.microsoft.com/office/drawing/2014/chart" uri="{C3380CC4-5D6E-409C-BE32-E72D297353CC}">
                  <c16:uniqueId val="{0000000D-1EBF-4115-94D5-8AC0687304D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{967C0794-547C-47AE-AA7C-FAF9AB0FE5D2}</c15:txfldGUID>
                      <c15:f>Diagramm!$I$60</c15:f>
                      <c15:dlblFieldTableCache>
                        <c:ptCount val="1"/>
                      </c15:dlblFieldTableCache>
                    </c15:dlblFTEntry>
                  </c15:dlblFieldTable>
                  <c15:showDataLabelsRange val="0"/>
                </c:ext>
                <c:ext xmlns:c16="http://schemas.microsoft.com/office/drawing/2014/chart" uri="{C3380CC4-5D6E-409C-BE32-E72D297353CC}">
                  <c16:uniqueId val="{0000000E-1EBF-4115-94D5-8AC0687304D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{E342D8E2-B987-4005-93E3-1ED6A0CB1E25}</c15:txfldGUID>
                      <c15:f>Diagramm!$I$61</c15:f>
                      <c15:dlblFieldTableCache>
                        <c:ptCount val="1"/>
                      </c15:dlblFieldTableCache>
                    </c15:dlblFTEntry>
                  </c15:dlblFieldTable>
                  <c15:showDataLabelsRange val="0"/>
                </c:ext>
                <c:ext xmlns:c16="http://schemas.microsoft.com/office/drawing/2014/chart" uri="{C3380CC4-5D6E-409C-BE32-E72D297353CC}">
                  <c16:uniqueId val="{0000000F-1EBF-4115-94D5-8AC0687304D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{58B495A8-CC9E-4A99-AEBE-26884ABD08FE}</c15:txfldGUID>
                      <c15:f>Diagramm!$I$62</c15:f>
                      <c15:dlblFieldTableCache>
                        <c:ptCount val="1"/>
                      </c15:dlblFieldTableCache>
                    </c15:dlblFTEntry>
                  </c15:dlblFieldTable>
                  <c15:showDataLabelsRange val="0"/>
                </c:ext>
                <c:ext xmlns:c16="http://schemas.microsoft.com/office/drawing/2014/chart" uri="{C3380CC4-5D6E-409C-BE32-E72D297353CC}">
                  <c16:uniqueId val="{00000010-1EBF-4115-94D5-8AC0687304D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{A9DB9FC5-18FC-464E-9B02-820D13566FF7}</c15:txfldGUID>
                      <c15:f>Diagramm!$I$63</c15:f>
                      <c15:dlblFieldTableCache>
                        <c:ptCount val="1"/>
                      </c15:dlblFieldTableCache>
                    </c15:dlblFTEntry>
                  </c15:dlblFieldTable>
                  <c15:showDataLabelsRange val="0"/>
                </c:ext>
                <c:ext xmlns:c16="http://schemas.microsoft.com/office/drawing/2014/chart" uri="{C3380CC4-5D6E-409C-BE32-E72D297353CC}">
                  <c16:uniqueId val="{00000011-1EBF-4115-94D5-8AC0687304D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{5015F952-21D9-4DD8-AB31-14691A410C8B}</c15:txfldGUID>
                      <c15:f>Diagramm!$I$64</c15:f>
                      <c15:dlblFieldTableCache>
                        <c:ptCount val="1"/>
                      </c15:dlblFieldTableCache>
                    </c15:dlblFTEntry>
                  </c15:dlblFieldTable>
                  <c15:showDataLabelsRange val="0"/>
                </c:ext>
                <c:ext xmlns:c16="http://schemas.microsoft.com/office/drawing/2014/chart" uri="{C3380CC4-5D6E-409C-BE32-E72D297353CC}">
                  <c16:uniqueId val="{00000012-1EBF-4115-94D5-8AC0687304D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{61B82ED3-18AE-4A4D-BB3E-587F5A10A78A}</c15:txfldGUID>
                      <c15:f>Diagramm!$I$65</c15:f>
                      <c15:dlblFieldTableCache>
                        <c:ptCount val="1"/>
                      </c15:dlblFieldTableCache>
                    </c15:dlblFTEntry>
                  </c15:dlblFieldTable>
                  <c15:showDataLabelsRange val="0"/>
                </c:ext>
                <c:ext xmlns:c16="http://schemas.microsoft.com/office/drawing/2014/chart" uri="{C3380CC4-5D6E-409C-BE32-E72D297353CC}">
                  <c16:uniqueId val="{00000013-1EBF-4115-94D5-8AC0687304D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{3896694E-27C8-4FC2-BF89-BF32643D58ED}</c15:txfldGUID>
                      <c15:f>Diagramm!$I$66</c15:f>
                      <c15:dlblFieldTableCache>
                        <c:ptCount val="1"/>
                      </c15:dlblFieldTableCache>
                    </c15:dlblFTEntry>
                  </c15:dlblFieldTable>
                  <c15:showDataLabelsRange val="0"/>
                </c:ext>
                <c:ext xmlns:c16="http://schemas.microsoft.com/office/drawing/2014/chart" uri="{C3380CC4-5D6E-409C-BE32-E72D297353CC}">
                  <c16:uniqueId val="{00000014-1EBF-4115-94D5-8AC0687304D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{CE9B6E26-04FC-4547-9E85-AF8086590678}</c15:txfldGUID>
                      <c15:f>Diagramm!$I$67</c15:f>
                      <c15:dlblFieldTableCache>
                        <c:ptCount val="1"/>
                      </c15:dlblFieldTableCache>
                    </c15:dlblFTEntry>
                  </c15:dlblFieldTable>
                  <c15:showDataLabelsRange val="0"/>
                </c:ext>
                <c:ext xmlns:c16="http://schemas.microsoft.com/office/drawing/2014/chart" uri="{C3380CC4-5D6E-409C-BE32-E72D297353CC}">
                  <c16:uniqueId val="{00000015-1EBF-4115-94D5-8AC0687304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EBF-4115-94D5-8AC0687304D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{9B72FFCB-F4B2-49B1-A358-605E63335A11}</c15:txfldGUID>
                      <c15:f>Diagramm!$K$46</c15:f>
                      <c15:dlblFieldTableCache>
                        <c:ptCount val="1"/>
                      </c15:dlblFieldTableCache>
                    </c15:dlblFTEntry>
                  </c15:dlblFieldTable>
                  <c15:showDataLabelsRange val="0"/>
                </c:ext>
                <c:ext xmlns:c16="http://schemas.microsoft.com/office/drawing/2014/chart" uri="{C3380CC4-5D6E-409C-BE32-E72D297353CC}">
                  <c16:uniqueId val="{00000017-1EBF-4115-94D5-8AC0687304D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{74AD138F-AE79-4186-9B13-52DC9C529F76}</c15:txfldGUID>
                      <c15:f>Diagramm!$K$47</c15:f>
                      <c15:dlblFieldTableCache>
                        <c:ptCount val="1"/>
                      </c15:dlblFieldTableCache>
                    </c15:dlblFTEntry>
                  </c15:dlblFieldTable>
                  <c15:showDataLabelsRange val="0"/>
                </c:ext>
                <c:ext xmlns:c16="http://schemas.microsoft.com/office/drawing/2014/chart" uri="{C3380CC4-5D6E-409C-BE32-E72D297353CC}">
                  <c16:uniqueId val="{00000018-1EBF-4115-94D5-8AC0687304D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{E781BDF6-B947-4B11-88BF-9ECAFFF38C29}</c15:txfldGUID>
                      <c15:f>Diagramm!$K$48</c15:f>
                      <c15:dlblFieldTableCache>
                        <c:ptCount val="1"/>
                      </c15:dlblFieldTableCache>
                    </c15:dlblFTEntry>
                  </c15:dlblFieldTable>
                  <c15:showDataLabelsRange val="0"/>
                </c:ext>
                <c:ext xmlns:c16="http://schemas.microsoft.com/office/drawing/2014/chart" uri="{C3380CC4-5D6E-409C-BE32-E72D297353CC}">
                  <c16:uniqueId val="{00000019-1EBF-4115-94D5-8AC0687304D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{AD25DD0C-6F0F-41FD-BB55-E6EA2C0BC03D}</c15:txfldGUID>
                      <c15:f>Diagramm!$K$49</c15:f>
                      <c15:dlblFieldTableCache>
                        <c:ptCount val="1"/>
                      </c15:dlblFieldTableCache>
                    </c15:dlblFTEntry>
                  </c15:dlblFieldTable>
                  <c15:showDataLabelsRange val="0"/>
                </c:ext>
                <c:ext xmlns:c16="http://schemas.microsoft.com/office/drawing/2014/chart" uri="{C3380CC4-5D6E-409C-BE32-E72D297353CC}">
                  <c16:uniqueId val="{0000001A-1EBF-4115-94D5-8AC0687304D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{212F4582-BC5D-4C2B-8372-FEC52E49D65B}</c15:txfldGUID>
                      <c15:f>Diagramm!$K$50</c15:f>
                      <c15:dlblFieldTableCache>
                        <c:ptCount val="1"/>
                      </c15:dlblFieldTableCache>
                    </c15:dlblFTEntry>
                  </c15:dlblFieldTable>
                  <c15:showDataLabelsRange val="0"/>
                </c:ext>
                <c:ext xmlns:c16="http://schemas.microsoft.com/office/drawing/2014/chart" uri="{C3380CC4-5D6E-409C-BE32-E72D297353CC}">
                  <c16:uniqueId val="{0000001B-1EBF-4115-94D5-8AC0687304D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{C29DDD94-796B-4EF1-B1EE-92EF90025D5F}</c15:txfldGUID>
                      <c15:f>Diagramm!$K$51</c15:f>
                      <c15:dlblFieldTableCache>
                        <c:ptCount val="1"/>
                      </c15:dlblFieldTableCache>
                    </c15:dlblFTEntry>
                  </c15:dlblFieldTable>
                  <c15:showDataLabelsRange val="0"/>
                </c:ext>
                <c:ext xmlns:c16="http://schemas.microsoft.com/office/drawing/2014/chart" uri="{C3380CC4-5D6E-409C-BE32-E72D297353CC}">
                  <c16:uniqueId val="{0000001C-1EBF-4115-94D5-8AC0687304D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{2595CA45-A578-48CA-95AE-A55E7157EFD6}</c15:txfldGUID>
                      <c15:f>Diagramm!$K$52</c15:f>
                      <c15:dlblFieldTableCache>
                        <c:ptCount val="1"/>
                      </c15:dlblFieldTableCache>
                    </c15:dlblFTEntry>
                  </c15:dlblFieldTable>
                  <c15:showDataLabelsRange val="0"/>
                </c:ext>
                <c:ext xmlns:c16="http://schemas.microsoft.com/office/drawing/2014/chart" uri="{C3380CC4-5D6E-409C-BE32-E72D297353CC}">
                  <c16:uniqueId val="{0000001D-1EBF-4115-94D5-8AC0687304D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{A93B6BFB-7BF9-42E5-BDB5-347330FF5564}</c15:txfldGUID>
                      <c15:f>Diagramm!$K$53</c15:f>
                      <c15:dlblFieldTableCache>
                        <c:ptCount val="1"/>
                      </c15:dlblFieldTableCache>
                    </c15:dlblFTEntry>
                  </c15:dlblFieldTable>
                  <c15:showDataLabelsRange val="0"/>
                </c:ext>
                <c:ext xmlns:c16="http://schemas.microsoft.com/office/drawing/2014/chart" uri="{C3380CC4-5D6E-409C-BE32-E72D297353CC}">
                  <c16:uniqueId val="{0000001E-1EBF-4115-94D5-8AC0687304D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{91AA86AE-FBCE-44AC-9243-D418B4193FBB}</c15:txfldGUID>
                      <c15:f>Diagramm!$K$54</c15:f>
                      <c15:dlblFieldTableCache>
                        <c:ptCount val="1"/>
                      </c15:dlblFieldTableCache>
                    </c15:dlblFTEntry>
                  </c15:dlblFieldTable>
                  <c15:showDataLabelsRange val="0"/>
                </c:ext>
                <c:ext xmlns:c16="http://schemas.microsoft.com/office/drawing/2014/chart" uri="{C3380CC4-5D6E-409C-BE32-E72D297353CC}">
                  <c16:uniqueId val="{0000001F-1EBF-4115-94D5-8AC0687304D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{8F08B24A-E191-4500-9AAF-BB7D8928E32B}</c15:txfldGUID>
                      <c15:f>Diagramm!$K$55</c15:f>
                      <c15:dlblFieldTableCache>
                        <c:ptCount val="1"/>
                      </c15:dlblFieldTableCache>
                    </c15:dlblFTEntry>
                  </c15:dlblFieldTable>
                  <c15:showDataLabelsRange val="0"/>
                </c:ext>
                <c:ext xmlns:c16="http://schemas.microsoft.com/office/drawing/2014/chart" uri="{C3380CC4-5D6E-409C-BE32-E72D297353CC}">
                  <c16:uniqueId val="{00000020-1EBF-4115-94D5-8AC0687304D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{3FC1758C-BD74-4DCA-8354-5797B049BB59}</c15:txfldGUID>
                      <c15:f>Diagramm!$K$56</c15:f>
                      <c15:dlblFieldTableCache>
                        <c:ptCount val="1"/>
                      </c15:dlblFieldTableCache>
                    </c15:dlblFTEntry>
                  </c15:dlblFieldTable>
                  <c15:showDataLabelsRange val="0"/>
                </c:ext>
                <c:ext xmlns:c16="http://schemas.microsoft.com/office/drawing/2014/chart" uri="{C3380CC4-5D6E-409C-BE32-E72D297353CC}">
                  <c16:uniqueId val="{00000021-1EBF-4115-94D5-8AC0687304D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{B6B0C702-C41B-4B1A-97B1-FA7960303C61}</c15:txfldGUID>
                      <c15:f>Diagramm!$K$57</c15:f>
                      <c15:dlblFieldTableCache>
                        <c:ptCount val="1"/>
                      </c15:dlblFieldTableCache>
                    </c15:dlblFTEntry>
                  </c15:dlblFieldTable>
                  <c15:showDataLabelsRange val="0"/>
                </c:ext>
                <c:ext xmlns:c16="http://schemas.microsoft.com/office/drawing/2014/chart" uri="{C3380CC4-5D6E-409C-BE32-E72D297353CC}">
                  <c16:uniqueId val="{00000022-1EBF-4115-94D5-8AC0687304D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{A24C34BB-4C24-4713-880C-7809CA280FB1}</c15:txfldGUID>
                      <c15:f>Diagramm!$K$58</c15:f>
                      <c15:dlblFieldTableCache>
                        <c:ptCount val="1"/>
                      </c15:dlblFieldTableCache>
                    </c15:dlblFTEntry>
                  </c15:dlblFieldTable>
                  <c15:showDataLabelsRange val="0"/>
                </c:ext>
                <c:ext xmlns:c16="http://schemas.microsoft.com/office/drawing/2014/chart" uri="{C3380CC4-5D6E-409C-BE32-E72D297353CC}">
                  <c16:uniqueId val="{00000023-1EBF-4115-94D5-8AC0687304D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{356FFDF9-18C5-427E-A819-56EBB0251B70}</c15:txfldGUID>
                      <c15:f>Diagramm!$K$59</c15:f>
                      <c15:dlblFieldTableCache>
                        <c:ptCount val="1"/>
                      </c15:dlblFieldTableCache>
                    </c15:dlblFTEntry>
                  </c15:dlblFieldTable>
                  <c15:showDataLabelsRange val="0"/>
                </c:ext>
                <c:ext xmlns:c16="http://schemas.microsoft.com/office/drawing/2014/chart" uri="{C3380CC4-5D6E-409C-BE32-E72D297353CC}">
                  <c16:uniqueId val="{00000024-1EBF-4115-94D5-8AC0687304D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{AD1EC879-199F-4ADB-942D-470D5F221A2C}</c15:txfldGUID>
                      <c15:f>Diagramm!$K$60</c15:f>
                      <c15:dlblFieldTableCache>
                        <c:ptCount val="1"/>
                      </c15:dlblFieldTableCache>
                    </c15:dlblFTEntry>
                  </c15:dlblFieldTable>
                  <c15:showDataLabelsRange val="0"/>
                </c:ext>
                <c:ext xmlns:c16="http://schemas.microsoft.com/office/drawing/2014/chart" uri="{C3380CC4-5D6E-409C-BE32-E72D297353CC}">
                  <c16:uniqueId val="{00000025-1EBF-4115-94D5-8AC0687304D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{804E6F9D-58A1-435F-8635-4F78ED555B60}</c15:txfldGUID>
                      <c15:f>Diagramm!$K$61</c15:f>
                      <c15:dlblFieldTableCache>
                        <c:ptCount val="1"/>
                      </c15:dlblFieldTableCache>
                    </c15:dlblFTEntry>
                  </c15:dlblFieldTable>
                  <c15:showDataLabelsRange val="0"/>
                </c:ext>
                <c:ext xmlns:c16="http://schemas.microsoft.com/office/drawing/2014/chart" uri="{C3380CC4-5D6E-409C-BE32-E72D297353CC}">
                  <c16:uniqueId val="{00000026-1EBF-4115-94D5-8AC0687304D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{381048D4-3A59-4C82-B8B0-ECF6545EC201}</c15:txfldGUID>
                      <c15:f>Diagramm!$K$62</c15:f>
                      <c15:dlblFieldTableCache>
                        <c:ptCount val="1"/>
                      </c15:dlblFieldTableCache>
                    </c15:dlblFTEntry>
                  </c15:dlblFieldTable>
                  <c15:showDataLabelsRange val="0"/>
                </c:ext>
                <c:ext xmlns:c16="http://schemas.microsoft.com/office/drawing/2014/chart" uri="{C3380CC4-5D6E-409C-BE32-E72D297353CC}">
                  <c16:uniqueId val="{00000027-1EBF-4115-94D5-8AC0687304D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{FF43E1C7-C016-490A-9845-95DC46F9F818}</c15:txfldGUID>
                      <c15:f>Diagramm!$K$63</c15:f>
                      <c15:dlblFieldTableCache>
                        <c:ptCount val="1"/>
                      </c15:dlblFieldTableCache>
                    </c15:dlblFTEntry>
                  </c15:dlblFieldTable>
                  <c15:showDataLabelsRange val="0"/>
                </c:ext>
                <c:ext xmlns:c16="http://schemas.microsoft.com/office/drawing/2014/chart" uri="{C3380CC4-5D6E-409C-BE32-E72D297353CC}">
                  <c16:uniqueId val="{00000028-1EBF-4115-94D5-8AC0687304D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{D06256D1-7EB5-4BC0-8050-018973D42F51}</c15:txfldGUID>
                      <c15:f>Diagramm!$K$64</c15:f>
                      <c15:dlblFieldTableCache>
                        <c:ptCount val="1"/>
                      </c15:dlblFieldTableCache>
                    </c15:dlblFTEntry>
                  </c15:dlblFieldTable>
                  <c15:showDataLabelsRange val="0"/>
                </c:ext>
                <c:ext xmlns:c16="http://schemas.microsoft.com/office/drawing/2014/chart" uri="{C3380CC4-5D6E-409C-BE32-E72D297353CC}">
                  <c16:uniqueId val="{00000029-1EBF-4115-94D5-8AC0687304D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{8E8620D8-A597-4051-8C44-D4CBE0714AD2}</c15:txfldGUID>
                      <c15:f>Diagramm!$K$65</c15:f>
                      <c15:dlblFieldTableCache>
                        <c:ptCount val="1"/>
                      </c15:dlblFieldTableCache>
                    </c15:dlblFTEntry>
                  </c15:dlblFieldTable>
                  <c15:showDataLabelsRange val="0"/>
                </c:ext>
                <c:ext xmlns:c16="http://schemas.microsoft.com/office/drawing/2014/chart" uri="{C3380CC4-5D6E-409C-BE32-E72D297353CC}">
                  <c16:uniqueId val="{0000002A-1EBF-4115-94D5-8AC0687304D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{88C6EED0-3725-4102-9B06-F1D0F3E7662D}</c15:txfldGUID>
                      <c15:f>Diagramm!$K$66</c15:f>
                      <c15:dlblFieldTableCache>
                        <c:ptCount val="1"/>
                      </c15:dlblFieldTableCache>
                    </c15:dlblFTEntry>
                  </c15:dlblFieldTable>
                  <c15:showDataLabelsRange val="0"/>
                </c:ext>
                <c:ext xmlns:c16="http://schemas.microsoft.com/office/drawing/2014/chart" uri="{C3380CC4-5D6E-409C-BE32-E72D297353CC}">
                  <c16:uniqueId val="{0000002B-1EBF-4115-94D5-8AC0687304D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{8EEF8F7E-E23C-4CE4-9F1F-7E3397B9E583}</c15:txfldGUID>
                      <c15:f>Diagramm!$K$67</c15:f>
                      <c15:dlblFieldTableCache>
                        <c:ptCount val="1"/>
                      </c15:dlblFieldTableCache>
                    </c15:dlblFTEntry>
                  </c15:dlblFieldTable>
                  <c15:showDataLabelsRange val="0"/>
                </c:ext>
                <c:ext xmlns:c16="http://schemas.microsoft.com/office/drawing/2014/chart" uri="{C3380CC4-5D6E-409C-BE32-E72D297353CC}">
                  <c16:uniqueId val="{0000002C-1EBF-4115-94D5-8AC0687304D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EBF-4115-94D5-8AC0687304D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{73EBBAB1-8CF8-4586-A957-B4041DA2DDF1}</c15:txfldGUID>
                      <c15:f>Diagramm!$J$46</c15:f>
                      <c15:dlblFieldTableCache>
                        <c:ptCount val="1"/>
                      </c15:dlblFieldTableCache>
                    </c15:dlblFTEntry>
                  </c15:dlblFieldTable>
                  <c15:showDataLabelsRange val="0"/>
                </c:ext>
                <c:ext xmlns:c16="http://schemas.microsoft.com/office/drawing/2014/chart" uri="{C3380CC4-5D6E-409C-BE32-E72D297353CC}">
                  <c16:uniqueId val="{0000002E-1EBF-4115-94D5-8AC0687304D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{71ABE9AB-C6DE-4885-B4B3-94129E9E4DEC}</c15:txfldGUID>
                      <c15:f>Diagramm!$J$47</c15:f>
                      <c15:dlblFieldTableCache>
                        <c:ptCount val="1"/>
                      </c15:dlblFieldTableCache>
                    </c15:dlblFTEntry>
                  </c15:dlblFieldTable>
                  <c15:showDataLabelsRange val="0"/>
                </c:ext>
                <c:ext xmlns:c16="http://schemas.microsoft.com/office/drawing/2014/chart" uri="{C3380CC4-5D6E-409C-BE32-E72D297353CC}">
                  <c16:uniqueId val="{0000002F-1EBF-4115-94D5-8AC0687304D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{2BF539BC-D9C8-448A-9439-1825E712CE06}</c15:txfldGUID>
                      <c15:f>Diagramm!$J$48</c15:f>
                      <c15:dlblFieldTableCache>
                        <c:ptCount val="1"/>
                      </c15:dlblFieldTableCache>
                    </c15:dlblFTEntry>
                  </c15:dlblFieldTable>
                  <c15:showDataLabelsRange val="0"/>
                </c:ext>
                <c:ext xmlns:c16="http://schemas.microsoft.com/office/drawing/2014/chart" uri="{C3380CC4-5D6E-409C-BE32-E72D297353CC}">
                  <c16:uniqueId val="{00000030-1EBF-4115-94D5-8AC0687304D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{A8E11166-2515-4B8E-AC5B-5F2A8B062B4E}</c15:txfldGUID>
                      <c15:f>Diagramm!$J$49</c15:f>
                      <c15:dlblFieldTableCache>
                        <c:ptCount val="1"/>
                      </c15:dlblFieldTableCache>
                    </c15:dlblFTEntry>
                  </c15:dlblFieldTable>
                  <c15:showDataLabelsRange val="0"/>
                </c:ext>
                <c:ext xmlns:c16="http://schemas.microsoft.com/office/drawing/2014/chart" uri="{C3380CC4-5D6E-409C-BE32-E72D297353CC}">
                  <c16:uniqueId val="{00000031-1EBF-4115-94D5-8AC0687304D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{2C2FA534-13F5-4F2A-BBCB-D13F5E6FA8ED}</c15:txfldGUID>
                      <c15:f>Diagramm!$J$50</c15:f>
                      <c15:dlblFieldTableCache>
                        <c:ptCount val="1"/>
                      </c15:dlblFieldTableCache>
                    </c15:dlblFTEntry>
                  </c15:dlblFieldTable>
                  <c15:showDataLabelsRange val="0"/>
                </c:ext>
                <c:ext xmlns:c16="http://schemas.microsoft.com/office/drawing/2014/chart" uri="{C3380CC4-5D6E-409C-BE32-E72D297353CC}">
                  <c16:uniqueId val="{00000032-1EBF-4115-94D5-8AC0687304D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{1D113847-9836-462D-9C97-79BF48CBA5CC}</c15:txfldGUID>
                      <c15:f>Diagramm!$J$51</c15:f>
                      <c15:dlblFieldTableCache>
                        <c:ptCount val="1"/>
                      </c15:dlblFieldTableCache>
                    </c15:dlblFTEntry>
                  </c15:dlblFieldTable>
                  <c15:showDataLabelsRange val="0"/>
                </c:ext>
                <c:ext xmlns:c16="http://schemas.microsoft.com/office/drawing/2014/chart" uri="{C3380CC4-5D6E-409C-BE32-E72D297353CC}">
                  <c16:uniqueId val="{00000033-1EBF-4115-94D5-8AC0687304D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{D19F12D6-A527-4668-B734-3AE2AC01B877}</c15:txfldGUID>
                      <c15:f>Diagramm!$J$52</c15:f>
                      <c15:dlblFieldTableCache>
                        <c:ptCount val="1"/>
                      </c15:dlblFieldTableCache>
                    </c15:dlblFTEntry>
                  </c15:dlblFieldTable>
                  <c15:showDataLabelsRange val="0"/>
                </c:ext>
                <c:ext xmlns:c16="http://schemas.microsoft.com/office/drawing/2014/chart" uri="{C3380CC4-5D6E-409C-BE32-E72D297353CC}">
                  <c16:uniqueId val="{00000034-1EBF-4115-94D5-8AC0687304D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{DF1F5F3D-5A6C-40A4-89A3-65E18A99757F}</c15:txfldGUID>
                      <c15:f>Diagramm!$J$53</c15:f>
                      <c15:dlblFieldTableCache>
                        <c:ptCount val="1"/>
                      </c15:dlblFieldTableCache>
                    </c15:dlblFTEntry>
                  </c15:dlblFieldTable>
                  <c15:showDataLabelsRange val="0"/>
                </c:ext>
                <c:ext xmlns:c16="http://schemas.microsoft.com/office/drawing/2014/chart" uri="{C3380CC4-5D6E-409C-BE32-E72D297353CC}">
                  <c16:uniqueId val="{00000035-1EBF-4115-94D5-8AC0687304D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{3041857F-284E-4405-A383-B49793D1A229}</c15:txfldGUID>
                      <c15:f>Diagramm!$J$54</c15:f>
                      <c15:dlblFieldTableCache>
                        <c:ptCount val="1"/>
                      </c15:dlblFieldTableCache>
                    </c15:dlblFTEntry>
                  </c15:dlblFieldTable>
                  <c15:showDataLabelsRange val="0"/>
                </c:ext>
                <c:ext xmlns:c16="http://schemas.microsoft.com/office/drawing/2014/chart" uri="{C3380CC4-5D6E-409C-BE32-E72D297353CC}">
                  <c16:uniqueId val="{00000036-1EBF-4115-94D5-8AC0687304D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{8476B256-4E97-4D67-A477-89A3CF5D2387}</c15:txfldGUID>
                      <c15:f>Diagramm!$J$55</c15:f>
                      <c15:dlblFieldTableCache>
                        <c:ptCount val="1"/>
                      </c15:dlblFieldTableCache>
                    </c15:dlblFTEntry>
                  </c15:dlblFieldTable>
                  <c15:showDataLabelsRange val="0"/>
                </c:ext>
                <c:ext xmlns:c16="http://schemas.microsoft.com/office/drawing/2014/chart" uri="{C3380CC4-5D6E-409C-BE32-E72D297353CC}">
                  <c16:uniqueId val="{00000037-1EBF-4115-94D5-8AC0687304D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{D764BDAF-CBAB-4F19-9E50-1287BAAB3F48}</c15:txfldGUID>
                      <c15:f>Diagramm!$J$56</c15:f>
                      <c15:dlblFieldTableCache>
                        <c:ptCount val="1"/>
                      </c15:dlblFieldTableCache>
                    </c15:dlblFTEntry>
                  </c15:dlblFieldTable>
                  <c15:showDataLabelsRange val="0"/>
                </c:ext>
                <c:ext xmlns:c16="http://schemas.microsoft.com/office/drawing/2014/chart" uri="{C3380CC4-5D6E-409C-BE32-E72D297353CC}">
                  <c16:uniqueId val="{00000038-1EBF-4115-94D5-8AC0687304D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{A758AB7E-4222-4327-B4A3-60755DE1E5F6}</c15:txfldGUID>
                      <c15:f>Diagramm!$J$57</c15:f>
                      <c15:dlblFieldTableCache>
                        <c:ptCount val="1"/>
                      </c15:dlblFieldTableCache>
                    </c15:dlblFTEntry>
                  </c15:dlblFieldTable>
                  <c15:showDataLabelsRange val="0"/>
                </c:ext>
                <c:ext xmlns:c16="http://schemas.microsoft.com/office/drawing/2014/chart" uri="{C3380CC4-5D6E-409C-BE32-E72D297353CC}">
                  <c16:uniqueId val="{00000039-1EBF-4115-94D5-8AC0687304D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{43B24283-C692-4B49-B371-C67E16F088C3}</c15:txfldGUID>
                      <c15:f>Diagramm!$J$58</c15:f>
                      <c15:dlblFieldTableCache>
                        <c:ptCount val="1"/>
                      </c15:dlblFieldTableCache>
                    </c15:dlblFTEntry>
                  </c15:dlblFieldTable>
                  <c15:showDataLabelsRange val="0"/>
                </c:ext>
                <c:ext xmlns:c16="http://schemas.microsoft.com/office/drawing/2014/chart" uri="{C3380CC4-5D6E-409C-BE32-E72D297353CC}">
                  <c16:uniqueId val="{0000003A-1EBF-4115-94D5-8AC0687304D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{5CC6F286-2F6C-4192-80EC-027D7BD763C8}</c15:txfldGUID>
                      <c15:f>Diagramm!$J$59</c15:f>
                      <c15:dlblFieldTableCache>
                        <c:ptCount val="1"/>
                      </c15:dlblFieldTableCache>
                    </c15:dlblFTEntry>
                  </c15:dlblFieldTable>
                  <c15:showDataLabelsRange val="0"/>
                </c:ext>
                <c:ext xmlns:c16="http://schemas.microsoft.com/office/drawing/2014/chart" uri="{C3380CC4-5D6E-409C-BE32-E72D297353CC}">
                  <c16:uniqueId val="{0000003B-1EBF-4115-94D5-8AC0687304D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{2249C3C9-A381-490D-9FF6-2FFD2480CE77}</c15:txfldGUID>
                      <c15:f>Diagramm!$J$60</c15:f>
                      <c15:dlblFieldTableCache>
                        <c:ptCount val="1"/>
                      </c15:dlblFieldTableCache>
                    </c15:dlblFTEntry>
                  </c15:dlblFieldTable>
                  <c15:showDataLabelsRange val="0"/>
                </c:ext>
                <c:ext xmlns:c16="http://schemas.microsoft.com/office/drawing/2014/chart" uri="{C3380CC4-5D6E-409C-BE32-E72D297353CC}">
                  <c16:uniqueId val="{0000003C-1EBF-4115-94D5-8AC0687304D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{A9D1FE5A-6996-4CB8-B455-4702B844329C}</c15:txfldGUID>
                      <c15:f>Diagramm!$J$61</c15:f>
                      <c15:dlblFieldTableCache>
                        <c:ptCount val="1"/>
                      </c15:dlblFieldTableCache>
                    </c15:dlblFTEntry>
                  </c15:dlblFieldTable>
                  <c15:showDataLabelsRange val="0"/>
                </c:ext>
                <c:ext xmlns:c16="http://schemas.microsoft.com/office/drawing/2014/chart" uri="{C3380CC4-5D6E-409C-BE32-E72D297353CC}">
                  <c16:uniqueId val="{0000003D-1EBF-4115-94D5-8AC0687304D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{F55253A2-5200-4063-A332-0E95042AAC4F}</c15:txfldGUID>
                      <c15:f>Diagramm!$J$62</c15:f>
                      <c15:dlblFieldTableCache>
                        <c:ptCount val="1"/>
                      </c15:dlblFieldTableCache>
                    </c15:dlblFTEntry>
                  </c15:dlblFieldTable>
                  <c15:showDataLabelsRange val="0"/>
                </c:ext>
                <c:ext xmlns:c16="http://schemas.microsoft.com/office/drawing/2014/chart" uri="{C3380CC4-5D6E-409C-BE32-E72D297353CC}">
                  <c16:uniqueId val="{0000003E-1EBF-4115-94D5-8AC0687304D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{4F6671E0-0E44-4EB3-9F10-F3E6A816A54E}</c15:txfldGUID>
                      <c15:f>Diagramm!$J$63</c15:f>
                      <c15:dlblFieldTableCache>
                        <c:ptCount val="1"/>
                      </c15:dlblFieldTableCache>
                    </c15:dlblFTEntry>
                  </c15:dlblFieldTable>
                  <c15:showDataLabelsRange val="0"/>
                </c:ext>
                <c:ext xmlns:c16="http://schemas.microsoft.com/office/drawing/2014/chart" uri="{C3380CC4-5D6E-409C-BE32-E72D297353CC}">
                  <c16:uniqueId val="{0000003F-1EBF-4115-94D5-8AC0687304D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{820F5776-27C6-4B97-971D-1CC030DD989D}</c15:txfldGUID>
                      <c15:f>Diagramm!$J$64</c15:f>
                      <c15:dlblFieldTableCache>
                        <c:ptCount val="1"/>
                      </c15:dlblFieldTableCache>
                    </c15:dlblFTEntry>
                  </c15:dlblFieldTable>
                  <c15:showDataLabelsRange val="0"/>
                </c:ext>
                <c:ext xmlns:c16="http://schemas.microsoft.com/office/drawing/2014/chart" uri="{C3380CC4-5D6E-409C-BE32-E72D297353CC}">
                  <c16:uniqueId val="{00000040-1EBF-4115-94D5-8AC0687304D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{B16E97D9-4DBF-4829-A830-DEAF7EFB7C3E}</c15:txfldGUID>
                      <c15:f>Diagramm!$J$65</c15:f>
                      <c15:dlblFieldTableCache>
                        <c:ptCount val="1"/>
                      </c15:dlblFieldTableCache>
                    </c15:dlblFTEntry>
                  </c15:dlblFieldTable>
                  <c15:showDataLabelsRange val="0"/>
                </c:ext>
                <c:ext xmlns:c16="http://schemas.microsoft.com/office/drawing/2014/chart" uri="{C3380CC4-5D6E-409C-BE32-E72D297353CC}">
                  <c16:uniqueId val="{00000041-1EBF-4115-94D5-8AC0687304D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{5D9B7B12-81A0-4F94-88C4-E378F5A5AB89}</c15:txfldGUID>
                      <c15:f>Diagramm!$J$66</c15:f>
                      <c15:dlblFieldTableCache>
                        <c:ptCount val="1"/>
                      </c15:dlblFieldTableCache>
                    </c15:dlblFTEntry>
                  </c15:dlblFieldTable>
                  <c15:showDataLabelsRange val="0"/>
                </c:ext>
                <c:ext xmlns:c16="http://schemas.microsoft.com/office/drawing/2014/chart" uri="{C3380CC4-5D6E-409C-BE32-E72D297353CC}">
                  <c16:uniqueId val="{00000042-1EBF-4115-94D5-8AC0687304D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{FD29B0B5-BFF5-4783-BFBE-EE48AF55D1D0}</c15:txfldGUID>
                      <c15:f>Diagramm!$J$67</c15:f>
                      <c15:dlblFieldTableCache>
                        <c:ptCount val="1"/>
                      </c15:dlblFieldTableCache>
                    </c15:dlblFTEntry>
                  </c15:dlblFieldTable>
                  <c15:showDataLabelsRange val="0"/>
                </c:ext>
                <c:ext xmlns:c16="http://schemas.microsoft.com/office/drawing/2014/chart" uri="{C3380CC4-5D6E-409C-BE32-E72D297353CC}">
                  <c16:uniqueId val="{00000043-1EBF-4115-94D5-8AC0687304D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EBF-4115-94D5-8AC0687304D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66-438B-8301-44F64334B7A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266-438B-8301-44F64334B7A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66-438B-8301-44F64334B7A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66-438B-8301-44F64334B7A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66-438B-8301-44F64334B7A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66-438B-8301-44F64334B7A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266-438B-8301-44F64334B7A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66-438B-8301-44F64334B7A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66-438B-8301-44F64334B7A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66-438B-8301-44F64334B7A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66-438B-8301-44F64334B7A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66-438B-8301-44F64334B7A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266-438B-8301-44F64334B7A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266-438B-8301-44F64334B7A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266-438B-8301-44F64334B7A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266-438B-8301-44F64334B7A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66-438B-8301-44F64334B7A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266-438B-8301-44F64334B7A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266-438B-8301-44F64334B7A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266-438B-8301-44F64334B7A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266-438B-8301-44F64334B7A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266-438B-8301-44F64334B7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266-438B-8301-44F64334B7A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266-438B-8301-44F64334B7A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266-438B-8301-44F64334B7A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266-438B-8301-44F64334B7A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266-438B-8301-44F64334B7A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266-438B-8301-44F64334B7A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266-438B-8301-44F64334B7A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266-438B-8301-44F64334B7A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266-438B-8301-44F64334B7A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266-438B-8301-44F64334B7A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266-438B-8301-44F64334B7A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266-438B-8301-44F64334B7A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266-438B-8301-44F64334B7A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266-438B-8301-44F64334B7A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266-438B-8301-44F64334B7A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266-438B-8301-44F64334B7A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266-438B-8301-44F64334B7A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266-438B-8301-44F64334B7A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266-438B-8301-44F64334B7A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266-438B-8301-44F64334B7A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266-438B-8301-44F64334B7A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266-438B-8301-44F64334B7A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266-438B-8301-44F64334B7A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266-438B-8301-44F64334B7A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266-438B-8301-44F64334B7A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266-438B-8301-44F64334B7A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266-438B-8301-44F64334B7A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266-438B-8301-44F64334B7A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266-438B-8301-44F64334B7A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266-438B-8301-44F64334B7A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266-438B-8301-44F64334B7A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266-438B-8301-44F64334B7A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266-438B-8301-44F64334B7A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266-438B-8301-44F64334B7A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266-438B-8301-44F64334B7A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266-438B-8301-44F64334B7A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266-438B-8301-44F64334B7A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266-438B-8301-44F64334B7A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266-438B-8301-44F64334B7A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266-438B-8301-44F64334B7A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266-438B-8301-44F64334B7A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266-438B-8301-44F64334B7A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266-438B-8301-44F64334B7A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266-438B-8301-44F64334B7A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266-438B-8301-44F64334B7A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266-438B-8301-44F64334B7A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266-438B-8301-44F64334B7A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101.08981740417833</c:v>
                </c:pt>
                <c:pt idx="2">
                  <c:v>102.87465043592697</c:v>
                </c:pt>
                <c:pt idx="3">
                  <c:v>100.89652903438065</c:v>
                </c:pt>
                <c:pt idx="4">
                  <c:v>100.85540384931733</c:v>
                </c:pt>
                <c:pt idx="5">
                  <c:v>102.51274880736962</c:v>
                </c:pt>
                <c:pt idx="6">
                  <c:v>103.59845369304162</c:v>
                </c:pt>
                <c:pt idx="7">
                  <c:v>101.86708340187532</c:v>
                </c:pt>
                <c:pt idx="8">
                  <c:v>102.06448429017931</c:v>
                </c:pt>
                <c:pt idx="9">
                  <c:v>103.6107912485606</c:v>
                </c:pt>
                <c:pt idx="10">
                  <c:v>106.21401546306959</c:v>
                </c:pt>
                <c:pt idx="11">
                  <c:v>104.66359598618193</c:v>
                </c:pt>
                <c:pt idx="12">
                  <c:v>104.6964961342326</c:v>
                </c:pt>
                <c:pt idx="13">
                  <c:v>105.76986346438559</c:v>
                </c:pt>
                <c:pt idx="14">
                  <c:v>107.46833360750124</c:v>
                </c:pt>
                <c:pt idx="15">
                  <c:v>105.96315183418325</c:v>
                </c:pt>
                <c:pt idx="16">
                  <c:v>105.37917420628393</c:v>
                </c:pt>
                <c:pt idx="17">
                  <c:v>106.42375390689259</c:v>
                </c:pt>
                <c:pt idx="18">
                  <c:v>108.26616219772988</c:v>
                </c:pt>
                <c:pt idx="19">
                  <c:v>107.3285079782859</c:v>
                </c:pt>
                <c:pt idx="20">
                  <c:v>107.04063168284257</c:v>
                </c:pt>
                <c:pt idx="21">
                  <c:v>107.07764434939958</c:v>
                </c:pt>
                <c:pt idx="22">
                  <c:v>109.0968909360092</c:v>
                </c:pt>
                <c:pt idx="23">
                  <c:v>108.08932390195756</c:v>
                </c:pt>
                <c:pt idx="24">
                  <c:v>107.66573449580522</c:v>
                </c:pt>
              </c:numCache>
            </c:numRef>
          </c:val>
          <c:smooth val="0"/>
          <c:extLst>
            <c:ext xmlns:c16="http://schemas.microsoft.com/office/drawing/2014/chart" uri="{C3380CC4-5D6E-409C-BE32-E72D297353CC}">
              <c16:uniqueId val="{00000000-3578-4ED2-822E-1BF1CCA0C42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103.69989722507708</c:v>
                </c:pt>
                <c:pt idx="2">
                  <c:v>105.03597122302158</c:v>
                </c:pt>
                <c:pt idx="3">
                  <c:v>105.65262076053443</c:v>
                </c:pt>
                <c:pt idx="4">
                  <c:v>107.09146968139774</c:v>
                </c:pt>
                <c:pt idx="5">
                  <c:v>110.58581706063721</c:v>
                </c:pt>
                <c:pt idx="6">
                  <c:v>116.64953751284686</c:v>
                </c:pt>
                <c:pt idx="7">
                  <c:v>117.36896197327853</c:v>
                </c:pt>
                <c:pt idx="8">
                  <c:v>115.62178828365879</c:v>
                </c:pt>
                <c:pt idx="9">
                  <c:v>119.42446043165467</c:v>
                </c:pt>
                <c:pt idx="10">
                  <c:v>123.22713257965057</c:v>
                </c:pt>
                <c:pt idx="11">
                  <c:v>123.22713257965057</c:v>
                </c:pt>
                <c:pt idx="12">
                  <c:v>119.01336073997943</c:v>
                </c:pt>
                <c:pt idx="13">
                  <c:v>122.30215827338129</c:v>
                </c:pt>
                <c:pt idx="14">
                  <c:v>124.76875642343268</c:v>
                </c:pt>
                <c:pt idx="15">
                  <c:v>125.79650565262077</c:v>
                </c:pt>
                <c:pt idx="16">
                  <c:v>124.25488180883863</c:v>
                </c:pt>
                <c:pt idx="17">
                  <c:v>127.33812949640289</c:v>
                </c:pt>
                <c:pt idx="18">
                  <c:v>132.78520041109968</c:v>
                </c:pt>
                <c:pt idx="19">
                  <c:v>133.19630010277493</c:v>
                </c:pt>
                <c:pt idx="20">
                  <c:v>132.47687564234326</c:v>
                </c:pt>
                <c:pt idx="21">
                  <c:v>135.86844809866392</c:v>
                </c:pt>
                <c:pt idx="22">
                  <c:v>140.69886947584789</c:v>
                </c:pt>
                <c:pt idx="23">
                  <c:v>141.52106885919835</c:v>
                </c:pt>
                <c:pt idx="24">
                  <c:v>135.5601233299075</c:v>
                </c:pt>
              </c:numCache>
            </c:numRef>
          </c:val>
          <c:smooth val="0"/>
          <c:extLst>
            <c:ext xmlns:c16="http://schemas.microsoft.com/office/drawing/2014/chart" uri="{C3380CC4-5D6E-409C-BE32-E72D297353CC}">
              <c16:uniqueId val="{00000001-3578-4ED2-822E-1BF1CCA0C42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100.97744360902257</c:v>
                </c:pt>
                <c:pt idx="2">
                  <c:v>103.60902255639097</c:v>
                </c:pt>
                <c:pt idx="3">
                  <c:v>103.23308270676692</c:v>
                </c:pt>
                <c:pt idx="4">
                  <c:v>99.548872180451127</c:v>
                </c:pt>
                <c:pt idx="5">
                  <c:v>100.86466165413535</c:v>
                </c:pt>
                <c:pt idx="6">
                  <c:v>99.135338345864668</c:v>
                </c:pt>
                <c:pt idx="7">
                  <c:v>97.706766917293237</c:v>
                </c:pt>
                <c:pt idx="8">
                  <c:v>98.15789473684211</c:v>
                </c:pt>
                <c:pt idx="9">
                  <c:v>100.07518796992481</c:v>
                </c:pt>
                <c:pt idx="10">
                  <c:v>98.496240601503757</c:v>
                </c:pt>
                <c:pt idx="11">
                  <c:v>97.857142857142847</c:v>
                </c:pt>
                <c:pt idx="12">
                  <c:v>95.939849624060145</c:v>
                </c:pt>
                <c:pt idx="13">
                  <c:v>97.593984962406012</c:v>
                </c:pt>
                <c:pt idx="14">
                  <c:v>97.067669172932341</c:v>
                </c:pt>
                <c:pt idx="15">
                  <c:v>95.864661654135347</c:v>
                </c:pt>
                <c:pt idx="16">
                  <c:v>96.203007518796994</c:v>
                </c:pt>
                <c:pt idx="17">
                  <c:v>100.30075187969925</c:v>
                </c:pt>
                <c:pt idx="18">
                  <c:v>98.721804511278194</c:v>
                </c:pt>
                <c:pt idx="19">
                  <c:v>97.255639097744364</c:v>
                </c:pt>
                <c:pt idx="20">
                  <c:v>98.796992481203006</c:v>
                </c:pt>
                <c:pt idx="21">
                  <c:v>99.548872180451127</c:v>
                </c:pt>
                <c:pt idx="22">
                  <c:v>97.330827067669162</c:v>
                </c:pt>
                <c:pt idx="23">
                  <c:v>93.571428571428569</c:v>
                </c:pt>
                <c:pt idx="24">
                  <c:v>90.639097744360896</c:v>
                </c:pt>
              </c:numCache>
            </c:numRef>
          </c:val>
          <c:smooth val="0"/>
          <c:extLst>
            <c:ext xmlns:c16="http://schemas.microsoft.com/office/drawing/2014/chart" uri="{C3380CC4-5D6E-409C-BE32-E72D297353CC}">
              <c16:uniqueId val="{00000002-3578-4ED2-822E-1BF1CCA0C42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578-4ED2-822E-1BF1CCA0C425}"/>
                </c:ext>
              </c:extLst>
            </c:dLbl>
            <c:dLbl>
              <c:idx val="1"/>
              <c:delete val="1"/>
              <c:extLst>
                <c:ext xmlns:c15="http://schemas.microsoft.com/office/drawing/2012/chart" uri="{CE6537A1-D6FC-4f65-9D91-7224C49458BB}"/>
                <c:ext xmlns:c16="http://schemas.microsoft.com/office/drawing/2014/chart" uri="{C3380CC4-5D6E-409C-BE32-E72D297353CC}">
                  <c16:uniqueId val="{00000004-3578-4ED2-822E-1BF1CCA0C425}"/>
                </c:ext>
              </c:extLst>
            </c:dLbl>
            <c:dLbl>
              <c:idx val="2"/>
              <c:delete val="1"/>
              <c:extLst>
                <c:ext xmlns:c15="http://schemas.microsoft.com/office/drawing/2012/chart" uri="{CE6537A1-D6FC-4f65-9D91-7224C49458BB}"/>
                <c:ext xmlns:c16="http://schemas.microsoft.com/office/drawing/2014/chart" uri="{C3380CC4-5D6E-409C-BE32-E72D297353CC}">
                  <c16:uniqueId val="{00000005-3578-4ED2-822E-1BF1CCA0C425}"/>
                </c:ext>
              </c:extLst>
            </c:dLbl>
            <c:dLbl>
              <c:idx val="3"/>
              <c:delete val="1"/>
              <c:extLst>
                <c:ext xmlns:c15="http://schemas.microsoft.com/office/drawing/2012/chart" uri="{CE6537A1-D6FC-4f65-9D91-7224C49458BB}"/>
                <c:ext xmlns:c16="http://schemas.microsoft.com/office/drawing/2014/chart" uri="{C3380CC4-5D6E-409C-BE32-E72D297353CC}">
                  <c16:uniqueId val="{00000006-3578-4ED2-822E-1BF1CCA0C425}"/>
                </c:ext>
              </c:extLst>
            </c:dLbl>
            <c:dLbl>
              <c:idx val="4"/>
              <c:delete val="1"/>
              <c:extLst>
                <c:ext xmlns:c15="http://schemas.microsoft.com/office/drawing/2012/chart" uri="{CE6537A1-D6FC-4f65-9D91-7224C49458BB}"/>
                <c:ext xmlns:c16="http://schemas.microsoft.com/office/drawing/2014/chart" uri="{C3380CC4-5D6E-409C-BE32-E72D297353CC}">
                  <c16:uniqueId val="{00000007-3578-4ED2-822E-1BF1CCA0C425}"/>
                </c:ext>
              </c:extLst>
            </c:dLbl>
            <c:dLbl>
              <c:idx val="5"/>
              <c:delete val="1"/>
              <c:extLst>
                <c:ext xmlns:c15="http://schemas.microsoft.com/office/drawing/2012/chart" uri="{CE6537A1-D6FC-4f65-9D91-7224C49458BB}"/>
                <c:ext xmlns:c16="http://schemas.microsoft.com/office/drawing/2014/chart" uri="{C3380CC4-5D6E-409C-BE32-E72D297353CC}">
                  <c16:uniqueId val="{00000008-3578-4ED2-822E-1BF1CCA0C425}"/>
                </c:ext>
              </c:extLst>
            </c:dLbl>
            <c:dLbl>
              <c:idx val="6"/>
              <c:delete val="1"/>
              <c:extLst>
                <c:ext xmlns:c15="http://schemas.microsoft.com/office/drawing/2012/chart" uri="{CE6537A1-D6FC-4f65-9D91-7224C49458BB}"/>
                <c:ext xmlns:c16="http://schemas.microsoft.com/office/drawing/2014/chart" uri="{C3380CC4-5D6E-409C-BE32-E72D297353CC}">
                  <c16:uniqueId val="{00000009-3578-4ED2-822E-1BF1CCA0C425}"/>
                </c:ext>
              </c:extLst>
            </c:dLbl>
            <c:dLbl>
              <c:idx val="7"/>
              <c:delete val="1"/>
              <c:extLst>
                <c:ext xmlns:c15="http://schemas.microsoft.com/office/drawing/2012/chart" uri="{CE6537A1-D6FC-4f65-9D91-7224C49458BB}"/>
                <c:ext xmlns:c16="http://schemas.microsoft.com/office/drawing/2014/chart" uri="{C3380CC4-5D6E-409C-BE32-E72D297353CC}">
                  <c16:uniqueId val="{0000000A-3578-4ED2-822E-1BF1CCA0C425}"/>
                </c:ext>
              </c:extLst>
            </c:dLbl>
            <c:dLbl>
              <c:idx val="8"/>
              <c:delete val="1"/>
              <c:extLst>
                <c:ext xmlns:c15="http://schemas.microsoft.com/office/drawing/2012/chart" uri="{CE6537A1-D6FC-4f65-9D91-7224C49458BB}"/>
                <c:ext xmlns:c16="http://schemas.microsoft.com/office/drawing/2014/chart" uri="{C3380CC4-5D6E-409C-BE32-E72D297353CC}">
                  <c16:uniqueId val="{0000000B-3578-4ED2-822E-1BF1CCA0C425}"/>
                </c:ext>
              </c:extLst>
            </c:dLbl>
            <c:dLbl>
              <c:idx val="9"/>
              <c:delete val="1"/>
              <c:extLst>
                <c:ext xmlns:c15="http://schemas.microsoft.com/office/drawing/2012/chart" uri="{CE6537A1-D6FC-4f65-9D91-7224C49458BB}"/>
                <c:ext xmlns:c16="http://schemas.microsoft.com/office/drawing/2014/chart" uri="{C3380CC4-5D6E-409C-BE32-E72D297353CC}">
                  <c16:uniqueId val="{0000000C-3578-4ED2-822E-1BF1CCA0C425}"/>
                </c:ext>
              </c:extLst>
            </c:dLbl>
            <c:dLbl>
              <c:idx val="10"/>
              <c:delete val="1"/>
              <c:extLst>
                <c:ext xmlns:c15="http://schemas.microsoft.com/office/drawing/2012/chart" uri="{CE6537A1-D6FC-4f65-9D91-7224C49458BB}"/>
                <c:ext xmlns:c16="http://schemas.microsoft.com/office/drawing/2014/chart" uri="{C3380CC4-5D6E-409C-BE32-E72D297353CC}">
                  <c16:uniqueId val="{0000000D-3578-4ED2-822E-1BF1CCA0C425}"/>
                </c:ext>
              </c:extLst>
            </c:dLbl>
            <c:dLbl>
              <c:idx val="11"/>
              <c:delete val="1"/>
              <c:extLst>
                <c:ext xmlns:c15="http://schemas.microsoft.com/office/drawing/2012/chart" uri="{CE6537A1-D6FC-4f65-9D91-7224C49458BB}"/>
                <c:ext xmlns:c16="http://schemas.microsoft.com/office/drawing/2014/chart" uri="{C3380CC4-5D6E-409C-BE32-E72D297353CC}">
                  <c16:uniqueId val="{0000000E-3578-4ED2-822E-1BF1CCA0C425}"/>
                </c:ext>
              </c:extLst>
            </c:dLbl>
            <c:dLbl>
              <c:idx val="12"/>
              <c:delete val="1"/>
              <c:extLst>
                <c:ext xmlns:c15="http://schemas.microsoft.com/office/drawing/2012/chart" uri="{CE6537A1-D6FC-4f65-9D91-7224C49458BB}"/>
                <c:ext xmlns:c16="http://schemas.microsoft.com/office/drawing/2014/chart" uri="{C3380CC4-5D6E-409C-BE32-E72D297353CC}">
                  <c16:uniqueId val="{0000000F-3578-4ED2-822E-1BF1CCA0C42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578-4ED2-822E-1BF1CCA0C425}"/>
                </c:ext>
              </c:extLst>
            </c:dLbl>
            <c:dLbl>
              <c:idx val="14"/>
              <c:delete val="1"/>
              <c:extLst>
                <c:ext xmlns:c15="http://schemas.microsoft.com/office/drawing/2012/chart" uri="{CE6537A1-D6FC-4f65-9D91-7224C49458BB}"/>
                <c:ext xmlns:c16="http://schemas.microsoft.com/office/drawing/2014/chart" uri="{C3380CC4-5D6E-409C-BE32-E72D297353CC}">
                  <c16:uniqueId val="{00000011-3578-4ED2-822E-1BF1CCA0C425}"/>
                </c:ext>
              </c:extLst>
            </c:dLbl>
            <c:dLbl>
              <c:idx val="15"/>
              <c:delete val="1"/>
              <c:extLst>
                <c:ext xmlns:c15="http://schemas.microsoft.com/office/drawing/2012/chart" uri="{CE6537A1-D6FC-4f65-9D91-7224C49458BB}"/>
                <c:ext xmlns:c16="http://schemas.microsoft.com/office/drawing/2014/chart" uri="{C3380CC4-5D6E-409C-BE32-E72D297353CC}">
                  <c16:uniqueId val="{00000012-3578-4ED2-822E-1BF1CCA0C425}"/>
                </c:ext>
              </c:extLst>
            </c:dLbl>
            <c:dLbl>
              <c:idx val="16"/>
              <c:delete val="1"/>
              <c:extLst>
                <c:ext xmlns:c15="http://schemas.microsoft.com/office/drawing/2012/chart" uri="{CE6537A1-D6FC-4f65-9D91-7224C49458BB}"/>
                <c:ext xmlns:c16="http://schemas.microsoft.com/office/drawing/2014/chart" uri="{C3380CC4-5D6E-409C-BE32-E72D297353CC}">
                  <c16:uniqueId val="{00000013-3578-4ED2-822E-1BF1CCA0C425}"/>
                </c:ext>
              </c:extLst>
            </c:dLbl>
            <c:dLbl>
              <c:idx val="17"/>
              <c:delete val="1"/>
              <c:extLst>
                <c:ext xmlns:c15="http://schemas.microsoft.com/office/drawing/2012/chart" uri="{CE6537A1-D6FC-4f65-9D91-7224C49458BB}"/>
                <c:ext xmlns:c16="http://schemas.microsoft.com/office/drawing/2014/chart" uri="{C3380CC4-5D6E-409C-BE32-E72D297353CC}">
                  <c16:uniqueId val="{00000014-3578-4ED2-822E-1BF1CCA0C425}"/>
                </c:ext>
              </c:extLst>
            </c:dLbl>
            <c:dLbl>
              <c:idx val="18"/>
              <c:delete val="1"/>
              <c:extLst>
                <c:ext xmlns:c15="http://schemas.microsoft.com/office/drawing/2012/chart" uri="{CE6537A1-D6FC-4f65-9D91-7224C49458BB}"/>
                <c:ext xmlns:c16="http://schemas.microsoft.com/office/drawing/2014/chart" uri="{C3380CC4-5D6E-409C-BE32-E72D297353CC}">
                  <c16:uniqueId val="{00000015-3578-4ED2-822E-1BF1CCA0C425}"/>
                </c:ext>
              </c:extLst>
            </c:dLbl>
            <c:dLbl>
              <c:idx val="19"/>
              <c:delete val="1"/>
              <c:extLst>
                <c:ext xmlns:c15="http://schemas.microsoft.com/office/drawing/2012/chart" uri="{CE6537A1-D6FC-4f65-9D91-7224C49458BB}"/>
                <c:ext xmlns:c16="http://schemas.microsoft.com/office/drawing/2014/chart" uri="{C3380CC4-5D6E-409C-BE32-E72D297353CC}">
                  <c16:uniqueId val="{00000016-3578-4ED2-822E-1BF1CCA0C425}"/>
                </c:ext>
              </c:extLst>
            </c:dLbl>
            <c:dLbl>
              <c:idx val="20"/>
              <c:delete val="1"/>
              <c:extLst>
                <c:ext xmlns:c15="http://schemas.microsoft.com/office/drawing/2012/chart" uri="{CE6537A1-D6FC-4f65-9D91-7224C49458BB}"/>
                <c:ext xmlns:c16="http://schemas.microsoft.com/office/drawing/2014/chart" uri="{C3380CC4-5D6E-409C-BE32-E72D297353CC}">
                  <c16:uniqueId val="{00000017-3578-4ED2-822E-1BF1CCA0C425}"/>
                </c:ext>
              </c:extLst>
            </c:dLbl>
            <c:dLbl>
              <c:idx val="21"/>
              <c:delete val="1"/>
              <c:extLst>
                <c:ext xmlns:c15="http://schemas.microsoft.com/office/drawing/2012/chart" uri="{CE6537A1-D6FC-4f65-9D91-7224C49458BB}"/>
                <c:ext xmlns:c16="http://schemas.microsoft.com/office/drawing/2014/chart" uri="{C3380CC4-5D6E-409C-BE32-E72D297353CC}">
                  <c16:uniqueId val="{00000018-3578-4ED2-822E-1BF1CCA0C425}"/>
                </c:ext>
              </c:extLst>
            </c:dLbl>
            <c:dLbl>
              <c:idx val="22"/>
              <c:delete val="1"/>
              <c:extLst>
                <c:ext xmlns:c15="http://schemas.microsoft.com/office/drawing/2012/chart" uri="{CE6537A1-D6FC-4f65-9D91-7224C49458BB}"/>
                <c:ext xmlns:c16="http://schemas.microsoft.com/office/drawing/2014/chart" uri="{C3380CC4-5D6E-409C-BE32-E72D297353CC}">
                  <c16:uniqueId val="{00000019-3578-4ED2-822E-1BF1CCA0C425}"/>
                </c:ext>
              </c:extLst>
            </c:dLbl>
            <c:dLbl>
              <c:idx val="23"/>
              <c:delete val="1"/>
              <c:extLst>
                <c:ext xmlns:c15="http://schemas.microsoft.com/office/drawing/2012/chart" uri="{CE6537A1-D6FC-4f65-9D91-7224C49458BB}"/>
                <c:ext xmlns:c16="http://schemas.microsoft.com/office/drawing/2014/chart" uri="{C3380CC4-5D6E-409C-BE32-E72D297353CC}">
                  <c16:uniqueId val="{0000001A-3578-4ED2-822E-1BF1CCA0C425}"/>
                </c:ext>
              </c:extLst>
            </c:dLbl>
            <c:dLbl>
              <c:idx val="24"/>
              <c:delete val="1"/>
              <c:extLst>
                <c:ext xmlns:c15="http://schemas.microsoft.com/office/drawing/2012/chart" uri="{CE6537A1-D6FC-4f65-9D91-7224C49458BB}"/>
                <c:ext xmlns:c16="http://schemas.microsoft.com/office/drawing/2014/chart" uri="{C3380CC4-5D6E-409C-BE32-E72D297353CC}">
                  <c16:uniqueId val="{0000001B-3578-4ED2-822E-1BF1CCA0C42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578-4ED2-822E-1BF1CCA0C42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Weimarer Land (16071)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26180</v>
      </c>
      <c r="F11" s="238">
        <v>26283</v>
      </c>
      <c r="G11" s="238">
        <v>26528</v>
      </c>
      <c r="H11" s="238">
        <v>26037</v>
      </c>
      <c r="I11" s="265">
        <v>26028</v>
      </c>
      <c r="J11" s="263">
        <v>152</v>
      </c>
      <c r="K11" s="266">
        <v>0.58398647610265864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18.017570664629488</v>
      </c>
      <c r="E13" s="115">
        <v>4717</v>
      </c>
      <c r="F13" s="114">
        <v>4717</v>
      </c>
      <c r="G13" s="114">
        <v>4796</v>
      </c>
      <c r="H13" s="114">
        <v>4711</v>
      </c>
      <c r="I13" s="140">
        <v>4575</v>
      </c>
      <c r="J13" s="115">
        <v>142</v>
      </c>
      <c r="K13" s="116">
        <v>3.1038251366120218</v>
      </c>
    </row>
    <row r="14" spans="1:255" ht="14.1" customHeight="1" x14ac:dyDescent="0.2">
      <c r="A14" s="306" t="s">
        <v>230</v>
      </c>
      <c r="B14" s="307"/>
      <c r="C14" s="308"/>
      <c r="D14" s="113">
        <v>62.826585179526354</v>
      </c>
      <c r="E14" s="115">
        <v>16448</v>
      </c>
      <c r="F14" s="114">
        <v>16571</v>
      </c>
      <c r="G14" s="114">
        <v>16700</v>
      </c>
      <c r="H14" s="114">
        <v>16307</v>
      </c>
      <c r="I14" s="140">
        <v>16432</v>
      </c>
      <c r="J14" s="115">
        <v>16</v>
      </c>
      <c r="K14" s="116">
        <v>9.7370983446932818E-2</v>
      </c>
    </row>
    <row r="15" spans="1:255" ht="14.1" customHeight="1" x14ac:dyDescent="0.2">
      <c r="A15" s="306" t="s">
        <v>231</v>
      </c>
      <c r="B15" s="307"/>
      <c r="C15" s="308"/>
      <c r="D15" s="113">
        <v>8.9190221543162718</v>
      </c>
      <c r="E15" s="115">
        <v>2335</v>
      </c>
      <c r="F15" s="114">
        <v>2331</v>
      </c>
      <c r="G15" s="114">
        <v>2345</v>
      </c>
      <c r="H15" s="114">
        <v>2346</v>
      </c>
      <c r="I15" s="140">
        <v>2343</v>
      </c>
      <c r="J15" s="115">
        <v>-8</v>
      </c>
      <c r="K15" s="116">
        <v>-0.3414425949637217</v>
      </c>
    </row>
    <row r="16" spans="1:255" ht="14.1" customHeight="1" x14ac:dyDescent="0.2">
      <c r="A16" s="306" t="s">
        <v>232</v>
      </c>
      <c r="B16" s="307"/>
      <c r="C16" s="308"/>
      <c r="D16" s="113">
        <v>8.4988540870893807</v>
      </c>
      <c r="E16" s="115">
        <v>2225</v>
      </c>
      <c r="F16" s="114">
        <v>2204</v>
      </c>
      <c r="G16" s="114">
        <v>2228</v>
      </c>
      <c r="H16" s="114">
        <v>2221</v>
      </c>
      <c r="I16" s="140">
        <v>2217</v>
      </c>
      <c r="J16" s="115">
        <v>8</v>
      </c>
      <c r="K16" s="116">
        <v>0.36084799278304014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2.2650878533231475</v>
      </c>
      <c r="E18" s="115">
        <v>593</v>
      </c>
      <c r="F18" s="114">
        <v>574</v>
      </c>
      <c r="G18" s="114">
        <v>595</v>
      </c>
      <c r="H18" s="114">
        <v>601</v>
      </c>
      <c r="I18" s="140">
        <v>594</v>
      </c>
      <c r="J18" s="115">
        <v>-1</v>
      </c>
      <c r="K18" s="116">
        <v>-0.16835016835016836</v>
      </c>
    </row>
    <row r="19" spans="1:255" ht="14.1" customHeight="1" x14ac:dyDescent="0.2">
      <c r="A19" s="306" t="s">
        <v>235</v>
      </c>
      <c r="B19" s="307" t="s">
        <v>236</v>
      </c>
      <c r="C19" s="308"/>
      <c r="D19" s="113">
        <v>1.0198624904507256</v>
      </c>
      <c r="E19" s="115">
        <v>267</v>
      </c>
      <c r="F19" s="114">
        <v>251</v>
      </c>
      <c r="G19" s="114">
        <v>276</v>
      </c>
      <c r="H19" s="114">
        <v>271</v>
      </c>
      <c r="I19" s="140">
        <v>271</v>
      </c>
      <c r="J19" s="115">
        <v>-4</v>
      </c>
      <c r="K19" s="116">
        <v>-1.4760147601476015</v>
      </c>
    </row>
    <row r="20" spans="1:255" ht="14.1" customHeight="1" x14ac:dyDescent="0.2">
      <c r="A20" s="306">
        <v>12</v>
      </c>
      <c r="B20" s="307" t="s">
        <v>237</v>
      </c>
      <c r="C20" s="308"/>
      <c r="D20" s="113">
        <v>1.0122230710466005</v>
      </c>
      <c r="E20" s="115">
        <v>265</v>
      </c>
      <c r="F20" s="114">
        <v>286</v>
      </c>
      <c r="G20" s="114">
        <v>301</v>
      </c>
      <c r="H20" s="114">
        <v>302</v>
      </c>
      <c r="I20" s="140">
        <v>268</v>
      </c>
      <c r="J20" s="115">
        <v>-3</v>
      </c>
      <c r="K20" s="116">
        <v>-1.1194029850746268</v>
      </c>
    </row>
    <row r="21" spans="1:255" ht="14.1" customHeight="1" x14ac:dyDescent="0.2">
      <c r="A21" s="306">
        <v>21</v>
      </c>
      <c r="B21" s="307" t="s">
        <v>238</v>
      </c>
      <c r="C21" s="308"/>
      <c r="D21" s="113">
        <v>0.77540106951871657</v>
      </c>
      <c r="E21" s="115">
        <v>203</v>
      </c>
      <c r="F21" s="114">
        <v>206</v>
      </c>
      <c r="G21" s="114">
        <v>213</v>
      </c>
      <c r="H21" s="114">
        <v>210</v>
      </c>
      <c r="I21" s="140">
        <v>209</v>
      </c>
      <c r="J21" s="115">
        <v>-6</v>
      </c>
      <c r="K21" s="116">
        <v>-2.8708133971291865</v>
      </c>
    </row>
    <row r="22" spans="1:255" ht="14.1" customHeight="1" x14ac:dyDescent="0.2">
      <c r="A22" s="306">
        <v>22</v>
      </c>
      <c r="B22" s="307" t="s">
        <v>239</v>
      </c>
      <c r="C22" s="308"/>
      <c r="D22" s="113">
        <v>2.0702826585179528</v>
      </c>
      <c r="E22" s="115">
        <v>542</v>
      </c>
      <c r="F22" s="114">
        <v>543</v>
      </c>
      <c r="G22" s="114">
        <v>569</v>
      </c>
      <c r="H22" s="114">
        <v>558</v>
      </c>
      <c r="I22" s="140">
        <v>567</v>
      </c>
      <c r="J22" s="115">
        <v>-25</v>
      </c>
      <c r="K22" s="116">
        <v>-4.4091710758377429</v>
      </c>
    </row>
    <row r="23" spans="1:255" ht="14.1" customHeight="1" x14ac:dyDescent="0.2">
      <c r="A23" s="306">
        <v>23</v>
      </c>
      <c r="B23" s="307" t="s">
        <v>240</v>
      </c>
      <c r="C23" s="308"/>
      <c r="D23" s="113">
        <v>0.73720397249809011</v>
      </c>
      <c r="E23" s="115">
        <v>193</v>
      </c>
      <c r="F23" s="114">
        <v>189</v>
      </c>
      <c r="G23" s="114">
        <v>195</v>
      </c>
      <c r="H23" s="114">
        <v>188</v>
      </c>
      <c r="I23" s="140">
        <v>186</v>
      </c>
      <c r="J23" s="115">
        <v>7</v>
      </c>
      <c r="K23" s="116">
        <v>3.763440860215054</v>
      </c>
    </row>
    <row r="24" spans="1:255" ht="14.1" customHeight="1" x14ac:dyDescent="0.2">
      <c r="A24" s="306">
        <v>24</v>
      </c>
      <c r="B24" s="307" t="s">
        <v>241</v>
      </c>
      <c r="C24" s="308"/>
      <c r="D24" s="113">
        <v>5.4812834224598932</v>
      </c>
      <c r="E24" s="115">
        <v>1435</v>
      </c>
      <c r="F24" s="114">
        <v>1455</v>
      </c>
      <c r="G24" s="114">
        <v>1462</v>
      </c>
      <c r="H24" s="114">
        <v>1459</v>
      </c>
      <c r="I24" s="140">
        <v>1467</v>
      </c>
      <c r="J24" s="115">
        <v>-32</v>
      </c>
      <c r="K24" s="116">
        <v>-2.1813224267211999</v>
      </c>
    </row>
    <row r="25" spans="1:255" ht="14.1" customHeight="1" x14ac:dyDescent="0.2">
      <c r="A25" s="306">
        <v>25</v>
      </c>
      <c r="B25" s="307" t="s">
        <v>242</v>
      </c>
      <c r="C25" s="308"/>
      <c r="D25" s="113">
        <v>5.0267379679144382</v>
      </c>
      <c r="E25" s="115">
        <v>1316</v>
      </c>
      <c r="F25" s="114">
        <v>1341</v>
      </c>
      <c r="G25" s="114">
        <v>1370</v>
      </c>
      <c r="H25" s="114">
        <v>1325</v>
      </c>
      <c r="I25" s="140">
        <v>1318</v>
      </c>
      <c r="J25" s="115">
        <v>-2</v>
      </c>
      <c r="K25" s="116">
        <v>-0.15174506828528073</v>
      </c>
    </row>
    <row r="26" spans="1:255" ht="14.1" customHeight="1" x14ac:dyDescent="0.2">
      <c r="A26" s="306">
        <v>26</v>
      </c>
      <c r="B26" s="307" t="s">
        <v>243</v>
      </c>
      <c r="C26" s="308"/>
      <c r="D26" s="113">
        <v>1.9251336898395721</v>
      </c>
      <c r="E26" s="115">
        <v>504</v>
      </c>
      <c r="F26" s="114">
        <v>511</v>
      </c>
      <c r="G26" s="114">
        <v>517</v>
      </c>
      <c r="H26" s="114">
        <v>506</v>
      </c>
      <c r="I26" s="140">
        <v>510</v>
      </c>
      <c r="J26" s="115">
        <v>-6</v>
      </c>
      <c r="K26" s="116">
        <v>-1.1764705882352942</v>
      </c>
    </row>
    <row r="27" spans="1:255" ht="14.1" customHeight="1" x14ac:dyDescent="0.2">
      <c r="A27" s="306">
        <v>27</v>
      </c>
      <c r="B27" s="307" t="s">
        <v>244</v>
      </c>
      <c r="C27" s="308"/>
      <c r="D27" s="113">
        <v>1.9595110771581359</v>
      </c>
      <c r="E27" s="115">
        <v>513</v>
      </c>
      <c r="F27" s="114">
        <v>513</v>
      </c>
      <c r="G27" s="114">
        <v>514</v>
      </c>
      <c r="H27" s="114">
        <v>513</v>
      </c>
      <c r="I27" s="140">
        <v>516</v>
      </c>
      <c r="J27" s="115">
        <v>-3</v>
      </c>
      <c r="K27" s="116">
        <v>-0.58139534883720934</v>
      </c>
    </row>
    <row r="28" spans="1:255" ht="14.1" customHeight="1" x14ac:dyDescent="0.2">
      <c r="A28" s="306">
        <v>28</v>
      </c>
      <c r="B28" s="307" t="s">
        <v>245</v>
      </c>
      <c r="C28" s="308"/>
      <c r="D28" s="113">
        <v>0.2902979373567609</v>
      </c>
      <c r="E28" s="115">
        <v>76</v>
      </c>
      <c r="F28" s="114">
        <v>80</v>
      </c>
      <c r="G28" s="114">
        <v>86</v>
      </c>
      <c r="H28" s="114">
        <v>82</v>
      </c>
      <c r="I28" s="140">
        <v>84</v>
      </c>
      <c r="J28" s="115">
        <v>-8</v>
      </c>
      <c r="K28" s="116">
        <v>-9.5238095238095237</v>
      </c>
    </row>
    <row r="29" spans="1:255" ht="14.1" customHeight="1" x14ac:dyDescent="0.2">
      <c r="A29" s="306">
        <v>29</v>
      </c>
      <c r="B29" s="307" t="s">
        <v>246</v>
      </c>
      <c r="C29" s="308"/>
      <c r="D29" s="113">
        <v>4.4041252864782274</v>
      </c>
      <c r="E29" s="115">
        <v>1153</v>
      </c>
      <c r="F29" s="114">
        <v>1189</v>
      </c>
      <c r="G29" s="114">
        <v>1225</v>
      </c>
      <c r="H29" s="114">
        <v>1228</v>
      </c>
      <c r="I29" s="140">
        <v>1234</v>
      </c>
      <c r="J29" s="115">
        <v>-81</v>
      </c>
      <c r="K29" s="116">
        <v>-6.5640194489465156</v>
      </c>
    </row>
    <row r="30" spans="1:255" ht="14.1" customHeight="1" x14ac:dyDescent="0.2">
      <c r="A30" s="306" t="s">
        <v>247</v>
      </c>
      <c r="B30" s="307" t="s">
        <v>248</v>
      </c>
      <c r="C30" s="308"/>
      <c r="D30" s="113">
        <v>2.6012223071046598</v>
      </c>
      <c r="E30" s="115">
        <v>681</v>
      </c>
      <c r="F30" s="114">
        <v>700</v>
      </c>
      <c r="G30" s="114">
        <v>728</v>
      </c>
      <c r="H30" s="114">
        <v>747</v>
      </c>
      <c r="I30" s="140">
        <v>753</v>
      </c>
      <c r="J30" s="115">
        <v>-72</v>
      </c>
      <c r="K30" s="116">
        <v>-9.5617529880478092</v>
      </c>
    </row>
    <row r="31" spans="1:255" ht="14.1" customHeight="1" x14ac:dyDescent="0.2">
      <c r="A31" s="306" t="s">
        <v>249</v>
      </c>
      <c r="B31" s="307" t="s">
        <v>250</v>
      </c>
      <c r="C31" s="308"/>
      <c r="D31" s="113">
        <v>1.7532467532467533</v>
      </c>
      <c r="E31" s="115">
        <v>459</v>
      </c>
      <c r="F31" s="114">
        <v>478</v>
      </c>
      <c r="G31" s="114">
        <v>485</v>
      </c>
      <c r="H31" s="114">
        <v>471</v>
      </c>
      <c r="I31" s="140">
        <v>471</v>
      </c>
      <c r="J31" s="115">
        <v>-12</v>
      </c>
      <c r="K31" s="116">
        <v>-2.5477707006369426</v>
      </c>
    </row>
    <row r="32" spans="1:255" ht="14.1" customHeight="1" x14ac:dyDescent="0.2">
      <c r="A32" s="306">
        <v>31</v>
      </c>
      <c r="B32" s="307" t="s">
        <v>251</v>
      </c>
      <c r="C32" s="308"/>
      <c r="D32" s="113">
        <v>0.7677616501145913</v>
      </c>
      <c r="E32" s="115">
        <v>201</v>
      </c>
      <c r="F32" s="114">
        <v>202</v>
      </c>
      <c r="G32" s="114">
        <v>202</v>
      </c>
      <c r="H32" s="114">
        <v>222</v>
      </c>
      <c r="I32" s="140">
        <v>229</v>
      </c>
      <c r="J32" s="115">
        <v>-28</v>
      </c>
      <c r="K32" s="116">
        <v>-12.22707423580786</v>
      </c>
    </row>
    <row r="33" spans="1:11" ht="14.1" customHeight="1" x14ac:dyDescent="0.2">
      <c r="A33" s="306">
        <v>32</v>
      </c>
      <c r="B33" s="307" t="s">
        <v>252</v>
      </c>
      <c r="C33" s="308"/>
      <c r="D33" s="113">
        <v>4.4194041252864782</v>
      </c>
      <c r="E33" s="115">
        <v>1157</v>
      </c>
      <c r="F33" s="114">
        <v>1155</v>
      </c>
      <c r="G33" s="114">
        <v>1193</v>
      </c>
      <c r="H33" s="114">
        <v>1042</v>
      </c>
      <c r="I33" s="140">
        <v>1145</v>
      </c>
      <c r="J33" s="115">
        <v>12</v>
      </c>
      <c r="K33" s="116">
        <v>1.0480349344978166</v>
      </c>
    </row>
    <row r="34" spans="1:11" ht="14.1" customHeight="1" x14ac:dyDescent="0.2">
      <c r="A34" s="306">
        <v>33</v>
      </c>
      <c r="B34" s="307" t="s">
        <v>253</v>
      </c>
      <c r="C34" s="308"/>
      <c r="D34" s="113">
        <v>2.2230710466004582</v>
      </c>
      <c r="E34" s="115">
        <v>582</v>
      </c>
      <c r="F34" s="114">
        <v>562</v>
      </c>
      <c r="G34" s="114">
        <v>584</v>
      </c>
      <c r="H34" s="114">
        <v>566</v>
      </c>
      <c r="I34" s="140">
        <v>571</v>
      </c>
      <c r="J34" s="115">
        <v>11</v>
      </c>
      <c r="K34" s="116">
        <v>1.9264448336252189</v>
      </c>
    </row>
    <row r="35" spans="1:11" ht="14.1" customHeight="1" x14ac:dyDescent="0.2">
      <c r="A35" s="306">
        <v>34</v>
      </c>
      <c r="B35" s="307" t="s">
        <v>254</v>
      </c>
      <c r="C35" s="308"/>
      <c r="D35" s="113">
        <v>3.017570664629488</v>
      </c>
      <c r="E35" s="115">
        <v>790</v>
      </c>
      <c r="F35" s="114">
        <v>786</v>
      </c>
      <c r="G35" s="114">
        <v>798</v>
      </c>
      <c r="H35" s="114">
        <v>784</v>
      </c>
      <c r="I35" s="140">
        <v>764</v>
      </c>
      <c r="J35" s="115">
        <v>26</v>
      </c>
      <c r="K35" s="116">
        <v>3.4031413612565444</v>
      </c>
    </row>
    <row r="36" spans="1:11" ht="14.1" customHeight="1" x14ac:dyDescent="0.2">
      <c r="A36" s="306">
        <v>41</v>
      </c>
      <c r="B36" s="307" t="s">
        <v>255</v>
      </c>
      <c r="C36" s="308"/>
      <c r="D36" s="113">
        <v>0.65699006875477461</v>
      </c>
      <c r="E36" s="115">
        <v>172</v>
      </c>
      <c r="F36" s="114">
        <v>170</v>
      </c>
      <c r="G36" s="114">
        <v>168</v>
      </c>
      <c r="H36" s="114">
        <v>168</v>
      </c>
      <c r="I36" s="140">
        <v>167</v>
      </c>
      <c r="J36" s="115">
        <v>5</v>
      </c>
      <c r="K36" s="116">
        <v>2.9940119760479043</v>
      </c>
    </row>
    <row r="37" spans="1:11" ht="14.1" customHeight="1" x14ac:dyDescent="0.2">
      <c r="A37" s="306">
        <v>42</v>
      </c>
      <c r="B37" s="307" t="s">
        <v>256</v>
      </c>
      <c r="C37" s="308"/>
      <c r="D37" s="113">
        <v>0.11077158135981666</v>
      </c>
      <c r="E37" s="115">
        <v>29</v>
      </c>
      <c r="F37" s="114">
        <v>29</v>
      </c>
      <c r="G37" s="114">
        <v>30</v>
      </c>
      <c r="H37" s="114">
        <v>32</v>
      </c>
      <c r="I37" s="140">
        <v>32</v>
      </c>
      <c r="J37" s="115">
        <v>-3</v>
      </c>
      <c r="K37" s="116">
        <v>-9.375</v>
      </c>
    </row>
    <row r="38" spans="1:11" ht="14.1" customHeight="1" x14ac:dyDescent="0.2">
      <c r="A38" s="306">
        <v>43</v>
      </c>
      <c r="B38" s="307" t="s">
        <v>257</v>
      </c>
      <c r="C38" s="308"/>
      <c r="D38" s="113">
        <v>0.39343009931245226</v>
      </c>
      <c r="E38" s="115">
        <v>103</v>
      </c>
      <c r="F38" s="114">
        <v>102</v>
      </c>
      <c r="G38" s="114">
        <v>104</v>
      </c>
      <c r="H38" s="114">
        <v>103</v>
      </c>
      <c r="I38" s="140">
        <v>103</v>
      </c>
      <c r="J38" s="115">
        <v>0</v>
      </c>
      <c r="K38" s="116">
        <v>0</v>
      </c>
    </row>
    <row r="39" spans="1:11" ht="14.1" customHeight="1" x14ac:dyDescent="0.2">
      <c r="A39" s="306">
        <v>51</v>
      </c>
      <c r="B39" s="307" t="s">
        <v>258</v>
      </c>
      <c r="C39" s="308"/>
      <c r="D39" s="113">
        <v>8.2429335370511847</v>
      </c>
      <c r="E39" s="115">
        <v>2158</v>
      </c>
      <c r="F39" s="114">
        <v>2155</v>
      </c>
      <c r="G39" s="114">
        <v>2193</v>
      </c>
      <c r="H39" s="114">
        <v>2163</v>
      </c>
      <c r="I39" s="140">
        <v>2110</v>
      </c>
      <c r="J39" s="115">
        <v>48</v>
      </c>
      <c r="K39" s="116">
        <v>2.2748815165876777</v>
      </c>
    </row>
    <row r="40" spans="1:11" ht="14.1" customHeight="1" x14ac:dyDescent="0.2">
      <c r="A40" s="306" t="s">
        <v>259</v>
      </c>
      <c r="B40" s="307" t="s">
        <v>260</v>
      </c>
      <c r="C40" s="308"/>
      <c r="D40" s="113">
        <v>7.6317799847211614</v>
      </c>
      <c r="E40" s="115">
        <v>1998</v>
      </c>
      <c r="F40" s="114">
        <v>1998</v>
      </c>
      <c r="G40" s="114">
        <v>2007</v>
      </c>
      <c r="H40" s="114">
        <v>1977</v>
      </c>
      <c r="I40" s="140">
        <v>1943</v>
      </c>
      <c r="J40" s="115">
        <v>55</v>
      </c>
      <c r="K40" s="116">
        <v>2.8306742151312405</v>
      </c>
    </row>
    <row r="41" spans="1:11" ht="14.1" customHeight="1" x14ac:dyDescent="0.2">
      <c r="A41" s="306"/>
      <c r="B41" s="307" t="s">
        <v>261</v>
      </c>
      <c r="C41" s="308"/>
      <c r="D41" s="113">
        <v>6.455309396485867</v>
      </c>
      <c r="E41" s="115">
        <v>1690</v>
      </c>
      <c r="F41" s="114">
        <v>1683</v>
      </c>
      <c r="G41" s="114">
        <v>1684</v>
      </c>
      <c r="H41" s="114">
        <v>1622</v>
      </c>
      <c r="I41" s="140">
        <v>1582</v>
      </c>
      <c r="J41" s="115">
        <v>108</v>
      </c>
      <c r="K41" s="116">
        <v>6.826801517067004</v>
      </c>
    </row>
    <row r="42" spans="1:11" ht="14.1" customHeight="1" x14ac:dyDescent="0.2">
      <c r="A42" s="306">
        <v>52</v>
      </c>
      <c r="B42" s="307" t="s">
        <v>262</v>
      </c>
      <c r="C42" s="308"/>
      <c r="D42" s="113">
        <v>3.8808250572956458</v>
      </c>
      <c r="E42" s="115">
        <v>1016</v>
      </c>
      <c r="F42" s="114">
        <v>1047</v>
      </c>
      <c r="G42" s="114">
        <v>1045</v>
      </c>
      <c r="H42" s="114">
        <v>1035</v>
      </c>
      <c r="I42" s="140">
        <v>1019</v>
      </c>
      <c r="J42" s="115">
        <v>-3</v>
      </c>
      <c r="K42" s="116">
        <v>-0.29440628066732089</v>
      </c>
    </row>
    <row r="43" spans="1:11" ht="14.1" customHeight="1" x14ac:dyDescent="0.2">
      <c r="A43" s="306" t="s">
        <v>263</v>
      </c>
      <c r="B43" s="307" t="s">
        <v>264</v>
      </c>
      <c r="C43" s="308"/>
      <c r="D43" s="113">
        <v>3.2505729564553092</v>
      </c>
      <c r="E43" s="115">
        <v>851</v>
      </c>
      <c r="F43" s="114">
        <v>883</v>
      </c>
      <c r="G43" s="114">
        <v>880</v>
      </c>
      <c r="H43" s="114">
        <v>867</v>
      </c>
      <c r="I43" s="140">
        <v>849</v>
      </c>
      <c r="J43" s="115">
        <v>2</v>
      </c>
      <c r="K43" s="116">
        <v>0.23557126030624265</v>
      </c>
    </row>
    <row r="44" spans="1:11" ht="14.1" customHeight="1" x14ac:dyDescent="0.2">
      <c r="A44" s="306">
        <v>53</v>
      </c>
      <c r="B44" s="307" t="s">
        <v>265</v>
      </c>
      <c r="C44" s="308"/>
      <c r="D44" s="113">
        <v>0.50802139037433158</v>
      </c>
      <c r="E44" s="115">
        <v>133</v>
      </c>
      <c r="F44" s="114">
        <v>139</v>
      </c>
      <c r="G44" s="114">
        <v>134</v>
      </c>
      <c r="H44" s="114">
        <v>130</v>
      </c>
      <c r="I44" s="140">
        <v>135</v>
      </c>
      <c r="J44" s="115">
        <v>-2</v>
      </c>
      <c r="K44" s="116">
        <v>-1.4814814814814814</v>
      </c>
    </row>
    <row r="45" spans="1:11" ht="14.1" customHeight="1" x14ac:dyDescent="0.2">
      <c r="A45" s="306" t="s">
        <v>266</v>
      </c>
      <c r="B45" s="307" t="s">
        <v>267</v>
      </c>
      <c r="C45" s="308"/>
      <c r="D45" s="113">
        <v>0.45454545454545453</v>
      </c>
      <c r="E45" s="115">
        <v>119</v>
      </c>
      <c r="F45" s="114">
        <v>124</v>
      </c>
      <c r="G45" s="114">
        <v>121</v>
      </c>
      <c r="H45" s="114">
        <v>116</v>
      </c>
      <c r="I45" s="140">
        <v>121</v>
      </c>
      <c r="J45" s="115">
        <v>-2</v>
      </c>
      <c r="K45" s="116">
        <v>-1.6528925619834711</v>
      </c>
    </row>
    <row r="46" spans="1:11" ht="14.1" customHeight="1" x14ac:dyDescent="0.2">
      <c r="A46" s="306">
        <v>54</v>
      </c>
      <c r="B46" s="307" t="s">
        <v>268</v>
      </c>
      <c r="C46" s="308"/>
      <c r="D46" s="113">
        <v>2.5935828877005349</v>
      </c>
      <c r="E46" s="115">
        <v>679</v>
      </c>
      <c r="F46" s="114">
        <v>664</v>
      </c>
      <c r="G46" s="114">
        <v>664</v>
      </c>
      <c r="H46" s="114">
        <v>660</v>
      </c>
      <c r="I46" s="140">
        <v>649</v>
      </c>
      <c r="J46" s="115">
        <v>30</v>
      </c>
      <c r="K46" s="116">
        <v>4.6224961479198772</v>
      </c>
    </row>
    <row r="47" spans="1:11" ht="14.1" customHeight="1" x14ac:dyDescent="0.2">
      <c r="A47" s="306">
        <v>61</v>
      </c>
      <c r="B47" s="307" t="s">
        <v>269</v>
      </c>
      <c r="C47" s="308"/>
      <c r="D47" s="113">
        <v>2.1466768525592057</v>
      </c>
      <c r="E47" s="115">
        <v>562</v>
      </c>
      <c r="F47" s="114">
        <v>570</v>
      </c>
      <c r="G47" s="114">
        <v>563</v>
      </c>
      <c r="H47" s="114">
        <v>546</v>
      </c>
      <c r="I47" s="140">
        <v>567</v>
      </c>
      <c r="J47" s="115">
        <v>-5</v>
      </c>
      <c r="K47" s="116">
        <v>-0.88183421516754845</v>
      </c>
    </row>
    <row r="48" spans="1:11" ht="14.1" customHeight="1" x14ac:dyDescent="0.2">
      <c r="A48" s="306">
        <v>62</v>
      </c>
      <c r="B48" s="307" t="s">
        <v>270</v>
      </c>
      <c r="C48" s="308"/>
      <c r="D48" s="113">
        <v>5.4163483575248277</v>
      </c>
      <c r="E48" s="115">
        <v>1418</v>
      </c>
      <c r="F48" s="114">
        <v>1434</v>
      </c>
      <c r="G48" s="114">
        <v>1429</v>
      </c>
      <c r="H48" s="114">
        <v>1404</v>
      </c>
      <c r="I48" s="140">
        <v>1397</v>
      </c>
      <c r="J48" s="115">
        <v>21</v>
      </c>
      <c r="K48" s="116">
        <v>1.5032211882605584</v>
      </c>
    </row>
    <row r="49" spans="1:11" ht="14.1" customHeight="1" x14ac:dyDescent="0.2">
      <c r="A49" s="306">
        <v>63</v>
      </c>
      <c r="B49" s="307" t="s">
        <v>271</v>
      </c>
      <c r="C49" s="308"/>
      <c r="D49" s="113">
        <v>2.7960275019098551</v>
      </c>
      <c r="E49" s="115">
        <v>732</v>
      </c>
      <c r="F49" s="114">
        <v>763</v>
      </c>
      <c r="G49" s="114">
        <v>770</v>
      </c>
      <c r="H49" s="114">
        <v>760</v>
      </c>
      <c r="I49" s="140">
        <v>727</v>
      </c>
      <c r="J49" s="115">
        <v>5</v>
      </c>
      <c r="K49" s="116">
        <v>0.68775790921595603</v>
      </c>
    </row>
    <row r="50" spans="1:11" ht="14.1" customHeight="1" x14ac:dyDescent="0.2">
      <c r="A50" s="306" t="s">
        <v>272</v>
      </c>
      <c r="B50" s="307" t="s">
        <v>273</v>
      </c>
      <c r="C50" s="308"/>
      <c r="D50" s="113">
        <v>1.0160427807486632</v>
      </c>
      <c r="E50" s="115">
        <v>266</v>
      </c>
      <c r="F50" s="114">
        <v>273</v>
      </c>
      <c r="G50" s="114">
        <v>276</v>
      </c>
      <c r="H50" s="114">
        <v>259</v>
      </c>
      <c r="I50" s="140">
        <v>244</v>
      </c>
      <c r="J50" s="115">
        <v>22</v>
      </c>
      <c r="K50" s="116">
        <v>9.0163934426229506</v>
      </c>
    </row>
    <row r="51" spans="1:11" ht="14.1" customHeight="1" x14ac:dyDescent="0.2">
      <c r="A51" s="306" t="s">
        <v>274</v>
      </c>
      <c r="B51" s="307" t="s">
        <v>275</v>
      </c>
      <c r="C51" s="308"/>
      <c r="D51" s="113">
        <v>1.5164247517188694</v>
      </c>
      <c r="E51" s="115">
        <v>397</v>
      </c>
      <c r="F51" s="114">
        <v>420</v>
      </c>
      <c r="G51" s="114">
        <v>427</v>
      </c>
      <c r="H51" s="114">
        <v>430</v>
      </c>
      <c r="I51" s="140">
        <v>406</v>
      </c>
      <c r="J51" s="115">
        <v>-9</v>
      </c>
      <c r="K51" s="116">
        <v>-2.2167487684729066</v>
      </c>
    </row>
    <row r="52" spans="1:11" ht="14.1" customHeight="1" x14ac:dyDescent="0.2">
      <c r="A52" s="306">
        <v>71</v>
      </c>
      <c r="B52" s="307" t="s">
        <v>276</v>
      </c>
      <c r="C52" s="308"/>
      <c r="D52" s="113">
        <v>7.4446142093200915</v>
      </c>
      <c r="E52" s="115">
        <v>1949</v>
      </c>
      <c r="F52" s="114">
        <v>1947</v>
      </c>
      <c r="G52" s="114">
        <v>1931</v>
      </c>
      <c r="H52" s="114">
        <v>1901</v>
      </c>
      <c r="I52" s="140">
        <v>1899</v>
      </c>
      <c r="J52" s="115">
        <v>50</v>
      </c>
      <c r="K52" s="116">
        <v>2.6329647182727753</v>
      </c>
    </row>
    <row r="53" spans="1:11" ht="14.1" customHeight="1" x14ac:dyDescent="0.2">
      <c r="A53" s="306" t="s">
        <v>277</v>
      </c>
      <c r="B53" s="307" t="s">
        <v>278</v>
      </c>
      <c r="C53" s="308"/>
      <c r="D53" s="113">
        <v>2.6050420168067228</v>
      </c>
      <c r="E53" s="115">
        <v>682</v>
      </c>
      <c r="F53" s="114">
        <v>673</v>
      </c>
      <c r="G53" s="114">
        <v>639</v>
      </c>
      <c r="H53" s="114">
        <v>628</v>
      </c>
      <c r="I53" s="140">
        <v>627</v>
      </c>
      <c r="J53" s="115">
        <v>55</v>
      </c>
      <c r="K53" s="116">
        <v>8.7719298245614041</v>
      </c>
    </row>
    <row r="54" spans="1:11" ht="14.1" customHeight="1" x14ac:dyDescent="0.2">
      <c r="A54" s="306" t="s">
        <v>279</v>
      </c>
      <c r="B54" s="307" t="s">
        <v>280</v>
      </c>
      <c r="C54" s="308"/>
      <c r="D54" s="113">
        <v>3.9877769289533997</v>
      </c>
      <c r="E54" s="115">
        <v>1044</v>
      </c>
      <c r="F54" s="114">
        <v>1046</v>
      </c>
      <c r="G54" s="114">
        <v>1053</v>
      </c>
      <c r="H54" s="114">
        <v>1042</v>
      </c>
      <c r="I54" s="140">
        <v>1042</v>
      </c>
      <c r="J54" s="115">
        <v>2</v>
      </c>
      <c r="K54" s="116">
        <v>0.19193857965451055</v>
      </c>
    </row>
    <row r="55" spans="1:11" ht="14.1" customHeight="1" x14ac:dyDescent="0.2">
      <c r="A55" s="306">
        <v>72</v>
      </c>
      <c r="B55" s="307" t="s">
        <v>281</v>
      </c>
      <c r="C55" s="308"/>
      <c r="D55" s="113">
        <v>1.5660809778456837</v>
      </c>
      <c r="E55" s="115">
        <v>410</v>
      </c>
      <c r="F55" s="114">
        <v>408</v>
      </c>
      <c r="G55" s="114">
        <v>410</v>
      </c>
      <c r="H55" s="114">
        <v>430</v>
      </c>
      <c r="I55" s="140">
        <v>431</v>
      </c>
      <c r="J55" s="115">
        <v>-21</v>
      </c>
      <c r="K55" s="116">
        <v>-4.872389791183295</v>
      </c>
    </row>
    <row r="56" spans="1:11" ht="14.1" customHeight="1" x14ac:dyDescent="0.2">
      <c r="A56" s="306" t="s">
        <v>282</v>
      </c>
      <c r="B56" s="307" t="s">
        <v>283</v>
      </c>
      <c r="C56" s="308"/>
      <c r="D56" s="113">
        <v>0.24064171122994651</v>
      </c>
      <c r="E56" s="115">
        <v>63</v>
      </c>
      <c r="F56" s="114">
        <v>68</v>
      </c>
      <c r="G56" s="114">
        <v>67</v>
      </c>
      <c r="H56" s="114">
        <v>74</v>
      </c>
      <c r="I56" s="140">
        <v>73</v>
      </c>
      <c r="J56" s="115">
        <v>-10</v>
      </c>
      <c r="K56" s="116">
        <v>-13.698630136986301</v>
      </c>
    </row>
    <row r="57" spans="1:11" ht="14.1" customHeight="1" x14ac:dyDescent="0.2">
      <c r="A57" s="306" t="s">
        <v>284</v>
      </c>
      <c r="B57" s="307" t="s">
        <v>285</v>
      </c>
      <c r="C57" s="308"/>
      <c r="D57" s="113">
        <v>1.1077158135981666</v>
      </c>
      <c r="E57" s="115">
        <v>290</v>
      </c>
      <c r="F57" s="114">
        <v>283</v>
      </c>
      <c r="G57" s="114">
        <v>283</v>
      </c>
      <c r="H57" s="114">
        <v>296</v>
      </c>
      <c r="I57" s="140">
        <v>298</v>
      </c>
      <c r="J57" s="115">
        <v>-8</v>
      </c>
      <c r="K57" s="116">
        <v>-2.6845637583892619</v>
      </c>
    </row>
    <row r="58" spans="1:11" ht="14.1" customHeight="1" x14ac:dyDescent="0.2">
      <c r="A58" s="306">
        <v>73</v>
      </c>
      <c r="B58" s="307" t="s">
        <v>286</v>
      </c>
      <c r="C58" s="308"/>
      <c r="D58" s="113">
        <v>3.0901451489686784</v>
      </c>
      <c r="E58" s="115">
        <v>809</v>
      </c>
      <c r="F58" s="114">
        <v>814</v>
      </c>
      <c r="G58" s="114">
        <v>825</v>
      </c>
      <c r="H58" s="114">
        <v>800</v>
      </c>
      <c r="I58" s="140">
        <v>812</v>
      </c>
      <c r="J58" s="115">
        <v>-3</v>
      </c>
      <c r="K58" s="116">
        <v>-0.36945812807881773</v>
      </c>
    </row>
    <row r="59" spans="1:11" ht="14.1" customHeight="1" x14ac:dyDescent="0.2">
      <c r="A59" s="306" t="s">
        <v>287</v>
      </c>
      <c r="B59" s="307" t="s">
        <v>288</v>
      </c>
      <c r="C59" s="308"/>
      <c r="D59" s="113">
        <v>2.6394194041252863</v>
      </c>
      <c r="E59" s="115">
        <v>691</v>
      </c>
      <c r="F59" s="114">
        <v>690</v>
      </c>
      <c r="G59" s="114">
        <v>699</v>
      </c>
      <c r="H59" s="114">
        <v>673</v>
      </c>
      <c r="I59" s="140">
        <v>684</v>
      </c>
      <c r="J59" s="115">
        <v>7</v>
      </c>
      <c r="K59" s="116">
        <v>1.0233918128654971</v>
      </c>
    </row>
    <row r="60" spans="1:11" ht="14.1" customHeight="1" x14ac:dyDescent="0.2">
      <c r="A60" s="306">
        <v>81</v>
      </c>
      <c r="B60" s="307" t="s">
        <v>289</v>
      </c>
      <c r="C60" s="308"/>
      <c r="D60" s="113">
        <v>12.177234530175706</v>
      </c>
      <c r="E60" s="115">
        <v>3188</v>
      </c>
      <c r="F60" s="114">
        <v>3175</v>
      </c>
      <c r="G60" s="114">
        <v>3155</v>
      </c>
      <c r="H60" s="114">
        <v>3070</v>
      </c>
      <c r="I60" s="140">
        <v>3087</v>
      </c>
      <c r="J60" s="115">
        <v>101</v>
      </c>
      <c r="K60" s="116">
        <v>3.2717849044379657</v>
      </c>
    </row>
    <row r="61" spans="1:11" ht="14.1" customHeight="1" x14ac:dyDescent="0.2">
      <c r="A61" s="306" t="s">
        <v>290</v>
      </c>
      <c r="B61" s="307" t="s">
        <v>291</v>
      </c>
      <c r="C61" s="308"/>
      <c r="D61" s="113">
        <v>1.4744079449961802</v>
      </c>
      <c r="E61" s="115">
        <v>386</v>
      </c>
      <c r="F61" s="114">
        <v>391</v>
      </c>
      <c r="G61" s="114">
        <v>390</v>
      </c>
      <c r="H61" s="114">
        <v>379</v>
      </c>
      <c r="I61" s="140">
        <v>379</v>
      </c>
      <c r="J61" s="115">
        <v>7</v>
      </c>
      <c r="K61" s="116">
        <v>1.8469656992084433</v>
      </c>
    </row>
    <row r="62" spans="1:11" ht="14.1" customHeight="1" x14ac:dyDescent="0.2">
      <c r="A62" s="306" t="s">
        <v>292</v>
      </c>
      <c r="B62" s="307" t="s">
        <v>293</v>
      </c>
      <c r="C62" s="308"/>
      <c r="D62" s="113">
        <v>6.2375859434682965</v>
      </c>
      <c r="E62" s="115">
        <v>1633</v>
      </c>
      <c r="F62" s="114">
        <v>1636</v>
      </c>
      <c r="G62" s="114">
        <v>1634</v>
      </c>
      <c r="H62" s="114">
        <v>1573</v>
      </c>
      <c r="I62" s="140">
        <v>1585</v>
      </c>
      <c r="J62" s="115">
        <v>48</v>
      </c>
      <c r="K62" s="116">
        <v>3.0283911671924288</v>
      </c>
    </row>
    <row r="63" spans="1:11" ht="14.1" customHeight="1" x14ac:dyDescent="0.2">
      <c r="A63" s="306"/>
      <c r="B63" s="307" t="s">
        <v>294</v>
      </c>
      <c r="C63" s="308"/>
      <c r="D63" s="113">
        <v>5.5347593582887704</v>
      </c>
      <c r="E63" s="115">
        <v>1449</v>
      </c>
      <c r="F63" s="114">
        <v>1461</v>
      </c>
      <c r="G63" s="114">
        <v>1459</v>
      </c>
      <c r="H63" s="114">
        <v>1408</v>
      </c>
      <c r="I63" s="140">
        <v>1417</v>
      </c>
      <c r="J63" s="115">
        <v>32</v>
      </c>
      <c r="K63" s="116">
        <v>2.2582921665490474</v>
      </c>
    </row>
    <row r="64" spans="1:11" ht="14.1" customHeight="1" x14ac:dyDescent="0.2">
      <c r="A64" s="306" t="s">
        <v>295</v>
      </c>
      <c r="B64" s="307" t="s">
        <v>296</v>
      </c>
      <c r="C64" s="308"/>
      <c r="D64" s="113">
        <v>2.024446142093201</v>
      </c>
      <c r="E64" s="115">
        <v>530</v>
      </c>
      <c r="F64" s="114">
        <v>519</v>
      </c>
      <c r="G64" s="114">
        <v>512</v>
      </c>
      <c r="H64" s="114">
        <v>507</v>
      </c>
      <c r="I64" s="140">
        <v>514</v>
      </c>
      <c r="J64" s="115">
        <v>16</v>
      </c>
      <c r="K64" s="116">
        <v>3.1128404669260701</v>
      </c>
    </row>
    <row r="65" spans="1:11" ht="14.1" customHeight="1" x14ac:dyDescent="0.2">
      <c r="A65" s="306" t="s">
        <v>297</v>
      </c>
      <c r="B65" s="307" t="s">
        <v>298</v>
      </c>
      <c r="C65" s="308"/>
      <c r="D65" s="113">
        <v>1.080977845683728</v>
      </c>
      <c r="E65" s="115">
        <v>283</v>
      </c>
      <c r="F65" s="114">
        <v>283</v>
      </c>
      <c r="G65" s="114">
        <v>276</v>
      </c>
      <c r="H65" s="114">
        <v>273</v>
      </c>
      <c r="I65" s="140">
        <v>276</v>
      </c>
      <c r="J65" s="115">
        <v>7</v>
      </c>
      <c r="K65" s="116">
        <v>2.5362318840579712</v>
      </c>
    </row>
    <row r="66" spans="1:11" ht="14.1" customHeight="1" x14ac:dyDescent="0.2">
      <c r="A66" s="306">
        <v>82</v>
      </c>
      <c r="B66" s="307" t="s">
        <v>299</v>
      </c>
      <c r="C66" s="308"/>
      <c r="D66" s="113">
        <v>2.9067990832696715</v>
      </c>
      <c r="E66" s="115">
        <v>761</v>
      </c>
      <c r="F66" s="114">
        <v>775</v>
      </c>
      <c r="G66" s="114">
        <v>765</v>
      </c>
      <c r="H66" s="114">
        <v>738</v>
      </c>
      <c r="I66" s="140">
        <v>731</v>
      </c>
      <c r="J66" s="115">
        <v>30</v>
      </c>
      <c r="K66" s="116">
        <v>4.1039671682626535</v>
      </c>
    </row>
    <row r="67" spans="1:11" ht="14.1" customHeight="1" x14ac:dyDescent="0.2">
      <c r="A67" s="306" t="s">
        <v>300</v>
      </c>
      <c r="B67" s="307" t="s">
        <v>301</v>
      </c>
      <c r="C67" s="308"/>
      <c r="D67" s="113">
        <v>2.1161191749427042</v>
      </c>
      <c r="E67" s="115">
        <v>554</v>
      </c>
      <c r="F67" s="114">
        <v>560</v>
      </c>
      <c r="G67" s="114">
        <v>546</v>
      </c>
      <c r="H67" s="114">
        <v>516</v>
      </c>
      <c r="I67" s="140">
        <v>503</v>
      </c>
      <c r="J67" s="115">
        <v>51</v>
      </c>
      <c r="K67" s="116">
        <v>10.139165009940358</v>
      </c>
    </row>
    <row r="68" spans="1:11" ht="14.1" customHeight="1" x14ac:dyDescent="0.2">
      <c r="A68" s="306" t="s">
        <v>302</v>
      </c>
      <c r="B68" s="307" t="s">
        <v>303</v>
      </c>
      <c r="C68" s="308"/>
      <c r="D68" s="113">
        <v>0.43926661573720399</v>
      </c>
      <c r="E68" s="115">
        <v>115</v>
      </c>
      <c r="F68" s="114">
        <v>119</v>
      </c>
      <c r="G68" s="114">
        <v>123</v>
      </c>
      <c r="H68" s="114">
        <v>126</v>
      </c>
      <c r="I68" s="140">
        <v>132</v>
      </c>
      <c r="J68" s="115">
        <v>-17</v>
      </c>
      <c r="K68" s="116">
        <v>-12.878787878787879</v>
      </c>
    </row>
    <row r="69" spans="1:11" ht="14.1" customHeight="1" x14ac:dyDescent="0.2">
      <c r="A69" s="306">
        <v>83</v>
      </c>
      <c r="B69" s="307" t="s">
        <v>304</v>
      </c>
      <c r="C69" s="308"/>
      <c r="D69" s="113">
        <v>6.2719633307868605</v>
      </c>
      <c r="E69" s="115">
        <v>1642</v>
      </c>
      <c r="F69" s="114">
        <v>1604</v>
      </c>
      <c r="G69" s="114">
        <v>1613</v>
      </c>
      <c r="H69" s="114">
        <v>1614</v>
      </c>
      <c r="I69" s="140">
        <v>1594</v>
      </c>
      <c r="J69" s="115">
        <v>48</v>
      </c>
      <c r="K69" s="116">
        <v>3.0112923462986196</v>
      </c>
    </row>
    <row r="70" spans="1:11" ht="14.1" customHeight="1" x14ac:dyDescent="0.2">
      <c r="A70" s="306" t="s">
        <v>305</v>
      </c>
      <c r="B70" s="307" t="s">
        <v>306</v>
      </c>
      <c r="C70" s="308"/>
      <c r="D70" s="113">
        <v>5.5462184873949578</v>
      </c>
      <c r="E70" s="115">
        <v>1452</v>
      </c>
      <c r="F70" s="114">
        <v>1420</v>
      </c>
      <c r="G70" s="114">
        <v>1428</v>
      </c>
      <c r="H70" s="114">
        <v>1436</v>
      </c>
      <c r="I70" s="140">
        <v>1431</v>
      </c>
      <c r="J70" s="115">
        <v>21</v>
      </c>
      <c r="K70" s="116">
        <v>1.4675052410901468</v>
      </c>
    </row>
    <row r="71" spans="1:11" ht="14.1" customHeight="1" x14ac:dyDescent="0.2">
      <c r="A71" s="306"/>
      <c r="B71" s="307" t="s">
        <v>307</v>
      </c>
      <c r="C71" s="308"/>
      <c r="D71" s="113">
        <v>3.7815126050420167</v>
      </c>
      <c r="E71" s="115">
        <v>990</v>
      </c>
      <c r="F71" s="114">
        <v>957</v>
      </c>
      <c r="G71" s="114">
        <v>947</v>
      </c>
      <c r="H71" s="114">
        <v>952</v>
      </c>
      <c r="I71" s="140">
        <v>957</v>
      </c>
      <c r="J71" s="115">
        <v>33</v>
      </c>
      <c r="K71" s="116">
        <v>3.4482758620689653</v>
      </c>
    </row>
    <row r="72" spans="1:11" ht="14.1" customHeight="1" x14ac:dyDescent="0.2">
      <c r="A72" s="306">
        <v>84</v>
      </c>
      <c r="B72" s="307" t="s">
        <v>308</v>
      </c>
      <c r="C72" s="308"/>
      <c r="D72" s="113">
        <v>1.1917494270435447</v>
      </c>
      <c r="E72" s="115">
        <v>312</v>
      </c>
      <c r="F72" s="114">
        <v>299</v>
      </c>
      <c r="G72" s="114">
        <v>308</v>
      </c>
      <c r="H72" s="114">
        <v>311</v>
      </c>
      <c r="I72" s="140">
        <v>306</v>
      </c>
      <c r="J72" s="115">
        <v>6</v>
      </c>
      <c r="K72" s="116">
        <v>1.9607843137254901</v>
      </c>
    </row>
    <row r="73" spans="1:11" ht="14.1" customHeight="1" x14ac:dyDescent="0.2">
      <c r="A73" s="306" t="s">
        <v>309</v>
      </c>
      <c r="B73" s="307" t="s">
        <v>310</v>
      </c>
      <c r="C73" s="308"/>
      <c r="D73" s="113">
        <v>0.73720397249809011</v>
      </c>
      <c r="E73" s="115">
        <v>193</v>
      </c>
      <c r="F73" s="114">
        <v>187</v>
      </c>
      <c r="G73" s="114">
        <v>190</v>
      </c>
      <c r="H73" s="114">
        <v>194</v>
      </c>
      <c r="I73" s="140">
        <v>194</v>
      </c>
      <c r="J73" s="115">
        <v>-1</v>
      </c>
      <c r="K73" s="116">
        <v>-0.51546391752577314</v>
      </c>
    </row>
    <row r="74" spans="1:11" ht="14.1" customHeight="1" x14ac:dyDescent="0.2">
      <c r="A74" s="306" t="s">
        <v>311</v>
      </c>
      <c r="B74" s="307" t="s">
        <v>312</v>
      </c>
      <c r="C74" s="308"/>
      <c r="D74" s="113">
        <v>0.23300229182582124</v>
      </c>
      <c r="E74" s="115">
        <v>61</v>
      </c>
      <c r="F74" s="114">
        <v>60</v>
      </c>
      <c r="G74" s="114">
        <v>59</v>
      </c>
      <c r="H74" s="114">
        <v>60</v>
      </c>
      <c r="I74" s="140">
        <v>61</v>
      </c>
      <c r="J74" s="115">
        <v>0</v>
      </c>
      <c r="K74" s="116">
        <v>0</v>
      </c>
    </row>
    <row r="75" spans="1:11" ht="14.1" customHeight="1" x14ac:dyDescent="0.2">
      <c r="A75" s="306" t="s">
        <v>313</v>
      </c>
      <c r="B75" s="307" t="s">
        <v>314</v>
      </c>
      <c r="C75" s="308"/>
      <c r="D75" s="113">
        <v>1.5278838808250574E-2</v>
      </c>
      <c r="E75" s="115">
        <v>4</v>
      </c>
      <c r="F75" s="114">
        <v>3</v>
      </c>
      <c r="G75" s="114">
        <v>4</v>
      </c>
      <c r="H75" s="114">
        <v>5</v>
      </c>
      <c r="I75" s="140">
        <v>5</v>
      </c>
      <c r="J75" s="115">
        <v>-1</v>
      </c>
      <c r="K75" s="116">
        <v>-20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0.19480519480519481</v>
      </c>
      <c r="E77" s="115">
        <v>51</v>
      </c>
      <c r="F77" s="114">
        <v>54</v>
      </c>
      <c r="G77" s="114">
        <v>56</v>
      </c>
      <c r="H77" s="114">
        <v>53</v>
      </c>
      <c r="I77" s="140">
        <v>53</v>
      </c>
      <c r="J77" s="115">
        <v>-2</v>
      </c>
      <c r="K77" s="116">
        <v>-3.7735849056603774</v>
      </c>
    </row>
    <row r="78" spans="1:11" ht="14.1" customHeight="1" x14ac:dyDescent="0.2">
      <c r="A78" s="306">
        <v>93</v>
      </c>
      <c r="B78" s="307" t="s">
        <v>317</v>
      </c>
      <c r="C78" s="308"/>
      <c r="D78" s="113">
        <v>0.12605042016806722</v>
      </c>
      <c r="E78" s="115">
        <v>33</v>
      </c>
      <c r="F78" s="114">
        <v>35</v>
      </c>
      <c r="G78" s="114">
        <v>36</v>
      </c>
      <c r="H78" s="114">
        <v>36</v>
      </c>
      <c r="I78" s="140">
        <v>39</v>
      </c>
      <c r="J78" s="115">
        <v>-6</v>
      </c>
      <c r="K78" s="116">
        <v>-15.384615384615385</v>
      </c>
    </row>
    <row r="79" spans="1:11" ht="14.1" customHeight="1" x14ac:dyDescent="0.2">
      <c r="A79" s="306">
        <v>94</v>
      </c>
      <c r="B79" s="307" t="s">
        <v>318</v>
      </c>
      <c r="C79" s="308"/>
      <c r="D79" s="113">
        <v>8.7853323147440793E-2</v>
      </c>
      <c r="E79" s="115">
        <v>23</v>
      </c>
      <c r="F79" s="114">
        <v>26</v>
      </c>
      <c r="G79" s="114">
        <v>26</v>
      </c>
      <c r="H79" s="114">
        <v>24</v>
      </c>
      <c r="I79" s="140">
        <v>26</v>
      </c>
      <c r="J79" s="115">
        <v>-3</v>
      </c>
      <c r="K79" s="116">
        <v>-11.538461538461538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1.7379679144385027</v>
      </c>
      <c r="E81" s="143">
        <v>455</v>
      </c>
      <c r="F81" s="144">
        <v>460</v>
      </c>
      <c r="G81" s="144">
        <v>459</v>
      </c>
      <c r="H81" s="144">
        <v>452</v>
      </c>
      <c r="I81" s="145">
        <v>461</v>
      </c>
      <c r="J81" s="143">
        <v>-6</v>
      </c>
      <c r="K81" s="146">
        <v>-1.3015184381778742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3730</v>
      </c>
      <c r="E12" s="114">
        <v>3866</v>
      </c>
      <c r="F12" s="114">
        <v>3958</v>
      </c>
      <c r="G12" s="114">
        <v>3970</v>
      </c>
      <c r="H12" s="140">
        <v>3917</v>
      </c>
      <c r="I12" s="115">
        <v>-187</v>
      </c>
      <c r="J12" s="116">
        <v>-4.7740617819760018</v>
      </c>
      <c r="K12"/>
      <c r="L12"/>
      <c r="M12"/>
      <c r="N12"/>
      <c r="O12"/>
      <c r="P12"/>
    </row>
    <row r="13" spans="1:16" s="110" customFormat="1" ht="14.45" customHeight="1" x14ac:dyDescent="0.2">
      <c r="A13" s="120" t="s">
        <v>105</v>
      </c>
      <c r="B13" s="119" t="s">
        <v>106</v>
      </c>
      <c r="C13" s="113">
        <v>48.498659517426276</v>
      </c>
      <c r="D13" s="115">
        <v>1809</v>
      </c>
      <c r="E13" s="114">
        <v>1867</v>
      </c>
      <c r="F13" s="114">
        <v>1947</v>
      </c>
      <c r="G13" s="114">
        <v>1936</v>
      </c>
      <c r="H13" s="140">
        <v>1912</v>
      </c>
      <c r="I13" s="115">
        <v>-103</v>
      </c>
      <c r="J13" s="116">
        <v>-5.3870292887029292</v>
      </c>
      <c r="K13"/>
      <c r="L13"/>
      <c r="M13"/>
      <c r="N13"/>
      <c r="O13"/>
      <c r="P13"/>
    </row>
    <row r="14" spans="1:16" s="110" customFormat="1" ht="14.45" customHeight="1" x14ac:dyDescent="0.2">
      <c r="A14" s="120"/>
      <c r="B14" s="119" t="s">
        <v>107</v>
      </c>
      <c r="C14" s="113">
        <v>51.501340482573724</v>
      </c>
      <c r="D14" s="115">
        <v>1921</v>
      </c>
      <c r="E14" s="114">
        <v>1999</v>
      </c>
      <c r="F14" s="114">
        <v>2011</v>
      </c>
      <c r="G14" s="114">
        <v>2034</v>
      </c>
      <c r="H14" s="140">
        <v>2005</v>
      </c>
      <c r="I14" s="115">
        <v>-84</v>
      </c>
      <c r="J14" s="116">
        <v>-4.1895261845386536</v>
      </c>
      <c r="K14"/>
      <c r="L14"/>
      <c r="M14"/>
      <c r="N14"/>
      <c r="O14"/>
      <c r="P14"/>
    </row>
    <row r="15" spans="1:16" s="110" customFormat="1" ht="14.45" customHeight="1" x14ac:dyDescent="0.2">
      <c r="A15" s="118" t="s">
        <v>105</v>
      </c>
      <c r="B15" s="121" t="s">
        <v>108</v>
      </c>
      <c r="C15" s="113">
        <v>14.316353887399464</v>
      </c>
      <c r="D15" s="115">
        <v>534</v>
      </c>
      <c r="E15" s="114">
        <v>542</v>
      </c>
      <c r="F15" s="114">
        <v>585</v>
      </c>
      <c r="G15" s="114">
        <v>569</v>
      </c>
      <c r="H15" s="140">
        <v>563</v>
      </c>
      <c r="I15" s="115">
        <v>-29</v>
      </c>
      <c r="J15" s="116">
        <v>-5.1509769094138544</v>
      </c>
      <c r="K15"/>
      <c r="L15"/>
      <c r="M15"/>
      <c r="N15"/>
      <c r="O15"/>
      <c r="P15"/>
    </row>
    <row r="16" spans="1:16" s="110" customFormat="1" ht="14.45" customHeight="1" x14ac:dyDescent="0.2">
      <c r="A16" s="118"/>
      <c r="B16" s="121" t="s">
        <v>109</v>
      </c>
      <c r="C16" s="113">
        <v>40</v>
      </c>
      <c r="D16" s="115">
        <v>1492</v>
      </c>
      <c r="E16" s="114">
        <v>1586</v>
      </c>
      <c r="F16" s="114">
        <v>1616</v>
      </c>
      <c r="G16" s="114">
        <v>1638</v>
      </c>
      <c r="H16" s="140">
        <v>1615</v>
      </c>
      <c r="I16" s="115">
        <v>-123</v>
      </c>
      <c r="J16" s="116">
        <v>-7.6160990712074303</v>
      </c>
      <c r="K16"/>
      <c r="L16"/>
      <c r="M16"/>
      <c r="N16"/>
      <c r="O16"/>
      <c r="P16"/>
    </row>
    <row r="17" spans="1:16" s="110" customFormat="1" ht="14.45" customHeight="1" x14ac:dyDescent="0.2">
      <c r="A17" s="118"/>
      <c r="B17" s="121" t="s">
        <v>110</v>
      </c>
      <c r="C17" s="113">
        <v>20.455764075067023</v>
      </c>
      <c r="D17" s="115">
        <v>763</v>
      </c>
      <c r="E17" s="114">
        <v>790</v>
      </c>
      <c r="F17" s="114">
        <v>792</v>
      </c>
      <c r="G17" s="114">
        <v>813</v>
      </c>
      <c r="H17" s="140">
        <v>813</v>
      </c>
      <c r="I17" s="115">
        <v>-50</v>
      </c>
      <c r="J17" s="116">
        <v>-6.1500615006150063</v>
      </c>
      <c r="K17"/>
      <c r="L17"/>
      <c r="M17"/>
      <c r="N17"/>
      <c r="O17"/>
      <c r="P17"/>
    </row>
    <row r="18" spans="1:16" s="110" customFormat="1" ht="14.45" customHeight="1" x14ac:dyDescent="0.2">
      <c r="A18" s="120"/>
      <c r="B18" s="121" t="s">
        <v>111</v>
      </c>
      <c r="C18" s="113">
        <v>25.227882037533512</v>
      </c>
      <c r="D18" s="115">
        <v>941</v>
      </c>
      <c r="E18" s="114">
        <v>948</v>
      </c>
      <c r="F18" s="114">
        <v>965</v>
      </c>
      <c r="G18" s="114">
        <v>950</v>
      </c>
      <c r="H18" s="140">
        <v>926</v>
      </c>
      <c r="I18" s="115">
        <v>15</v>
      </c>
      <c r="J18" s="116">
        <v>1.6198704103671706</v>
      </c>
      <c r="K18"/>
      <c r="L18"/>
      <c r="M18"/>
      <c r="N18"/>
      <c r="O18"/>
      <c r="P18"/>
    </row>
    <row r="19" spans="1:16" s="110" customFormat="1" ht="14.45" customHeight="1" x14ac:dyDescent="0.2">
      <c r="A19" s="120"/>
      <c r="B19" s="121" t="s">
        <v>112</v>
      </c>
      <c r="C19" s="113">
        <v>3.2707774798927614</v>
      </c>
      <c r="D19" s="115">
        <v>122</v>
      </c>
      <c r="E19" s="114">
        <v>105</v>
      </c>
      <c r="F19" s="114">
        <v>112</v>
      </c>
      <c r="G19" s="114">
        <v>104</v>
      </c>
      <c r="H19" s="140">
        <v>114</v>
      </c>
      <c r="I19" s="115">
        <v>8</v>
      </c>
      <c r="J19" s="116">
        <v>7.0175438596491224</v>
      </c>
      <c r="K19"/>
      <c r="L19"/>
      <c r="M19"/>
      <c r="N19"/>
      <c r="O19"/>
      <c r="P19"/>
    </row>
    <row r="20" spans="1:16" s="110" customFormat="1" ht="14.45" customHeight="1" x14ac:dyDescent="0.2">
      <c r="A20" s="120" t="s">
        <v>113</v>
      </c>
      <c r="B20" s="119" t="s">
        <v>116</v>
      </c>
      <c r="C20" s="113">
        <v>92.252010723860593</v>
      </c>
      <c r="D20" s="115">
        <v>3441</v>
      </c>
      <c r="E20" s="114">
        <v>3567</v>
      </c>
      <c r="F20" s="114">
        <v>3630</v>
      </c>
      <c r="G20" s="114">
        <v>3630</v>
      </c>
      <c r="H20" s="140">
        <v>3581</v>
      </c>
      <c r="I20" s="115">
        <v>-140</v>
      </c>
      <c r="J20" s="116">
        <v>-3.9095224797542585</v>
      </c>
      <c r="K20"/>
      <c r="L20"/>
      <c r="M20"/>
      <c r="N20"/>
      <c r="O20"/>
      <c r="P20"/>
    </row>
    <row r="21" spans="1:16" s="110" customFormat="1" ht="14.45" customHeight="1" x14ac:dyDescent="0.2">
      <c r="A21" s="123"/>
      <c r="B21" s="124" t="s">
        <v>117</v>
      </c>
      <c r="C21" s="125">
        <v>7.6139410187667558</v>
      </c>
      <c r="D21" s="143">
        <v>284</v>
      </c>
      <c r="E21" s="144">
        <v>293</v>
      </c>
      <c r="F21" s="144">
        <v>322</v>
      </c>
      <c r="G21" s="144">
        <v>332</v>
      </c>
      <c r="H21" s="145">
        <v>332</v>
      </c>
      <c r="I21" s="143">
        <v>-48</v>
      </c>
      <c r="J21" s="146">
        <v>-14.457831325301205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4660</v>
      </c>
      <c r="E56" s="114">
        <v>4723</v>
      </c>
      <c r="F56" s="114">
        <v>4745</v>
      </c>
      <c r="G56" s="114">
        <v>4733</v>
      </c>
      <c r="H56" s="140">
        <v>4650</v>
      </c>
      <c r="I56" s="115">
        <v>10</v>
      </c>
      <c r="J56" s="116">
        <v>0.21505376344086022</v>
      </c>
      <c r="K56"/>
      <c r="L56"/>
      <c r="M56"/>
      <c r="N56"/>
      <c r="O56"/>
      <c r="P56"/>
    </row>
    <row r="57" spans="1:16" s="110" customFormat="1" ht="14.45" customHeight="1" x14ac:dyDescent="0.2">
      <c r="A57" s="120" t="s">
        <v>105</v>
      </c>
      <c r="B57" s="119" t="s">
        <v>106</v>
      </c>
      <c r="C57" s="113">
        <v>45.987124463519315</v>
      </c>
      <c r="D57" s="115">
        <v>2143</v>
      </c>
      <c r="E57" s="114">
        <v>2169</v>
      </c>
      <c r="F57" s="114">
        <v>2189</v>
      </c>
      <c r="G57" s="114">
        <v>2147</v>
      </c>
      <c r="H57" s="140">
        <v>2113</v>
      </c>
      <c r="I57" s="115">
        <v>30</v>
      </c>
      <c r="J57" s="116">
        <v>1.419782300047326</v>
      </c>
    </row>
    <row r="58" spans="1:16" s="110" customFormat="1" ht="14.45" customHeight="1" x14ac:dyDescent="0.2">
      <c r="A58" s="120"/>
      <c r="B58" s="119" t="s">
        <v>107</v>
      </c>
      <c r="C58" s="113">
        <v>54.012875536480685</v>
      </c>
      <c r="D58" s="115">
        <v>2517</v>
      </c>
      <c r="E58" s="114">
        <v>2554</v>
      </c>
      <c r="F58" s="114">
        <v>2556</v>
      </c>
      <c r="G58" s="114">
        <v>2586</v>
      </c>
      <c r="H58" s="140">
        <v>2537</v>
      </c>
      <c r="I58" s="115">
        <v>-20</v>
      </c>
      <c r="J58" s="116">
        <v>-0.78833267638943638</v>
      </c>
    </row>
    <row r="59" spans="1:16" s="110" customFormat="1" ht="14.45" customHeight="1" x14ac:dyDescent="0.2">
      <c r="A59" s="118" t="s">
        <v>105</v>
      </c>
      <c r="B59" s="121" t="s">
        <v>108</v>
      </c>
      <c r="C59" s="113">
        <v>13.240343347639485</v>
      </c>
      <c r="D59" s="115">
        <v>617</v>
      </c>
      <c r="E59" s="114">
        <v>601</v>
      </c>
      <c r="F59" s="114">
        <v>609</v>
      </c>
      <c r="G59" s="114">
        <v>600</v>
      </c>
      <c r="H59" s="140">
        <v>538</v>
      </c>
      <c r="I59" s="115">
        <v>79</v>
      </c>
      <c r="J59" s="116">
        <v>14.684014869888475</v>
      </c>
    </row>
    <row r="60" spans="1:16" s="110" customFormat="1" ht="14.45" customHeight="1" x14ac:dyDescent="0.2">
      <c r="A60" s="118"/>
      <c r="B60" s="121" t="s">
        <v>109</v>
      </c>
      <c r="C60" s="113">
        <v>37.93991416309013</v>
      </c>
      <c r="D60" s="115">
        <v>1768</v>
      </c>
      <c r="E60" s="114">
        <v>1821</v>
      </c>
      <c r="F60" s="114">
        <v>1813</v>
      </c>
      <c r="G60" s="114">
        <v>1809</v>
      </c>
      <c r="H60" s="140">
        <v>1821</v>
      </c>
      <c r="I60" s="115">
        <v>-53</v>
      </c>
      <c r="J60" s="116">
        <v>-2.9104887424492039</v>
      </c>
    </row>
    <row r="61" spans="1:16" s="110" customFormat="1" ht="14.45" customHeight="1" x14ac:dyDescent="0.2">
      <c r="A61" s="118"/>
      <c r="B61" s="121" t="s">
        <v>110</v>
      </c>
      <c r="C61" s="113">
        <v>22.339055793991417</v>
      </c>
      <c r="D61" s="115">
        <v>1041</v>
      </c>
      <c r="E61" s="114">
        <v>1063</v>
      </c>
      <c r="F61" s="114">
        <v>1071</v>
      </c>
      <c r="G61" s="114">
        <v>1100</v>
      </c>
      <c r="H61" s="140">
        <v>1101</v>
      </c>
      <c r="I61" s="115">
        <v>-60</v>
      </c>
      <c r="J61" s="116">
        <v>-5.4495912806539506</v>
      </c>
    </row>
    <row r="62" spans="1:16" s="110" customFormat="1" ht="14.45" customHeight="1" x14ac:dyDescent="0.2">
      <c r="A62" s="120"/>
      <c r="B62" s="121" t="s">
        <v>111</v>
      </c>
      <c r="C62" s="113">
        <v>26.480686695278969</v>
      </c>
      <c r="D62" s="115">
        <v>1234</v>
      </c>
      <c r="E62" s="114">
        <v>1238</v>
      </c>
      <c r="F62" s="114">
        <v>1252</v>
      </c>
      <c r="G62" s="114">
        <v>1224</v>
      </c>
      <c r="H62" s="140">
        <v>1190</v>
      </c>
      <c r="I62" s="115">
        <v>44</v>
      </c>
      <c r="J62" s="116">
        <v>3.6974789915966388</v>
      </c>
    </row>
    <row r="63" spans="1:16" s="110" customFormat="1" ht="14.45" customHeight="1" x14ac:dyDescent="0.2">
      <c r="A63" s="120"/>
      <c r="B63" s="121" t="s">
        <v>112</v>
      </c>
      <c r="C63" s="113">
        <v>3.3690987124463518</v>
      </c>
      <c r="D63" s="115">
        <v>157</v>
      </c>
      <c r="E63" s="114">
        <v>148</v>
      </c>
      <c r="F63" s="114">
        <v>154</v>
      </c>
      <c r="G63" s="114">
        <v>130</v>
      </c>
      <c r="H63" s="140">
        <v>136</v>
      </c>
      <c r="I63" s="115">
        <v>21</v>
      </c>
      <c r="J63" s="116">
        <v>15.441176470588236</v>
      </c>
    </row>
    <row r="64" spans="1:16" s="110" customFormat="1" ht="14.45" customHeight="1" x14ac:dyDescent="0.2">
      <c r="A64" s="120" t="s">
        <v>113</v>
      </c>
      <c r="B64" s="119" t="s">
        <v>116</v>
      </c>
      <c r="C64" s="113">
        <v>94.055793991416309</v>
      </c>
      <c r="D64" s="115">
        <v>4383</v>
      </c>
      <c r="E64" s="114">
        <v>4464</v>
      </c>
      <c r="F64" s="114">
        <v>4502</v>
      </c>
      <c r="G64" s="114">
        <v>4479</v>
      </c>
      <c r="H64" s="140">
        <v>4414</v>
      </c>
      <c r="I64" s="115">
        <v>-31</v>
      </c>
      <c r="J64" s="116">
        <v>-0.70231082917988219</v>
      </c>
    </row>
    <row r="65" spans="1:10" s="110" customFormat="1" ht="14.45" customHeight="1" x14ac:dyDescent="0.2">
      <c r="A65" s="123"/>
      <c r="B65" s="124" t="s">
        <v>117</v>
      </c>
      <c r="C65" s="125">
        <v>5.8154506437768241</v>
      </c>
      <c r="D65" s="143">
        <v>271</v>
      </c>
      <c r="E65" s="144">
        <v>253</v>
      </c>
      <c r="F65" s="144">
        <v>237</v>
      </c>
      <c r="G65" s="144">
        <v>246</v>
      </c>
      <c r="H65" s="145">
        <v>231</v>
      </c>
      <c r="I65" s="143">
        <v>40</v>
      </c>
      <c r="J65" s="146">
        <v>17.316017316017316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3730</v>
      </c>
      <c r="G11" s="114">
        <v>3866</v>
      </c>
      <c r="H11" s="114">
        <v>3958</v>
      </c>
      <c r="I11" s="114">
        <v>3970</v>
      </c>
      <c r="J11" s="140">
        <v>3917</v>
      </c>
      <c r="K11" s="114">
        <v>-187</v>
      </c>
      <c r="L11" s="116">
        <v>-4.7740617819760018</v>
      </c>
    </row>
    <row r="12" spans="1:17" s="110" customFormat="1" ht="24" customHeight="1" x14ac:dyDescent="0.2">
      <c r="A12" s="604" t="s">
        <v>185</v>
      </c>
      <c r="B12" s="605"/>
      <c r="C12" s="605"/>
      <c r="D12" s="606"/>
      <c r="E12" s="113">
        <v>48.498659517426276</v>
      </c>
      <c r="F12" s="115">
        <v>1809</v>
      </c>
      <c r="G12" s="114">
        <v>1867</v>
      </c>
      <c r="H12" s="114">
        <v>1947</v>
      </c>
      <c r="I12" s="114">
        <v>1936</v>
      </c>
      <c r="J12" s="140">
        <v>1912</v>
      </c>
      <c r="K12" s="114">
        <v>-103</v>
      </c>
      <c r="L12" s="116">
        <v>-5.3870292887029292</v>
      </c>
    </row>
    <row r="13" spans="1:17" s="110" customFormat="1" ht="15" customHeight="1" x14ac:dyDescent="0.2">
      <c r="A13" s="120"/>
      <c r="B13" s="612" t="s">
        <v>107</v>
      </c>
      <c r="C13" s="612"/>
      <c r="E13" s="113">
        <v>51.501340482573724</v>
      </c>
      <c r="F13" s="115">
        <v>1921</v>
      </c>
      <c r="G13" s="114">
        <v>1999</v>
      </c>
      <c r="H13" s="114">
        <v>2011</v>
      </c>
      <c r="I13" s="114">
        <v>2034</v>
      </c>
      <c r="J13" s="140">
        <v>2005</v>
      </c>
      <c r="K13" s="114">
        <v>-84</v>
      </c>
      <c r="L13" s="116">
        <v>-4.1895261845386536</v>
      </c>
    </row>
    <row r="14" spans="1:17" s="110" customFormat="1" ht="22.5" customHeight="1" x14ac:dyDescent="0.2">
      <c r="A14" s="604" t="s">
        <v>186</v>
      </c>
      <c r="B14" s="605"/>
      <c r="C14" s="605"/>
      <c r="D14" s="606"/>
      <c r="E14" s="113">
        <v>14.316353887399464</v>
      </c>
      <c r="F14" s="115">
        <v>534</v>
      </c>
      <c r="G14" s="114">
        <v>542</v>
      </c>
      <c r="H14" s="114">
        <v>585</v>
      </c>
      <c r="I14" s="114">
        <v>569</v>
      </c>
      <c r="J14" s="140">
        <v>563</v>
      </c>
      <c r="K14" s="114">
        <v>-29</v>
      </c>
      <c r="L14" s="116">
        <v>-5.1509769094138544</v>
      </c>
    </row>
    <row r="15" spans="1:17" s="110" customFormat="1" ht="15" customHeight="1" x14ac:dyDescent="0.2">
      <c r="A15" s="120"/>
      <c r="B15" s="119"/>
      <c r="C15" s="258" t="s">
        <v>106</v>
      </c>
      <c r="E15" s="113">
        <v>45.880149812734082</v>
      </c>
      <c r="F15" s="115">
        <v>245</v>
      </c>
      <c r="G15" s="114">
        <v>252</v>
      </c>
      <c r="H15" s="114">
        <v>275</v>
      </c>
      <c r="I15" s="114">
        <v>262</v>
      </c>
      <c r="J15" s="140">
        <v>261</v>
      </c>
      <c r="K15" s="114">
        <v>-16</v>
      </c>
      <c r="L15" s="116">
        <v>-6.1302681992337167</v>
      </c>
    </row>
    <row r="16" spans="1:17" s="110" customFormat="1" ht="15" customHeight="1" x14ac:dyDescent="0.2">
      <c r="A16" s="120"/>
      <c r="B16" s="119"/>
      <c r="C16" s="258" t="s">
        <v>107</v>
      </c>
      <c r="E16" s="113">
        <v>54.119850187265918</v>
      </c>
      <c r="F16" s="115">
        <v>289</v>
      </c>
      <c r="G16" s="114">
        <v>290</v>
      </c>
      <c r="H16" s="114">
        <v>310</v>
      </c>
      <c r="I16" s="114">
        <v>307</v>
      </c>
      <c r="J16" s="140">
        <v>302</v>
      </c>
      <c r="K16" s="114">
        <v>-13</v>
      </c>
      <c r="L16" s="116">
        <v>-4.3046357615894042</v>
      </c>
    </row>
    <row r="17" spans="1:12" s="110" customFormat="1" ht="15" customHeight="1" x14ac:dyDescent="0.2">
      <c r="A17" s="120"/>
      <c r="B17" s="121" t="s">
        <v>109</v>
      </c>
      <c r="C17" s="258"/>
      <c r="E17" s="113">
        <v>40</v>
      </c>
      <c r="F17" s="115">
        <v>1492</v>
      </c>
      <c r="G17" s="114">
        <v>1586</v>
      </c>
      <c r="H17" s="114">
        <v>1616</v>
      </c>
      <c r="I17" s="114">
        <v>1638</v>
      </c>
      <c r="J17" s="140">
        <v>1615</v>
      </c>
      <c r="K17" s="114">
        <v>-123</v>
      </c>
      <c r="L17" s="116">
        <v>-7.6160990712074303</v>
      </c>
    </row>
    <row r="18" spans="1:12" s="110" customFormat="1" ht="15" customHeight="1" x14ac:dyDescent="0.2">
      <c r="A18" s="120"/>
      <c r="B18" s="119"/>
      <c r="C18" s="258" t="s">
        <v>106</v>
      </c>
      <c r="E18" s="113">
        <v>46.983914209115284</v>
      </c>
      <c r="F18" s="115">
        <v>701</v>
      </c>
      <c r="G18" s="114">
        <v>736</v>
      </c>
      <c r="H18" s="114">
        <v>764</v>
      </c>
      <c r="I18" s="114">
        <v>766</v>
      </c>
      <c r="J18" s="140">
        <v>754</v>
      </c>
      <c r="K18" s="114">
        <v>-53</v>
      </c>
      <c r="L18" s="116">
        <v>-7.0291777188328917</v>
      </c>
    </row>
    <row r="19" spans="1:12" s="110" customFormat="1" ht="15" customHeight="1" x14ac:dyDescent="0.2">
      <c r="A19" s="120"/>
      <c r="B19" s="119"/>
      <c r="C19" s="258" t="s">
        <v>107</v>
      </c>
      <c r="E19" s="113">
        <v>53.016085790884716</v>
      </c>
      <c r="F19" s="115">
        <v>791</v>
      </c>
      <c r="G19" s="114">
        <v>850</v>
      </c>
      <c r="H19" s="114">
        <v>852</v>
      </c>
      <c r="I19" s="114">
        <v>872</v>
      </c>
      <c r="J19" s="140">
        <v>861</v>
      </c>
      <c r="K19" s="114">
        <v>-70</v>
      </c>
      <c r="L19" s="116">
        <v>-8.1300813008130088</v>
      </c>
    </row>
    <row r="20" spans="1:12" s="110" customFormat="1" ht="15" customHeight="1" x14ac:dyDescent="0.2">
      <c r="A20" s="120"/>
      <c r="B20" s="121" t="s">
        <v>110</v>
      </c>
      <c r="C20" s="258"/>
      <c r="E20" s="113">
        <v>20.455764075067023</v>
      </c>
      <c r="F20" s="115">
        <v>763</v>
      </c>
      <c r="G20" s="114">
        <v>790</v>
      </c>
      <c r="H20" s="114">
        <v>792</v>
      </c>
      <c r="I20" s="114">
        <v>813</v>
      </c>
      <c r="J20" s="140">
        <v>813</v>
      </c>
      <c r="K20" s="114">
        <v>-50</v>
      </c>
      <c r="L20" s="116">
        <v>-6.1500615006150063</v>
      </c>
    </row>
    <row r="21" spans="1:12" s="110" customFormat="1" ht="15" customHeight="1" x14ac:dyDescent="0.2">
      <c r="A21" s="120"/>
      <c r="B21" s="119"/>
      <c r="C21" s="258" t="s">
        <v>106</v>
      </c>
      <c r="E21" s="113">
        <v>40.760157273918743</v>
      </c>
      <c r="F21" s="115">
        <v>311</v>
      </c>
      <c r="G21" s="114">
        <v>327</v>
      </c>
      <c r="H21" s="114">
        <v>335</v>
      </c>
      <c r="I21" s="114">
        <v>345</v>
      </c>
      <c r="J21" s="140">
        <v>354</v>
      </c>
      <c r="K21" s="114">
        <v>-43</v>
      </c>
      <c r="L21" s="116">
        <v>-12.146892655367232</v>
      </c>
    </row>
    <row r="22" spans="1:12" s="110" customFormat="1" ht="15" customHeight="1" x14ac:dyDescent="0.2">
      <c r="A22" s="120"/>
      <c r="B22" s="119"/>
      <c r="C22" s="258" t="s">
        <v>107</v>
      </c>
      <c r="E22" s="113">
        <v>59.239842726081257</v>
      </c>
      <c r="F22" s="115">
        <v>452</v>
      </c>
      <c r="G22" s="114">
        <v>463</v>
      </c>
      <c r="H22" s="114">
        <v>457</v>
      </c>
      <c r="I22" s="114">
        <v>468</v>
      </c>
      <c r="J22" s="140">
        <v>459</v>
      </c>
      <c r="K22" s="114">
        <v>-7</v>
      </c>
      <c r="L22" s="116">
        <v>-1.5250544662309369</v>
      </c>
    </row>
    <row r="23" spans="1:12" s="110" customFormat="1" ht="15" customHeight="1" x14ac:dyDescent="0.2">
      <c r="A23" s="120"/>
      <c r="B23" s="121" t="s">
        <v>111</v>
      </c>
      <c r="C23" s="258"/>
      <c r="E23" s="113">
        <v>25.227882037533512</v>
      </c>
      <c r="F23" s="115">
        <v>941</v>
      </c>
      <c r="G23" s="114">
        <v>948</v>
      </c>
      <c r="H23" s="114">
        <v>965</v>
      </c>
      <c r="I23" s="114">
        <v>950</v>
      </c>
      <c r="J23" s="140">
        <v>926</v>
      </c>
      <c r="K23" s="114">
        <v>15</v>
      </c>
      <c r="L23" s="116">
        <v>1.6198704103671706</v>
      </c>
    </row>
    <row r="24" spans="1:12" s="110" customFormat="1" ht="15" customHeight="1" x14ac:dyDescent="0.2">
      <c r="A24" s="120"/>
      <c r="B24" s="119"/>
      <c r="C24" s="258" t="s">
        <v>106</v>
      </c>
      <c r="E24" s="113">
        <v>58.660998937300747</v>
      </c>
      <c r="F24" s="115">
        <v>552</v>
      </c>
      <c r="G24" s="114">
        <v>552</v>
      </c>
      <c r="H24" s="114">
        <v>573</v>
      </c>
      <c r="I24" s="114">
        <v>563</v>
      </c>
      <c r="J24" s="140">
        <v>543</v>
      </c>
      <c r="K24" s="114">
        <v>9</v>
      </c>
      <c r="L24" s="116">
        <v>1.6574585635359116</v>
      </c>
    </row>
    <row r="25" spans="1:12" s="110" customFormat="1" ht="15" customHeight="1" x14ac:dyDescent="0.2">
      <c r="A25" s="120"/>
      <c r="B25" s="119"/>
      <c r="C25" s="258" t="s">
        <v>107</v>
      </c>
      <c r="E25" s="113">
        <v>41.339001062699253</v>
      </c>
      <c r="F25" s="115">
        <v>389</v>
      </c>
      <c r="G25" s="114">
        <v>396</v>
      </c>
      <c r="H25" s="114">
        <v>392</v>
      </c>
      <c r="I25" s="114">
        <v>387</v>
      </c>
      <c r="J25" s="140">
        <v>383</v>
      </c>
      <c r="K25" s="114">
        <v>6</v>
      </c>
      <c r="L25" s="116">
        <v>1.566579634464752</v>
      </c>
    </row>
    <row r="26" spans="1:12" s="110" customFormat="1" ht="15" customHeight="1" x14ac:dyDescent="0.2">
      <c r="A26" s="120"/>
      <c r="C26" s="121" t="s">
        <v>187</v>
      </c>
      <c r="D26" s="110" t="s">
        <v>188</v>
      </c>
      <c r="E26" s="113">
        <v>3.2707774798927614</v>
      </c>
      <c r="F26" s="115">
        <v>122</v>
      </c>
      <c r="G26" s="114">
        <v>105</v>
      </c>
      <c r="H26" s="114">
        <v>112</v>
      </c>
      <c r="I26" s="114">
        <v>104</v>
      </c>
      <c r="J26" s="140">
        <v>114</v>
      </c>
      <c r="K26" s="114">
        <v>8</v>
      </c>
      <c r="L26" s="116">
        <v>7.0175438596491224</v>
      </c>
    </row>
    <row r="27" spans="1:12" s="110" customFormat="1" ht="15" customHeight="1" x14ac:dyDescent="0.2">
      <c r="A27" s="120"/>
      <c r="B27" s="119"/>
      <c r="D27" s="259" t="s">
        <v>106</v>
      </c>
      <c r="E27" s="113">
        <v>55.73770491803279</v>
      </c>
      <c r="F27" s="115">
        <v>68</v>
      </c>
      <c r="G27" s="114">
        <v>58</v>
      </c>
      <c r="H27" s="114">
        <v>63</v>
      </c>
      <c r="I27" s="114">
        <v>61</v>
      </c>
      <c r="J27" s="140">
        <v>64</v>
      </c>
      <c r="K27" s="114">
        <v>4</v>
      </c>
      <c r="L27" s="116">
        <v>6.25</v>
      </c>
    </row>
    <row r="28" spans="1:12" s="110" customFormat="1" ht="15" customHeight="1" x14ac:dyDescent="0.2">
      <c r="A28" s="120"/>
      <c r="B28" s="119"/>
      <c r="D28" s="259" t="s">
        <v>107</v>
      </c>
      <c r="E28" s="113">
        <v>44.26229508196721</v>
      </c>
      <c r="F28" s="115">
        <v>54</v>
      </c>
      <c r="G28" s="114">
        <v>47</v>
      </c>
      <c r="H28" s="114">
        <v>49</v>
      </c>
      <c r="I28" s="114">
        <v>43</v>
      </c>
      <c r="J28" s="140">
        <v>50</v>
      </c>
      <c r="K28" s="114">
        <v>4</v>
      </c>
      <c r="L28" s="116">
        <v>8</v>
      </c>
    </row>
    <row r="29" spans="1:12" s="110" customFormat="1" ht="24" customHeight="1" x14ac:dyDescent="0.2">
      <c r="A29" s="604" t="s">
        <v>189</v>
      </c>
      <c r="B29" s="605"/>
      <c r="C29" s="605"/>
      <c r="D29" s="606"/>
      <c r="E29" s="113">
        <v>92.252010723860593</v>
      </c>
      <c r="F29" s="115">
        <v>3441</v>
      </c>
      <c r="G29" s="114">
        <v>3567</v>
      </c>
      <c r="H29" s="114">
        <v>3630</v>
      </c>
      <c r="I29" s="114">
        <v>3630</v>
      </c>
      <c r="J29" s="140">
        <v>3581</v>
      </c>
      <c r="K29" s="114">
        <v>-140</v>
      </c>
      <c r="L29" s="116">
        <v>-3.9095224797542585</v>
      </c>
    </row>
    <row r="30" spans="1:12" s="110" customFormat="1" ht="15" customHeight="1" x14ac:dyDescent="0.2">
      <c r="A30" s="120"/>
      <c r="B30" s="119"/>
      <c r="C30" s="258" t="s">
        <v>106</v>
      </c>
      <c r="E30" s="113">
        <v>46.759662888695146</v>
      </c>
      <c r="F30" s="115">
        <v>1609</v>
      </c>
      <c r="G30" s="114">
        <v>1659</v>
      </c>
      <c r="H30" s="114">
        <v>1708</v>
      </c>
      <c r="I30" s="114">
        <v>1689</v>
      </c>
      <c r="J30" s="140">
        <v>1662</v>
      </c>
      <c r="K30" s="114">
        <v>-53</v>
      </c>
      <c r="L30" s="116">
        <v>-3.1889290012033693</v>
      </c>
    </row>
    <row r="31" spans="1:12" s="110" customFormat="1" ht="15" customHeight="1" x14ac:dyDescent="0.2">
      <c r="A31" s="120"/>
      <c r="B31" s="119"/>
      <c r="C31" s="258" t="s">
        <v>107</v>
      </c>
      <c r="E31" s="113">
        <v>53.240337111304854</v>
      </c>
      <c r="F31" s="115">
        <v>1832</v>
      </c>
      <c r="G31" s="114">
        <v>1908</v>
      </c>
      <c r="H31" s="114">
        <v>1922</v>
      </c>
      <c r="I31" s="114">
        <v>1941</v>
      </c>
      <c r="J31" s="140">
        <v>1919</v>
      </c>
      <c r="K31" s="114">
        <v>-87</v>
      </c>
      <c r="L31" s="116">
        <v>-4.5336112558624286</v>
      </c>
    </row>
    <row r="32" spans="1:12" s="110" customFormat="1" ht="15" customHeight="1" x14ac:dyDescent="0.2">
      <c r="A32" s="120"/>
      <c r="B32" s="119" t="s">
        <v>117</v>
      </c>
      <c r="C32" s="258"/>
      <c r="E32" s="113">
        <v>7.6139410187667558</v>
      </c>
      <c r="F32" s="114">
        <v>284</v>
      </c>
      <c r="G32" s="114">
        <v>293</v>
      </c>
      <c r="H32" s="114">
        <v>322</v>
      </c>
      <c r="I32" s="114">
        <v>332</v>
      </c>
      <c r="J32" s="140">
        <v>332</v>
      </c>
      <c r="K32" s="114">
        <v>-48</v>
      </c>
      <c r="L32" s="116">
        <v>-14.457831325301205</v>
      </c>
    </row>
    <row r="33" spans="1:12" s="110" customFormat="1" ht="15" customHeight="1" x14ac:dyDescent="0.2">
      <c r="A33" s="120"/>
      <c r="B33" s="119"/>
      <c r="C33" s="258" t="s">
        <v>106</v>
      </c>
      <c r="E33" s="113">
        <v>69.718309859154928</v>
      </c>
      <c r="F33" s="114">
        <v>198</v>
      </c>
      <c r="G33" s="114">
        <v>205</v>
      </c>
      <c r="H33" s="114">
        <v>236</v>
      </c>
      <c r="I33" s="114">
        <v>243</v>
      </c>
      <c r="J33" s="140">
        <v>248</v>
      </c>
      <c r="K33" s="114">
        <v>-50</v>
      </c>
      <c r="L33" s="116">
        <v>-20.161290322580644</v>
      </c>
    </row>
    <row r="34" spans="1:12" s="110" customFormat="1" ht="15" customHeight="1" x14ac:dyDescent="0.2">
      <c r="A34" s="120"/>
      <c r="B34" s="119"/>
      <c r="C34" s="258" t="s">
        <v>107</v>
      </c>
      <c r="E34" s="113">
        <v>30.281690140845072</v>
      </c>
      <c r="F34" s="114">
        <v>86</v>
      </c>
      <c r="G34" s="114">
        <v>88</v>
      </c>
      <c r="H34" s="114">
        <v>86</v>
      </c>
      <c r="I34" s="114">
        <v>89</v>
      </c>
      <c r="J34" s="140">
        <v>84</v>
      </c>
      <c r="K34" s="114">
        <v>2</v>
      </c>
      <c r="L34" s="116">
        <v>2.3809523809523809</v>
      </c>
    </row>
    <row r="35" spans="1:12" s="110" customFormat="1" ht="24" customHeight="1" x14ac:dyDescent="0.2">
      <c r="A35" s="604" t="s">
        <v>192</v>
      </c>
      <c r="B35" s="605"/>
      <c r="C35" s="605"/>
      <c r="D35" s="606"/>
      <c r="E35" s="113">
        <v>12.386058981233244</v>
      </c>
      <c r="F35" s="114">
        <v>462</v>
      </c>
      <c r="G35" s="114">
        <v>477</v>
      </c>
      <c r="H35" s="114">
        <v>499</v>
      </c>
      <c r="I35" s="114">
        <v>500</v>
      </c>
      <c r="J35" s="114">
        <v>490</v>
      </c>
      <c r="K35" s="318">
        <v>-28</v>
      </c>
      <c r="L35" s="319">
        <v>-5.7142857142857144</v>
      </c>
    </row>
    <row r="36" spans="1:12" s="110" customFormat="1" ht="15" customHeight="1" x14ac:dyDescent="0.2">
      <c r="A36" s="120"/>
      <c r="B36" s="119"/>
      <c r="C36" s="258" t="s">
        <v>106</v>
      </c>
      <c r="E36" s="113">
        <v>47.186147186147188</v>
      </c>
      <c r="F36" s="114">
        <v>218</v>
      </c>
      <c r="G36" s="114">
        <v>229</v>
      </c>
      <c r="H36" s="114">
        <v>245</v>
      </c>
      <c r="I36" s="114">
        <v>237</v>
      </c>
      <c r="J36" s="114">
        <v>234</v>
      </c>
      <c r="K36" s="318">
        <v>-16</v>
      </c>
      <c r="L36" s="116">
        <v>-6.8376068376068373</v>
      </c>
    </row>
    <row r="37" spans="1:12" s="110" customFormat="1" ht="15" customHeight="1" x14ac:dyDescent="0.2">
      <c r="A37" s="120"/>
      <c r="B37" s="119"/>
      <c r="C37" s="258" t="s">
        <v>107</v>
      </c>
      <c r="E37" s="113">
        <v>52.813852813852812</v>
      </c>
      <c r="F37" s="114">
        <v>244</v>
      </c>
      <c r="G37" s="114">
        <v>248</v>
      </c>
      <c r="H37" s="114">
        <v>254</v>
      </c>
      <c r="I37" s="114">
        <v>263</v>
      </c>
      <c r="J37" s="140">
        <v>256</v>
      </c>
      <c r="K37" s="114">
        <v>-12</v>
      </c>
      <c r="L37" s="116">
        <v>-4.6875</v>
      </c>
    </row>
    <row r="38" spans="1:12" s="110" customFormat="1" ht="15" customHeight="1" x14ac:dyDescent="0.2">
      <c r="A38" s="120"/>
      <c r="B38" s="119" t="s">
        <v>328</v>
      </c>
      <c r="C38" s="258"/>
      <c r="E38" s="113">
        <v>64.20911528150134</v>
      </c>
      <c r="F38" s="114">
        <v>2395</v>
      </c>
      <c r="G38" s="114">
        <v>2484</v>
      </c>
      <c r="H38" s="114">
        <v>2491</v>
      </c>
      <c r="I38" s="114">
        <v>2503</v>
      </c>
      <c r="J38" s="140">
        <v>2471</v>
      </c>
      <c r="K38" s="114">
        <v>-76</v>
      </c>
      <c r="L38" s="116">
        <v>-3.075677863213274</v>
      </c>
    </row>
    <row r="39" spans="1:12" s="110" customFormat="1" ht="15" customHeight="1" x14ac:dyDescent="0.2">
      <c r="A39" s="120"/>
      <c r="B39" s="119"/>
      <c r="C39" s="258" t="s">
        <v>106</v>
      </c>
      <c r="E39" s="113">
        <v>46.931106471816285</v>
      </c>
      <c r="F39" s="115">
        <v>1124</v>
      </c>
      <c r="G39" s="114">
        <v>1143</v>
      </c>
      <c r="H39" s="114">
        <v>1168</v>
      </c>
      <c r="I39" s="114">
        <v>1172</v>
      </c>
      <c r="J39" s="140">
        <v>1158</v>
      </c>
      <c r="K39" s="114">
        <v>-34</v>
      </c>
      <c r="L39" s="116">
        <v>-2.9360967184801381</v>
      </c>
    </row>
    <row r="40" spans="1:12" s="110" customFormat="1" ht="15" customHeight="1" x14ac:dyDescent="0.2">
      <c r="A40" s="120"/>
      <c r="B40" s="119"/>
      <c r="C40" s="258" t="s">
        <v>107</v>
      </c>
      <c r="E40" s="113">
        <v>53.068893528183715</v>
      </c>
      <c r="F40" s="115">
        <v>1271</v>
      </c>
      <c r="G40" s="114">
        <v>1341</v>
      </c>
      <c r="H40" s="114">
        <v>1323</v>
      </c>
      <c r="I40" s="114">
        <v>1331</v>
      </c>
      <c r="J40" s="140">
        <v>1313</v>
      </c>
      <c r="K40" s="114">
        <v>-42</v>
      </c>
      <c r="L40" s="116">
        <v>-3.1987814166031989</v>
      </c>
    </row>
    <row r="41" spans="1:12" s="110" customFormat="1" ht="15" customHeight="1" x14ac:dyDescent="0.2">
      <c r="A41" s="120"/>
      <c r="B41" s="320" t="s">
        <v>515</v>
      </c>
      <c r="C41" s="258"/>
      <c r="E41" s="113">
        <v>13.243967828418231</v>
      </c>
      <c r="F41" s="115">
        <v>494</v>
      </c>
      <c r="G41" s="114">
        <v>518</v>
      </c>
      <c r="H41" s="114">
        <v>547</v>
      </c>
      <c r="I41" s="114">
        <v>552</v>
      </c>
      <c r="J41" s="140">
        <v>542</v>
      </c>
      <c r="K41" s="114">
        <v>-48</v>
      </c>
      <c r="L41" s="116">
        <v>-8.8560885608856097</v>
      </c>
    </row>
    <row r="42" spans="1:12" s="110" customFormat="1" ht="15" customHeight="1" x14ac:dyDescent="0.2">
      <c r="A42" s="120"/>
      <c r="B42" s="119"/>
      <c r="C42" s="268" t="s">
        <v>106</v>
      </c>
      <c r="D42" s="182"/>
      <c r="E42" s="113">
        <v>58.906882591093115</v>
      </c>
      <c r="F42" s="115">
        <v>291</v>
      </c>
      <c r="G42" s="114">
        <v>307</v>
      </c>
      <c r="H42" s="114">
        <v>329</v>
      </c>
      <c r="I42" s="114">
        <v>330</v>
      </c>
      <c r="J42" s="140">
        <v>325</v>
      </c>
      <c r="K42" s="114">
        <v>-34</v>
      </c>
      <c r="L42" s="116">
        <v>-10.461538461538462</v>
      </c>
    </row>
    <row r="43" spans="1:12" s="110" customFormat="1" ht="15" customHeight="1" x14ac:dyDescent="0.2">
      <c r="A43" s="120"/>
      <c r="B43" s="119"/>
      <c r="C43" s="268" t="s">
        <v>107</v>
      </c>
      <c r="D43" s="182"/>
      <c r="E43" s="113">
        <v>41.093117408906885</v>
      </c>
      <c r="F43" s="115">
        <v>203</v>
      </c>
      <c r="G43" s="114">
        <v>211</v>
      </c>
      <c r="H43" s="114">
        <v>218</v>
      </c>
      <c r="I43" s="114">
        <v>222</v>
      </c>
      <c r="J43" s="140">
        <v>217</v>
      </c>
      <c r="K43" s="114">
        <v>-14</v>
      </c>
      <c r="L43" s="116">
        <v>-6.4516129032258061</v>
      </c>
    </row>
    <row r="44" spans="1:12" s="110" customFormat="1" ht="15" customHeight="1" x14ac:dyDescent="0.2">
      <c r="A44" s="120"/>
      <c r="B44" s="119" t="s">
        <v>205</v>
      </c>
      <c r="C44" s="268"/>
      <c r="D44" s="182"/>
      <c r="E44" s="113">
        <v>10.160857908847184</v>
      </c>
      <c r="F44" s="115">
        <v>379</v>
      </c>
      <c r="G44" s="114">
        <v>387</v>
      </c>
      <c r="H44" s="114">
        <v>421</v>
      </c>
      <c r="I44" s="114">
        <v>415</v>
      </c>
      <c r="J44" s="140">
        <v>414</v>
      </c>
      <c r="K44" s="114">
        <v>-35</v>
      </c>
      <c r="L44" s="116">
        <v>-8.454106280193237</v>
      </c>
    </row>
    <row r="45" spans="1:12" s="110" customFormat="1" ht="15" customHeight="1" x14ac:dyDescent="0.2">
      <c r="A45" s="120"/>
      <c r="B45" s="119"/>
      <c r="C45" s="268" t="s">
        <v>106</v>
      </c>
      <c r="D45" s="182"/>
      <c r="E45" s="113">
        <v>46.437994722955146</v>
      </c>
      <c r="F45" s="115">
        <v>176</v>
      </c>
      <c r="G45" s="114">
        <v>188</v>
      </c>
      <c r="H45" s="114">
        <v>205</v>
      </c>
      <c r="I45" s="114">
        <v>197</v>
      </c>
      <c r="J45" s="140">
        <v>195</v>
      </c>
      <c r="K45" s="114">
        <v>-19</v>
      </c>
      <c r="L45" s="116">
        <v>-9.7435897435897427</v>
      </c>
    </row>
    <row r="46" spans="1:12" s="110" customFormat="1" ht="15" customHeight="1" x14ac:dyDescent="0.2">
      <c r="A46" s="123"/>
      <c r="B46" s="124"/>
      <c r="C46" s="260" t="s">
        <v>107</v>
      </c>
      <c r="D46" s="261"/>
      <c r="E46" s="125">
        <v>53.562005277044854</v>
      </c>
      <c r="F46" s="143">
        <v>203</v>
      </c>
      <c r="G46" s="144">
        <v>199</v>
      </c>
      <c r="H46" s="144">
        <v>216</v>
      </c>
      <c r="I46" s="144">
        <v>218</v>
      </c>
      <c r="J46" s="145">
        <v>219</v>
      </c>
      <c r="K46" s="144">
        <v>-16</v>
      </c>
      <c r="L46" s="146">
        <v>-7.3059360730593603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3730</v>
      </c>
      <c r="E11" s="114">
        <v>3866</v>
      </c>
      <c r="F11" s="114">
        <v>3958</v>
      </c>
      <c r="G11" s="114">
        <v>3970</v>
      </c>
      <c r="H11" s="140">
        <v>3917</v>
      </c>
      <c r="I11" s="115">
        <v>-187</v>
      </c>
      <c r="J11" s="116">
        <v>-4.7740617819760018</v>
      </c>
    </row>
    <row r="12" spans="1:15" s="110" customFormat="1" ht="24.95" customHeight="1" x14ac:dyDescent="0.2">
      <c r="A12" s="193" t="s">
        <v>132</v>
      </c>
      <c r="B12" s="194" t="s">
        <v>133</v>
      </c>
      <c r="C12" s="113">
        <v>2.6541554959785523</v>
      </c>
      <c r="D12" s="115">
        <v>99</v>
      </c>
      <c r="E12" s="114">
        <v>93</v>
      </c>
      <c r="F12" s="114">
        <v>108</v>
      </c>
      <c r="G12" s="114">
        <v>83</v>
      </c>
      <c r="H12" s="140">
        <v>87</v>
      </c>
      <c r="I12" s="115">
        <v>12</v>
      </c>
      <c r="J12" s="116">
        <v>13.793103448275861</v>
      </c>
    </row>
    <row r="13" spans="1:15" s="110" customFormat="1" ht="24.95" customHeight="1" x14ac:dyDescent="0.2">
      <c r="A13" s="193" t="s">
        <v>134</v>
      </c>
      <c r="B13" s="199" t="s">
        <v>214</v>
      </c>
      <c r="C13" s="113">
        <v>0.58981233243967823</v>
      </c>
      <c r="D13" s="115">
        <v>22</v>
      </c>
      <c r="E13" s="114">
        <v>21</v>
      </c>
      <c r="F13" s="114">
        <v>20</v>
      </c>
      <c r="G13" s="114">
        <v>24</v>
      </c>
      <c r="H13" s="140">
        <v>24</v>
      </c>
      <c r="I13" s="115">
        <v>-2</v>
      </c>
      <c r="J13" s="116">
        <v>-8.3333333333333339</v>
      </c>
    </row>
    <row r="14" spans="1:15" s="287" customFormat="1" ht="24.95" customHeight="1" x14ac:dyDescent="0.2">
      <c r="A14" s="193" t="s">
        <v>215</v>
      </c>
      <c r="B14" s="199" t="s">
        <v>137</v>
      </c>
      <c r="C14" s="113">
        <v>8.7131367292225193</v>
      </c>
      <c r="D14" s="115">
        <v>325</v>
      </c>
      <c r="E14" s="114">
        <v>322</v>
      </c>
      <c r="F14" s="114">
        <v>340</v>
      </c>
      <c r="G14" s="114">
        <v>350</v>
      </c>
      <c r="H14" s="140">
        <v>347</v>
      </c>
      <c r="I14" s="115">
        <v>-22</v>
      </c>
      <c r="J14" s="116">
        <v>-6.3400576368876083</v>
      </c>
      <c r="K14" s="110"/>
      <c r="L14" s="110"/>
      <c r="M14" s="110"/>
      <c r="N14" s="110"/>
      <c r="O14" s="110"/>
    </row>
    <row r="15" spans="1:15" s="110" customFormat="1" ht="24.95" customHeight="1" x14ac:dyDescent="0.2">
      <c r="A15" s="193" t="s">
        <v>216</v>
      </c>
      <c r="B15" s="199" t="s">
        <v>217</v>
      </c>
      <c r="C15" s="113">
        <v>3.6461126005361932</v>
      </c>
      <c r="D15" s="115">
        <v>136</v>
      </c>
      <c r="E15" s="114">
        <v>141</v>
      </c>
      <c r="F15" s="114">
        <v>150</v>
      </c>
      <c r="G15" s="114">
        <v>159</v>
      </c>
      <c r="H15" s="140">
        <v>147</v>
      </c>
      <c r="I15" s="115">
        <v>-11</v>
      </c>
      <c r="J15" s="116">
        <v>-7.4829931972789119</v>
      </c>
    </row>
    <row r="16" spans="1:15" s="287" customFormat="1" ht="24.95" customHeight="1" x14ac:dyDescent="0.2">
      <c r="A16" s="193" t="s">
        <v>218</v>
      </c>
      <c r="B16" s="199" t="s">
        <v>141</v>
      </c>
      <c r="C16" s="113">
        <v>3.5924932975871315</v>
      </c>
      <c r="D16" s="115">
        <v>134</v>
      </c>
      <c r="E16" s="114">
        <v>137</v>
      </c>
      <c r="F16" s="114">
        <v>145</v>
      </c>
      <c r="G16" s="114">
        <v>140</v>
      </c>
      <c r="H16" s="140">
        <v>147</v>
      </c>
      <c r="I16" s="115">
        <v>-13</v>
      </c>
      <c r="J16" s="116">
        <v>-8.8435374149659864</v>
      </c>
      <c r="K16" s="110"/>
      <c r="L16" s="110"/>
      <c r="M16" s="110"/>
      <c r="N16" s="110"/>
      <c r="O16" s="110"/>
    </row>
    <row r="17" spans="1:15" s="110" customFormat="1" ht="24.95" customHeight="1" x14ac:dyDescent="0.2">
      <c r="A17" s="193" t="s">
        <v>142</v>
      </c>
      <c r="B17" s="199" t="s">
        <v>220</v>
      </c>
      <c r="C17" s="113">
        <v>1.4745308310991958</v>
      </c>
      <c r="D17" s="115">
        <v>55</v>
      </c>
      <c r="E17" s="114">
        <v>44</v>
      </c>
      <c r="F17" s="114">
        <v>45</v>
      </c>
      <c r="G17" s="114">
        <v>51</v>
      </c>
      <c r="H17" s="140">
        <v>53</v>
      </c>
      <c r="I17" s="115">
        <v>2</v>
      </c>
      <c r="J17" s="116">
        <v>3.7735849056603774</v>
      </c>
    </row>
    <row r="18" spans="1:15" s="287" customFormat="1" ht="24.95" customHeight="1" x14ac:dyDescent="0.2">
      <c r="A18" s="201" t="s">
        <v>144</v>
      </c>
      <c r="B18" s="202" t="s">
        <v>145</v>
      </c>
      <c r="C18" s="113">
        <v>7.3726541554959786</v>
      </c>
      <c r="D18" s="115">
        <v>275</v>
      </c>
      <c r="E18" s="114">
        <v>281</v>
      </c>
      <c r="F18" s="114">
        <v>299</v>
      </c>
      <c r="G18" s="114">
        <v>289</v>
      </c>
      <c r="H18" s="140">
        <v>288</v>
      </c>
      <c r="I18" s="115">
        <v>-13</v>
      </c>
      <c r="J18" s="116">
        <v>-4.5138888888888893</v>
      </c>
      <c r="K18" s="110"/>
      <c r="L18" s="110"/>
      <c r="M18" s="110"/>
      <c r="N18" s="110"/>
      <c r="O18" s="110"/>
    </row>
    <row r="19" spans="1:15" s="110" customFormat="1" ht="24.95" customHeight="1" x14ac:dyDescent="0.2">
      <c r="A19" s="193" t="s">
        <v>146</v>
      </c>
      <c r="B19" s="199" t="s">
        <v>147</v>
      </c>
      <c r="C19" s="113">
        <v>15.630026809651474</v>
      </c>
      <c r="D19" s="115">
        <v>583</v>
      </c>
      <c r="E19" s="114">
        <v>586</v>
      </c>
      <c r="F19" s="114">
        <v>579</v>
      </c>
      <c r="G19" s="114">
        <v>571</v>
      </c>
      <c r="H19" s="140">
        <v>545</v>
      </c>
      <c r="I19" s="115">
        <v>38</v>
      </c>
      <c r="J19" s="116">
        <v>6.9724770642201834</v>
      </c>
    </row>
    <row r="20" spans="1:15" s="287" customFormat="1" ht="24.95" customHeight="1" x14ac:dyDescent="0.2">
      <c r="A20" s="193" t="s">
        <v>148</v>
      </c>
      <c r="B20" s="199" t="s">
        <v>149</v>
      </c>
      <c r="C20" s="113">
        <v>9.0616621983914207</v>
      </c>
      <c r="D20" s="115">
        <v>338</v>
      </c>
      <c r="E20" s="114">
        <v>359</v>
      </c>
      <c r="F20" s="114">
        <v>387</v>
      </c>
      <c r="G20" s="114">
        <v>392</v>
      </c>
      <c r="H20" s="140">
        <v>419</v>
      </c>
      <c r="I20" s="115">
        <v>-81</v>
      </c>
      <c r="J20" s="116">
        <v>-19.331742243436754</v>
      </c>
      <c r="K20" s="110"/>
      <c r="L20" s="110"/>
      <c r="M20" s="110"/>
      <c r="N20" s="110"/>
      <c r="O20" s="110"/>
    </row>
    <row r="21" spans="1:15" s="110" customFormat="1" ht="24.95" customHeight="1" x14ac:dyDescent="0.2">
      <c r="A21" s="201" t="s">
        <v>150</v>
      </c>
      <c r="B21" s="202" t="s">
        <v>151</v>
      </c>
      <c r="C21" s="113">
        <v>14.128686327077748</v>
      </c>
      <c r="D21" s="115">
        <v>527</v>
      </c>
      <c r="E21" s="114">
        <v>604</v>
      </c>
      <c r="F21" s="114">
        <v>609</v>
      </c>
      <c r="G21" s="114">
        <v>582</v>
      </c>
      <c r="H21" s="140">
        <v>569</v>
      </c>
      <c r="I21" s="115">
        <v>-42</v>
      </c>
      <c r="J21" s="116">
        <v>-7.3813708260105448</v>
      </c>
    </row>
    <row r="22" spans="1:15" s="110" customFormat="1" ht="24.95" customHeight="1" x14ac:dyDescent="0.2">
      <c r="A22" s="201" t="s">
        <v>152</v>
      </c>
      <c r="B22" s="199" t="s">
        <v>153</v>
      </c>
      <c r="C22" s="113">
        <v>1.2868632707774799</v>
      </c>
      <c r="D22" s="115">
        <v>48</v>
      </c>
      <c r="E22" s="114" t="s">
        <v>513</v>
      </c>
      <c r="F22" s="114">
        <v>49</v>
      </c>
      <c r="G22" s="114">
        <v>67</v>
      </c>
      <c r="H22" s="140">
        <v>75</v>
      </c>
      <c r="I22" s="115">
        <v>-27</v>
      </c>
      <c r="J22" s="116">
        <v>-36</v>
      </c>
    </row>
    <row r="23" spans="1:15" s="110" customFormat="1" ht="24.95" customHeight="1" x14ac:dyDescent="0.2">
      <c r="A23" s="193" t="s">
        <v>154</v>
      </c>
      <c r="B23" s="199" t="s">
        <v>155</v>
      </c>
      <c r="C23" s="113">
        <v>0.93833780160857905</v>
      </c>
      <c r="D23" s="115">
        <v>35</v>
      </c>
      <c r="E23" s="114">
        <v>30</v>
      </c>
      <c r="F23" s="114">
        <v>28</v>
      </c>
      <c r="G23" s="114">
        <v>27</v>
      </c>
      <c r="H23" s="140">
        <v>25</v>
      </c>
      <c r="I23" s="115">
        <v>10</v>
      </c>
      <c r="J23" s="116">
        <v>40</v>
      </c>
    </row>
    <row r="24" spans="1:15" s="110" customFormat="1" ht="24.95" customHeight="1" x14ac:dyDescent="0.2">
      <c r="A24" s="193" t="s">
        <v>156</v>
      </c>
      <c r="B24" s="199" t="s">
        <v>221</v>
      </c>
      <c r="C24" s="113">
        <v>5.8981233243967832</v>
      </c>
      <c r="D24" s="115">
        <v>220</v>
      </c>
      <c r="E24" s="114">
        <v>232</v>
      </c>
      <c r="F24" s="114">
        <v>230</v>
      </c>
      <c r="G24" s="114">
        <v>239</v>
      </c>
      <c r="H24" s="140">
        <v>231</v>
      </c>
      <c r="I24" s="115">
        <v>-11</v>
      </c>
      <c r="J24" s="116">
        <v>-4.7619047619047619</v>
      </c>
    </row>
    <row r="25" spans="1:15" s="110" customFormat="1" ht="24.95" customHeight="1" x14ac:dyDescent="0.2">
      <c r="A25" s="193" t="s">
        <v>222</v>
      </c>
      <c r="B25" s="204" t="s">
        <v>159</v>
      </c>
      <c r="C25" s="113">
        <v>9.3029490616621988</v>
      </c>
      <c r="D25" s="115">
        <v>347</v>
      </c>
      <c r="E25" s="114">
        <v>334</v>
      </c>
      <c r="F25" s="114">
        <v>332</v>
      </c>
      <c r="G25" s="114">
        <v>338</v>
      </c>
      <c r="H25" s="140">
        <v>340</v>
      </c>
      <c r="I25" s="115">
        <v>7</v>
      </c>
      <c r="J25" s="116">
        <v>2.0588235294117645</v>
      </c>
    </row>
    <row r="26" spans="1:15" s="110" customFormat="1" ht="24.95" customHeight="1" x14ac:dyDescent="0.2">
      <c r="A26" s="201">
        <v>782.78300000000002</v>
      </c>
      <c r="B26" s="203" t="s">
        <v>160</v>
      </c>
      <c r="C26" s="113">
        <v>0.91152815013404831</v>
      </c>
      <c r="D26" s="115">
        <v>34</v>
      </c>
      <c r="E26" s="114" t="s">
        <v>513</v>
      </c>
      <c r="F26" s="114">
        <v>34</v>
      </c>
      <c r="G26" s="114">
        <v>32</v>
      </c>
      <c r="H26" s="140">
        <v>37</v>
      </c>
      <c r="I26" s="115">
        <v>-3</v>
      </c>
      <c r="J26" s="116">
        <v>-8.1081081081081088</v>
      </c>
    </row>
    <row r="27" spans="1:15" s="110" customFormat="1" ht="24.95" customHeight="1" x14ac:dyDescent="0.2">
      <c r="A27" s="193" t="s">
        <v>161</v>
      </c>
      <c r="B27" s="199" t="s">
        <v>162</v>
      </c>
      <c r="C27" s="113">
        <v>4.50402144772118</v>
      </c>
      <c r="D27" s="115">
        <v>168</v>
      </c>
      <c r="E27" s="114">
        <v>166</v>
      </c>
      <c r="F27" s="114">
        <v>189</v>
      </c>
      <c r="G27" s="114">
        <v>199</v>
      </c>
      <c r="H27" s="140">
        <v>183</v>
      </c>
      <c r="I27" s="115">
        <v>-15</v>
      </c>
      <c r="J27" s="116">
        <v>-8.1967213114754092</v>
      </c>
    </row>
    <row r="28" spans="1:15" s="110" customFormat="1" ht="24.95" customHeight="1" x14ac:dyDescent="0.2">
      <c r="A28" s="193" t="s">
        <v>163</v>
      </c>
      <c r="B28" s="199" t="s">
        <v>164</v>
      </c>
      <c r="C28" s="113">
        <v>1.447721179624665</v>
      </c>
      <c r="D28" s="115">
        <v>54</v>
      </c>
      <c r="E28" s="114">
        <v>54</v>
      </c>
      <c r="F28" s="114">
        <v>55</v>
      </c>
      <c r="G28" s="114">
        <v>57</v>
      </c>
      <c r="H28" s="140">
        <v>55</v>
      </c>
      <c r="I28" s="115">
        <v>-1</v>
      </c>
      <c r="J28" s="116">
        <v>-1.8181818181818181</v>
      </c>
    </row>
    <row r="29" spans="1:15" s="110" customFormat="1" ht="24.95" customHeight="1" x14ac:dyDescent="0.2">
      <c r="A29" s="193">
        <v>86</v>
      </c>
      <c r="B29" s="199" t="s">
        <v>165</v>
      </c>
      <c r="C29" s="113">
        <v>6.8364611260053616</v>
      </c>
      <c r="D29" s="115">
        <v>255</v>
      </c>
      <c r="E29" s="114">
        <v>269</v>
      </c>
      <c r="F29" s="114">
        <v>259</v>
      </c>
      <c r="G29" s="114">
        <v>263</v>
      </c>
      <c r="H29" s="140">
        <v>266</v>
      </c>
      <c r="I29" s="115">
        <v>-11</v>
      </c>
      <c r="J29" s="116">
        <v>-4.1353383458646613</v>
      </c>
    </row>
    <row r="30" spans="1:15" s="110" customFormat="1" ht="24.95" customHeight="1" x14ac:dyDescent="0.2">
      <c r="A30" s="193">
        <v>87.88</v>
      </c>
      <c r="B30" s="204" t="s">
        <v>166</v>
      </c>
      <c r="C30" s="113">
        <v>2.6005361930294906</v>
      </c>
      <c r="D30" s="115">
        <v>97</v>
      </c>
      <c r="E30" s="114">
        <v>102</v>
      </c>
      <c r="F30" s="114">
        <v>101</v>
      </c>
      <c r="G30" s="114">
        <v>107</v>
      </c>
      <c r="H30" s="140">
        <v>102</v>
      </c>
      <c r="I30" s="115">
        <v>-5</v>
      </c>
      <c r="J30" s="116">
        <v>-4.9019607843137258</v>
      </c>
    </row>
    <row r="31" spans="1:15" s="110" customFormat="1" ht="24.95" customHeight="1" x14ac:dyDescent="0.2">
      <c r="A31" s="193" t="s">
        <v>167</v>
      </c>
      <c r="B31" s="199" t="s">
        <v>168</v>
      </c>
      <c r="C31" s="113">
        <v>8.1233243967828415</v>
      </c>
      <c r="D31" s="115">
        <v>303</v>
      </c>
      <c r="E31" s="114">
        <v>325</v>
      </c>
      <c r="F31" s="114">
        <v>339</v>
      </c>
      <c r="G31" s="114">
        <v>350</v>
      </c>
      <c r="H31" s="140">
        <v>324</v>
      </c>
      <c r="I31" s="115">
        <v>-21</v>
      </c>
      <c r="J31" s="116">
        <v>-6.4814814814814818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2.6541554959785523</v>
      </c>
      <c r="D34" s="115">
        <v>99</v>
      </c>
      <c r="E34" s="114">
        <v>93</v>
      </c>
      <c r="F34" s="114">
        <v>108</v>
      </c>
      <c r="G34" s="114">
        <v>83</v>
      </c>
      <c r="H34" s="140">
        <v>87</v>
      </c>
      <c r="I34" s="115">
        <v>12</v>
      </c>
      <c r="J34" s="116">
        <v>13.793103448275861</v>
      </c>
    </row>
    <row r="35" spans="1:10" s="110" customFormat="1" ht="24.95" customHeight="1" x14ac:dyDescent="0.2">
      <c r="A35" s="292" t="s">
        <v>171</v>
      </c>
      <c r="B35" s="293" t="s">
        <v>172</v>
      </c>
      <c r="C35" s="113">
        <v>16.675603217158177</v>
      </c>
      <c r="D35" s="115">
        <v>622</v>
      </c>
      <c r="E35" s="114">
        <v>624</v>
      </c>
      <c r="F35" s="114">
        <v>659</v>
      </c>
      <c r="G35" s="114">
        <v>663</v>
      </c>
      <c r="H35" s="140">
        <v>659</v>
      </c>
      <c r="I35" s="115">
        <v>-37</v>
      </c>
      <c r="J35" s="116">
        <v>-5.6145675265553869</v>
      </c>
    </row>
    <row r="36" spans="1:10" s="110" customFormat="1" ht="24.95" customHeight="1" x14ac:dyDescent="0.2">
      <c r="A36" s="294" t="s">
        <v>173</v>
      </c>
      <c r="B36" s="295" t="s">
        <v>174</v>
      </c>
      <c r="C36" s="125">
        <v>80.670241286863273</v>
      </c>
      <c r="D36" s="143">
        <v>3009</v>
      </c>
      <c r="E36" s="144">
        <v>3149</v>
      </c>
      <c r="F36" s="144">
        <v>3191</v>
      </c>
      <c r="G36" s="144">
        <v>3224</v>
      </c>
      <c r="H36" s="145">
        <v>3171</v>
      </c>
      <c r="I36" s="143">
        <v>-162</v>
      </c>
      <c r="J36" s="146">
        <v>-5.1087984862819296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3730</v>
      </c>
      <c r="F11" s="264">
        <v>3866</v>
      </c>
      <c r="G11" s="264">
        <v>3958</v>
      </c>
      <c r="H11" s="264">
        <v>3970</v>
      </c>
      <c r="I11" s="265">
        <v>3917</v>
      </c>
      <c r="J11" s="263">
        <v>-187</v>
      </c>
      <c r="K11" s="266">
        <v>-4.7740617819760018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41.796246648793563</v>
      </c>
      <c r="E13" s="115">
        <v>1559</v>
      </c>
      <c r="F13" s="114">
        <v>1617</v>
      </c>
      <c r="G13" s="114">
        <v>1675</v>
      </c>
      <c r="H13" s="114">
        <v>1692</v>
      </c>
      <c r="I13" s="140">
        <v>1694</v>
      </c>
      <c r="J13" s="115">
        <v>-135</v>
      </c>
      <c r="K13" s="116">
        <v>-7.9693034238488787</v>
      </c>
    </row>
    <row r="14" spans="1:15" ht="15.95" customHeight="1" x14ac:dyDescent="0.2">
      <c r="A14" s="306" t="s">
        <v>230</v>
      </c>
      <c r="B14" s="307"/>
      <c r="C14" s="308"/>
      <c r="D14" s="113">
        <v>45.924932975871315</v>
      </c>
      <c r="E14" s="115">
        <v>1713</v>
      </c>
      <c r="F14" s="114">
        <v>1772</v>
      </c>
      <c r="G14" s="114">
        <v>1795</v>
      </c>
      <c r="H14" s="114">
        <v>1783</v>
      </c>
      <c r="I14" s="140">
        <v>1748</v>
      </c>
      <c r="J14" s="115">
        <v>-35</v>
      </c>
      <c r="K14" s="116">
        <v>-2.0022883295194509</v>
      </c>
    </row>
    <row r="15" spans="1:15" ht="15.95" customHeight="1" x14ac:dyDescent="0.2">
      <c r="A15" s="306" t="s">
        <v>231</v>
      </c>
      <c r="B15" s="307"/>
      <c r="C15" s="308"/>
      <c r="D15" s="113">
        <v>6.0053619302949057</v>
      </c>
      <c r="E15" s="115">
        <v>224</v>
      </c>
      <c r="F15" s="114">
        <v>234</v>
      </c>
      <c r="G15" s="114">
        <v>241</v>
      </c>
      <c r="H15" s="114">
        <v>239</v>
      </c>
      <c r="I15" s="140">
        <v>218</v>
      </c>
      <c r="J15" s="115">
        <v>6</v>
      </c>
      <c r="K15" s="116">
        <v>2.7522935779816513</v>
      </c>
    </row>
    <row r="16" spans="1:15" ht="15.95" customHeight="1" x14ac:dyDescent="0.2">
      <c r="A16" s="306" t="s">
        <v>232</v>
      </c>
      <c r="B16" s="307"/>
      <c r="C16" s="308"/>
      <c r="D16" s="113">
        <v>3.4584450402144773</v>
      </c>
      <c r="E16" s="115">
        <v>129</v>
      </c>
      <c r="F16" s="114">
        <v>137</v>
      </c>
      <c r="G16" s="114">
        <v>141</v>
      </c>
      <c r="H16" s="114">
        <v>142</v>
      </c>
      <c r="I16" s="140">
        <v>141</v>
      </c>
      <c r="J16" s="115">
        <v>-12</v>
      </c>
      <c r="K16" s="116">
        <v>-8.5106382978723403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2.0375335120643432</v>
      </c>
      <c r="E18" s="115">
        <v>76</v>
      </c>
      <c r="F18" s="114">
        <v>76</v>
      </c>
      <c r="G18" s="114">
        <v>91</v>
      </c>
      <c r="H18" s="114">
        <v>63</v>
      </c>
      <c r="I18" s="140">
        <v>65</v>
      </c>
      <c r="J18" s="115">
        <v>11</v>
      </c>
      <c r="K18" s="116">
        <v>16.923076923076923</v>
      </c>
    </row>
    <row r="19" spans="1:11" ht="14.1" customHeight="1" x14ac:dyDescent="0.2">
      <c r="A19" s="306" t="s">
        <v>235</v>
      </c>
      <c r="B19" s="307" t="s">
        <v>236</v>
      </c>
      <c r="C19" s="308"/>
      <c r="D19" s="113">
        <v>1.1796246648793565</v>
      </c>
      <c r="E19" s="115">
        <v>44</v>
      </c>
      <c r="F19" s="114">
        <v>45</v>
      </c>
      <c r="G19" s="114">
        <v>62</v>
      </c>
      <c r="H19" s="114">
        <v>33</v>
      </c>
      <c r="I19" s="140">
        <v>38</v>
      </c>
      <c r="J19" s="115">
        <v>6</v>
      </c>
      <c r="K19" s="116">
        <v>15.789473684210526</v>
      </c>
    </row>
    <row r="20" spans="1:11" ht="14.1" customHeight="1" x14ac:dyDescent="0.2">
      <c r="A20" s="306">
        <v>12</v>
      </c>
      <c r="B20" s="307" t="s">
        <v>237</v>
      </c>
      <c r="C20" s="308"/>
      <c r="D20" s="113">
        <v>1.0187667560321716</v>
      </c>
      <c r="E20" s="115">
        <v>38</v>
      </c>
      <c r="F20" s="114">
        <v>38</v>
      </c>
      <c r="G20" s="114">
        <v>32</v>
      </c>
      <c r="H20" s="114">
        <v>38</v>
      </c>
      <c r="I20" s="140">
        <v>49</v>
      </c>
      <c r="J20" s="115">
        <v>-11</v>
      </c>
      <c r="K20" s="116">
        <v>-22.448979591836736</v>
      </c>
    </row>
    <row r="21" spans="1:11" ht="14.1" customHeight="1" x14ac:dyDescent="0.2">
      <c r="A21" s="306">
        <v>21</v>
      </c>
      <c r="B21" s="307" t="s">
        <v>238</v>
      </c>
      <c r="C21" s="308"/>
      <c r="D21" s="113">
        <v>0.26809651474530832</v>
      </c>
      <c r="E21" s="115">
        <v>10</v>
      </c>
      <c r="F21" s="114">
        <v>7</v>
      </c>
      <c r="G21" s="114">
        <v>10</v>
      </c>
      <c r="H21" s="114">
        <v>8</v>
      </c>
      <c r="I21" s="140">
        <v>14</v>
      </c>
      <c r="J21" s="115">
        <v>-4</v>
      </c>
      <c r="K21" s="116">
        <v>-28.571428571428573</v>
      </c>
    </row>
    <row r="22" spans="1:11" ht="14.1" customHeight="1" x14ac:dyDescent="0.2">
      <c r="A22" s="306">
        <v>22</v>
      </c>
      <c r="B22" s="307" t="s">
        <v>239</v>
      </c>
      <c r="C22" s="308"/>
      <c r="D22" s="113">
        <v>0.75067024128686322</v>
      </c>
      <c r="E22" s="115">
        <v>28</v>
      </c>
      <c r="F22" s="114">
        <v>31</v>
      </c>
      <c r="G22" s="114">
        <v>30</v>
      </c>
      <c r="H22" s="114">
        <v>28</v>
      </c>
      <c r="I22" s="140">
        <v>29</v>
      </c>
      <c r="J22" s="115">
        <v>-1</v>
      </c>
      <c r="K22" s="116">
        <v>-3.4482758620689653</v>
      </c>
    </row>
    <row r="23" spans="1:11" ht="14.1" customHeight="1" x14ac:dyDescent="0.2">
      <c r="A23" s="306">
        <v>23</v>
      </c>
      <c r="B23" s="307" t="s">
        <v>240</v>
      </c>
      <c r="C23" s="308"/>
      <c r="D23" s="113">
        <v>1.1796246648793565</v>
      </c>
      <c r="E23" s="115">
        <v>44</v>
      </c>
      <c r="F23" s="114">
        <v>49</v>
      </c>
      <c r="G23" s="114">
        <v>53</v>
      </c>
      <c r="H23" s="114">
        <v>59</v>
      </c>
      <c r="I23" s="140">
        <v>52</v>
      </c>
      <c r="J23" s="115">
        <v>-8</v>
      </c>
      <c r="K23" s="116">
        <v>-15.384615384615385</v>
      </c>
    </row>
    <row r="24" spans="1:11" ht="14.1" customHeight="1" x14ac:dyDescent="0.2">
      <c r="A24" s="306">
        <v>24</v>
      </c>
      <c r="B24" s="307" t="s">
        <v>241</v>
      </c>
      <c r="C24" s="308"/>
      <c r="D24" s="113">
        <v>1.2332439678284182</v>
      </c>
      <c r="E24" s="115">
        <v>46</v>
      </c>
      <c r="F24" s="114">
        <v>47</v>
      </c>
      <c r="G24" s="114">
        <v>49</v>
      </c>
      <c r="H24" s="114">
        <v>47</v>
      </c>
      <c r="I24" s="140">
        <v>51</v>
      </c>
      <c r="J24" s="115">
        <v>-5</v>
      </c>
      <c r="K24" s="116">
        <v>-9.8039215686274517</v>
      </c>
    </row>
    <row r="25" spans="1:11" ht="14.1" customHeight="1" x14ac:dyDescent="0.2">
      <c r="A25" s="306">
        <v>25</v>
      </c>
      <c r="B25" s="307" t="s">
        <v>242</v>
      </c>
      <c r="C25" s="308"/>
      <c r="D25" s="113">
        <v>1.6621983914209115</v>
      </c>
      <c r="E25" s="115">
        <v>62</v>
      </c>
      <c r="F25" s="114">
        <v>66</v>
      </c>
      <c r="G25" s="114">
        <v>59</v>
      </c>
      <c r="H25" s="114">
        <v>56</v>
      </c>
      <c r="I25" s="140">
        <v>54</v>
      </c>
      <c r="J25" s="115">
        <v>8</v>
      </c>
      <c r="K25" s="116">
        <v>14.814814814814815</v>
      </c>
    </row>
    <row r="26" spans="1:11" ht="14.1" customHeight="1" x14ac:dyDescent="0.2">
      <c r="A26" s="306">
        <v>26</v>
      </c>
      <c r="B26" s="307" t="s">
        <v>243</v>
      </c>
      <c r="C26" s="308"/>
      <c r="D26" s="113">
        <v>0.9651474530831099</v>
      </c>
      <c r="E26" s="115">
        <v>36</v>
      </c>
      <c r="F26" s="114">
        <v>39</v>
      </c>
      <c r="G26" s="114">
        <v>40</v>
      </c>
      <c r="H26" s="114">
        <v>41</v>
      </c>
      <c r="I26" s="140">
        <v>39</v>
      </c>
      <c r="J26" s="115">
        <v>-3</v>
      </c>
      <c r="K26" s="116">
        <v>-7.6923076923076925</v>
      </c>
    </row>
    <row r="27" spans="1:11" ht="14.1" customHeight="1" x14ac:dyDescent="0.2">
      <c r="A27" s="306">
        <v>27</v>
      </c>
      <c r="B27" s="307" t="s">
        <v>244</v>
      </c>
      <c r="C27" s="308"/>
      <c r="D27" s="113">
        <v>0.5093833780160858</v>
      </c>
      <c r="E27" s="115">
        <v>19</v>
      </c>
      <c r="F27" s="114">
        <v>23</v>
      </c>
      <c r="G27" s="114">
        <v>22</v>
      </c>
      <c r="H27" s="114">
        <v>21</v>
      </c>
      <c r="I27" s="140">
        <v>24</v>
      </c>
      <c r="J27" s="115">
        <v>-5</v>
      </c>
      <c r="K27" s="116">
        <v>-20.833333333333332</v>
      </c>
    </row>
    <row r="28" spans="1:11" ht="14.1" customHeight="1" x14ac:dyDescent="0.2">
      <c r="A28" s="306">
        <v>28</v>
      </c>
      <c r="B28" s="307" t="s">
        <v>245</v>
      </c>
      <c r="C28" s="308"/>
      <c r="D28" s="113">
        <v>0.13404825737265416</v>
      </c>
      <c r="E28" s="115">
        <v>5</v>
      </c>
      <c r="F28" s="114">
        <v>7</v>
      </c>
      <c r="G28" s="114">
        <v>6</v>
      </c>
      <c r="H28" s="114">
        <v>8</v>
      </c>
      <c r="I28" s="140">
        <v>6</v>
      </c>
      <c r="J28" s="115">
        <v>-1</v>
      </c>
      <c r="K28" s="116">
        <v>-16.666666666666668</v>
      </c>
    </row>
    <row r="29" spans="1:11" ht="14.1" customHeight="1" x14ac:dyDescent="0.2">
      <c r="A29" s="306">
        <v>29</v>
      </c>
      <c r="B29" s="307" t="s">
        <v>246</v>
      </c>
      <c r="C29" s="308"/>
      <c r="D29" s="113">
        <v>4.1286863270777481</v>
      </c>
      <c r="E29" s="115">
        <v>154</v>
      </c>
      <c r="F29" s="114">
        <v>172</v>
      </c>
      <c r="G29" s="114">
        <v>170</v>
      </c>
      <c r="H29" s="114">
        <v>178</v>
      </c>
      <c r="I29" s="140">
        <v>172</v>
      </c>
      <c r="J29" s="115">
        <v>-18</v>
      </c>
      <c r="K29" s="116">
        <v>-10.465116279069768</v>
      </c>
    </row>
    <row r="30" spans="1:11" ht="14.1" customHeight="1" x14ac:dyDescent="0.2">
      <c r="A30" s="306" t="s">
        <v>247</v>
      </c>
      <c r="B30" s="307" t="s">
        <v>248</v>
      </c>
      <c r="C30" s="308"/>
      <c r="D30" s="113">
        <v>0.93833780160857905</v>
      </c>
      <c r="E30" s="115">
        <v>35</v>
      </c>
      <c r="F30" s="114">
        <v>31</v>
      </c>
      <c r="G30" s="114">
        <v>30</v>
      </c>
      <c r="H30" s="114">
        <v>31</v>
      </c>
      <c r="I30" s="140">
        <v>29</v>
      </c>
      <c r="J30" s="115">
        <v>6</v>
      </c>
      <c r="K30" s="116">
        <v>20.689655172413794</v>
      </c>
    </row>
    <row r="31" spans="1:11" ht="14.1" customHeight="1" x14ac:dyDescent="0.2">
      <c r="A31" s="306" t="s">
        <v>249</v>
      </c>
      <c r="B31" s="307" t="s">
        <v>250</v>
      </c>
      <c r="C31" s="308"/>
      <c r="D31" s="113">
        <v>3.1903485254691688</v>
      </c>
      <c r="E31" s="115">
        <v>119</v>
      </c>
      <c r="F31" s="114">
        <v>141</v>
      </c>
      <c r="G31" s="114">
        <v>140</v>
      </c>
      <c r="H31" s="114">
        <v>147</v>
      </c>
      <c r="I31" s="140">
        <v>143</v>
      </c>
      <c r="J31" s="115">
        <v>-24</v>
      </c>
      <c r="K31" s="116">
        <v>-16.783216783216783</v>
      </c>
    </row>
    <row r="32" spans="1:11" ht="14.1" customHeight="1" x14ac:dyDescent="0.2">
      <c r="A32" s="306">
        <v>31</v>
      </c>
      <c r="B32" s="307" t="s">
        <v>251</v>
      </c>
      <c r="C32" s="308"/>
      <c r="D32" s="113">
        <v>0.26809651474530832</v>
      </c>
      <c r="E32" s="115">
        <v>10</v>
      </c>
      <c r="F32" s="114">
        <v>8</v>
      </c>
      <c r="G32" s="114">
        <v>9</v>
      </c>
      <c r="H32" s="114">
        <v>12</v>
      </c>
      <c r="I32" s="140">
        <v>13</v>
      </c>
      <c r="J32" s="115">
        <v>-3</v>
      </c>
      <c r="K32" s="116">
        <v>-23.076923076923077</v>
      </c>
    </row>
    <row r="33" spans="1:11" ht="14.1" customHeight="1" x14ac:dyDescent="0.2">
      <c r="A33" s="306">
        <v>32</v>
      </c>
      <c r="B33" s="307" t="s">
        <v>252</v>
      </c>
      <c r="C33" s="308"/>
      <c r="D33" s="113">
        <v>1.3404825737265416</v>
      </c>
      <c r="E33" s="115">
        <v>50</v>
      </c>
      <c r="F33" s="114">
        <v>55</v>
      </c>
      <c r="G33" s="114">
        <v>80</v>
      </c>
      <c r="H33" s="114">
        <v>63</v>
      </c>
      <c r="I33" s="140">
        <v>58</v>
      </c>
      <c r="J33" s="115">
        <v>-8</v>
      </c>
      <c r="K33" s="116">
        <v>-13.793103448275861</v>
      </c>
    </row>
    <row r="34" spans="1:11" ht="14.1" customHeight="1" x14ac:dyDescent="0.2">
      <c r="A34" s="306">
        <v>33</v>
      </c>
      <c r="B34" s="307" t="s">
        <v>253</v>
      </c>
      <c r="C34" s="308"/>
      <c r="D34" s="113">
        <v>0.67024128686327078</v>
      </c>
      <c r="E34" s="115">
        <v>25</v>
      </c>
      <c r="F34" s="114">
        <v>22</v>
      </c>
      <c r="G34" s="114">
        <v>21</v>
      </c>
      <c r="H34" s="114">
        <v>31</v>
      </c>
      <c r="I34" s="140">
        <v>32</v>
      </c>
      <c r="J34" s="115">
        <v>-7</v>
      </c>
      <c r="K34" s="116">
        <v>-21.875</v>
      </c>
    </row>
    <row r="35" spans="1:11" ht="14.1" customHeight="1" x14ac:dyDescent="0.2">
      <c r="A35" s="306">
        <v>34</v>
      </c>
      <c r="B35" s="307" t="s">
        <v>254</v>
      </c>
      <c r="C35" s="308"/>
      <c r="D35" s="113">
        <v>6.4343163538873993</v>
      </c>
      <c r="E35" s="115">
        <v>240</v>
      </c>
      <c r="F35" s="114">
        <v>220</v>
      </c>
      <c r="G35" s="114">
        <v>232</v>
      </c>
      <c r="H35" s="114">
        <v>242</v>
      </c>
      <c r="I35" s="140">
        <v>241</v>
      </c>
      <c r="J35" s="115">
        <v>-1</v>
      </c>
      <c r="K35" s="116">
        <v>-0.41493775933609961</v>
      </c>
    </row>
    <row r="36" spans="1:11" ht="14.1" customHeight="1" x14ac:dyDescent="0.2">
      <c r="A36" s="306">
        <v>41</v>
      </c>
      <c r="B36" s="307" t="s">
        <v>255</v>
      </c>
      <c r="C36" s="308"/>
      <c r="D36" s="113">
        <v>0.21447721179624665</v>
      </c>
      <c r="E36" s="115">
        <v>8</v>
      </c>
      <c r="F36" s="114">
        <v>7</v>
      </c>
      <c r="G36" s="114">
        <v>7</v>
      </c>
      <c r="H36" s="114">
        <v>9</v>
      </c>
      <c r="I36" s="140">
        <v>9</v>
      </c>
      <c r="J36" s="115">
        <v>-1</v>
      </c>
      <c r="K36" s="116">
        <v>-11.111111111111111</v>
      </c>
    </row>
    <row r="37" spans="1:11" ht="14.1" customHeight="1" x14ac:dyDescent="0.2">
      <c r="A37" s="306">
        <v>42</v>
      </c>
      <c r="B37" s="307" t="s">
        <v>256</v>
      </c>
      <c r="C37" s="308"/>
      <c r="D37" s="113" t="s">
        <v>513</v>
      </c>
      <c r="E37" s="115" t="s">
        <v>513</v>
      </c>
      <c r="F37" s="114">
        <v>3</v>
      </c>
      <c r="G37" s="114" t="s">
        <v>513</v>
      </c>
      <c r="H37" s="114">
        <v>3</v>
      </c>
      <c r="I37" s="140" t="s">
        <v>513</v>
      </c>
      <c r="J37" s="115" t="s">
        <v>513</v>
      </c>
      <c r="K37" s="116" t="s">
        <v>513</v>
      </c>
    </row>
    <row r="38" spans="1:11" ht="14.1" customHeight="1" x14ac:dyDescent="0.2">
      <c r="A38" s="306">
        <v>43</v>
      </c>
      <c r="B38" s="307" t="s">
        <v>257</v>
      </c>
      <c r="C38" s="308"/>
      <c r="D38" s="113">
        <v>0.42895442359249331</v>
      </c>
      <c r="E38" s="115">
        <v>16</v>
      </c>
      <c r="F38" s="114">
        <v>18</v>
      </c>
      <c r="G38" s="114">
        <v>20</v>
      </c>
      <c r="H38" s="114">
        <v>22</v>
      </c>
      <c r="I38" s="140">
        <v>19</v>
      </c>
      <c r="J38" s="115">
        <v>-3</v>
      </c>
      <c r="K38" s="116">
        <v>-15.789473684210526</v>
      </c>
    </row>
    <row r="39" spans="1:11" ht="14.1" customHeight="1" x14ac:dyDescent="0.2">
      <c r="A39" s="306">
        <v>51</v>
      </c>
      <c r="B39" s="307" t="s">
        <v>258</v>
      </c>
      <c r="C39" s="308"/>
      <c r="D39" s="113">
        <v>9.5442359249329751</v>
      </c>
      <c r="E39" s="115">
        <v>356</v>
      </c>
      <c r="F39" s="114">
        <v>371</v>
      </c>
      <c r="G39" s="114">
        <v>413</v>
      </c>
      <c r="H39" s="114">
        <v>434</v>
      </c>
      <c r="I39" s="140">
        <v>476</v>
      </c>
      <c r="J39" s="115">
        <v>-120</v>
      </c>
      <c r="K39" s="116">
        <v>-25.210084033613445</v>
      </c>
    </row>
    <row r="40" spans="1:11" ht="14.1" customHeight="1" x14ac:dyDescent="0.2">
      <c r="A40" s="306" t="s">
        <v>259</v>
      </c>
      <c r="B40" s="307" t="s">
        <v>260</v>
      </c>
      <c r="C40" s="308"/>
      <c r="D40" s="113">
        <v>9.3029490616621988</v>
      </c>
      <c r="E40" s="115">
        <v>347</v>
      </c>
      <c r="F40" s="114">
        <v>365</v>
      </c>
      <c r="G40" s="114">
        <v>407</v>
      </c>
      <c r="H40" s="114">
        <v>431</v>
      </c>
      <c r="I40" s="140">
        <v>471</v>
      </c>
      <c r="J40" s="115">
        <v>-124</v>
      </c>
      <c r="K40" s="116">
        <v>-26.326963906581742</v>
      </c>
    </row>
    <row r="41" spans="1:11" ht="14.1" customHeight="1" x14ac:dyDescent="0.2">
      <c r="A41" s="306"/>
      <c r="B41" s="307" t="s">
        <v>261</v>
      </c>
      <c r="C41" s="308"/>
      <c r="D41" s="113">
        <v>7.7747989276139409</v>
      </c>
      <c r="E41" s="115">
        <v>290</v>
      </c>
      <c r="F41" s="114">
        <v>297</v>
      </c>
      <c r="G41" s="114">
        <v>340</v>
      </c>
      <c r="H41" s="114">
        <v>350</v>
      </c>
      <c r="I41" s="140">
        <v>376</v>
      </c>
      <c r="J41" s="115">
        <v>-86</v>
      </c>
      <c r="K41" s="116">
        <v>-22.872340425531913</v>
      </c>
    </row>
    <row r="42" spans="1:11" ht="14.1" customHeight="1" x14ac:dyDescent="0.2">
      <c r="A42" s="306">
        <v>52</v>
      </c>
      <c r="B42" s="307" t="s">
        <v>262</v>
      </c>
      <c r="C42" s="308"/>
      <c r="D42" s="113">
        <v>4.9865951742627344</v>
      </c>
      <c r="E42" s="115">
        <v>186</v>
      </c>
      <c r="F42" s="114">
        <v>184</v>
      </c>
      <c r="G42" s="114">
        <v>177</v>
      </c>
      <c r="H42" s="114">
        <v>174</v>
      </c>
      <c r="I42" s="140">
        <v>168</v>
      </c>
      <c r="J42" s="115">
        <v>18</v>
      </c>
      <c r="K42" s="116">
        <v>10.714285714285714</v>
      </c>
    </row>
    <row r="43" spans="1:11" ht="14.1" customHeight="1" x14ac:dyDescent="0.2">
      <c r="A43" s="306" t="s">
        <v>263</v>
      </c>
      <c r="B43" s="307" t="s">
        <v>264</v>
      </c>
      <c r="C43" s="308"/>
      <c r="D43" s="113">
        <v>4.7989276139410189</v>
      </c>
      <c r="E43" s="115">
        <v>179</v>
      </c>
      <c r="F43" s="114">
        <v>176</v>
      </c>
      <c r="G43" s="114">
        <v>168</v>
      </c>
      <c r="H43" s="114">
        <v>164</v>
      </c>
      <c r="I43" s="140">
        <v>159</v>
      </c>
      <c r="J43" s="115">
        <v>20</v>
      </c>
      <c r="K43" s="116">
        <v>12.578616352201259</v>
      </c>
    </row>
    <row r="44" spans="1:11" ht="14.1" customHeight="1" x14ac:dyDescent="0.2">
      <c r="A44" s="306">
        <v>53</v>
      </c>
      <c r="B44" s="307" t="s">
        <v>265</v>
      </c>
      <c r="C44" s="308"/>
      <c r="D44" s="113">
        <v>0.85790884718498661</v>
      </c>
      <c r="E44" s="115">
        <v>32</v>
      </c>
      <c r="F44" s="114">
        <v>30</v>
      </c>
      <c r="G44" s="114">
        <v>33</v>
      </c>
      <c r="H44" s="114">
        <v>35</v>
      </c>
      <c r="I44" s="140">
        <v>41</v>
      </c>
      <c r="J44" s="115">
        <v>-9</v>
      </c>
      <c r="K44" s="116">
        <v>-21.951219512195124</v>
      </c>
    </row>
    <row r="45" spans="1:11" ht="14.1" customHeight="1" x14ac:dyDescent="0.2">
      <c r="A45" s="306" t="s">
        <v>266</v>
      </c>
      <c r="B45" s="307" t="s">
        <v>267</v>
      </c>
      <c r="C45" s="308"/>
      <c r="D45" s="113">
        <v>0.85790884718498661</v>
      </c>
      <c r="E45" s="115">
        <v>32</v>
      </c>
      <c r="F45" s="114">
        <v>29</v>
      </c>
      <c r="G45" s="114">
        <v>33</v>
      </c>
      <c r="H45" s="114">
        <v>35</v>
      </c>
      <c r="I45" s="140">
        <v>41</v>
      </c>
      <c r="J45" s="115">
        <v>-9</v>
      </c>
      <c r="K45" s="116">
        <v>-21.951219512195124</v>
      </c>
    </row>
    <row r="46" spans="1:11" ht="14.1" customHeight="1" x14ac:dyDescent="0.2">
      <c r="A46" s="306">
        <v>54</v>
      </c>
      <c r="B46" s="307" t="s">
        <v>268</v>
      </c>
      <c r="C46" s="308"/>
      <c r="D46" s="113">
        <v>9.9463806970509392</v>
      </c>
      <c r="E46" s="115">
        <v>371</v>
      </c>
      <c r="F46" s="114">
        <v>368</v>
      </c>
      <c r="G46" s="114">
        <v>379</v>
      </c>
      <c r="H46" s="114">
        <v>379</v>
      </c>
      <c r="I46" s="140">
        <v>387</v>
      </c>
      <c r="J46" s="115">
        <v>-16</v>
      </c>
      <c r="K46" s="116">
        <v>-4.1343669250645991</v>
      </c>
    </row>
    <row r="47" spans="1:11" ht="14.1" customHeight="1" x14ac:dyDescent="0.2">
      <c r="A47" s="306">
        <v>61</v>
      </c>
      <c r="B47" s="307" t="s">
        <v>269</v>
      </c>
      <c r="C47" s="308"/>
      <c r="D47" s="113">
        <v>1.126005361930295</v>
      </c>
      <c r="E47" s="115">
        <v>42</v>
      </c>
      <c r="F47" s="114">
        <v>45</v>
      </c>
      <c r="G47" s="114">
        <v>44</v>
      </c>
      <c r="H47" s="114">
        <v>44</v>
      </c>
      <c r="I47" s="140">
        <v>36</v>
      </c>
      <c r="J47" s="115">
        <v>6</v>
      </c>
      <c r="K47" s="116">
        <v>16.666666666666668</v>
      </c>
    </row>
    <row r="48" spans="1:11" ht="14.1" customHeight="1" x14ac:dyDescent="0.2">
      <c r="A48" s="306">
        <v>62</v>
      </c>
      <c r="B48" s="307" t="s">
        <v>270</v>
      </c>
      <c r="C48" s="308"/>
      <c r="D48" s="113">
        <v>9.1420911528150128</v>
      </c>
      <c r="E48" s="115">
        <v>341</v>
      </c>
      <c r="F48" s="114">
        <v>348</v>
      </c>
      <c r="G48" s="114">
        <v>344</v>
      </c>
      <c r="H48" s="114">
        <v>333</v>
      </c>
      <c r="I48" s="140">
        <v>315</v>
      </c>
      <c r="J48" s="115">
        <v>26</v>
      </c>
      <c r="K48" s="116">
        <v>8.2539682539682548</v>
      </c>
    </row>
    <row r="49" spans="1:11" ht="14.1" customHeight="1" x14ac:dyDescent="0.2">
      <c r="A49" s="306">
        <v>63</v>
      </c>
      <c r="B49" s="307" t="s">
        <v>271</v>
      </c>
      <c r="C49" s="308"/>
      <c r="D49" s="113">
        <v>10.187667560321715</v>
      </c>
      <c r="E49" s="115">
        <v>380</v>
      </c>
      <c r="F49" s="114">
        <v>435</v>
      </c>
      <c r="G49" s="114">
        <v>436</v>
      </c>
      <c r="H49" s="114">
        <v>433</v>
      </c>
      <c r="I49" s="140">
        <v>398</v>
      </c>
      <c r="J49" s="115">
        <v>-18</v>
      </c>
      <c r="K49" s="116">
        <v>-4.5226130653266328</v>
      </c>
    </row>
    <row r="50" spans="1:11" ht="14.1" customHeight="1" x14ac:dyDescent="0.2">
      <c r="A50" s="306" t="s">
        <v>272</v>
      </c>
      <c r="B50" s="307" t="s">
        <v>273</v>
      </c>
      <c r="C50" s="308"/>
      <c r="D50" s="113">
        <v>1.0723860589812333</v>
      </c>
      <c r="E50" s="115">
        <v>40</v>
      </c>
      <c r="F50" s="114">
        <v>54</v>
      </c>
      <c r="G50" s="114">
        <v>61</v>
      </c>
      <c r="H50" s="114">
        <v>69</v>
      </c>
      <c r="I50" s="140">
        <v>63</v>
      </c>
      <c r="J50" s="115">
        <v>-23</v>
      </c>
      <c r="K50" s="116">
        <v>-36.507936507936506</v>
      </c>
    </row>
    <row r="51" spans="1:11" ht="14.1" customHeight="1" x14ac:dyDescent="0.2">
      <c r="A51" s="306" t="s">
        <v>274</v>
      </c>
      <c r="B51" s="307" t="s">
        <v>275</v>
      </c>
      <c r="C51" s="308"/>
      <c r="D51" s="113">
        <v>8.2573726541554961</v>
      </c>
      <c r="E51" s="115">
        <v>308</v>
      </c>
      <c r="F51" s="114">
        <v>347</v>
      </c>
      <c r="G51" s="114">
        <v>340</v>
      </c>
      <c r="H51" s="114">
        <v>331</v>
      </c>
      <c r="I51" s="140">
        <v>307</v>
      </c>
      <c r="J51" s="115">
        <v>1</v>
      </c>
      <c r="K51" s="116">
        <v>0.32573289902280128</v>
      </c>
    </row>
    <row r="52" spans="1:11" ht="14.1" customHeight="1" x14ac:dyDescent="0.2">
      <c r="A52" s="306">
        <v>71</v>
      </c>
      <c r="B52" s="307" t="s">
        <v>276</v>
      </c>
      <c r="C52" s="308"/>
      <c r="D52" s="113">
        <v>15.549597855227882</v>
      </c>
      <c r="E52" s="115">
        <v>580</v>
      </c>
      <c r="F52" s="114">
        <v>595</v>
      </c>
      <c r="G52" s="114">
        <v>582</v>
      </c>
      <c r="H52" s="114">
        <v>578</v>
      </c>
      <c r="I52" s="140">
        <v>565</v>
      </c>
      <c r="J52" s="115">
        <v>15</v>
      </c>
      <c r="K52" s="116">
        <v>2.6548672566371683</v>
      </c>
    </row>
    <row r="53" spans="1:11" ht="14.1" customHeight="1" x14ac:dyDescent="0.2">
      <c r="A53" s="306" t="s">
        <v>277</v>
      </c>
      <c r="B53" s="307" t="s">
        <v>278</v>
      </c>
      <c r="C53" s="308"/>
      <c r="D53" s="113">
        <v>1.5013404825737264</v>
      </c>
      <c r="E53" s="115">
        <v>56</v>
      </c>
      <c r="F53" s="114">
        <v>60</v>
      </c>
      <c r="G53" s="114">
        <v>59</v>
      </c>
      <c r="H53" s="114">
        <v>56</v>
      </c>
      <c r="I53" s="140">
        <v>56</v>
      </c>
      <c r="J53" s="115">
        <v>0</v>
      </c>
      <c r="K53" s="116">
        <v>0</v>
      </c>
    </row>
    <row r="54" spans="1:11" ht="14.1" customHeight="1" x14ac:dyDescent="0.2">
      <c r="A54" s="306" t="s">
        <v>279</v>
      </c>
      <c r="B54" s="307" t="s">
        <v>280</v>
      </c>
      <c r="C54" s="308"/>
      <c r="D54" s="113">
        <v>12.841823056300267</v>
      </c>
      <c r="E54" s="115">
        <v>479</v>
      </c>
      <c r="F54" s="114">
        <v>487</v>
      </c>
      <c r="G54" s="114">
        <v>472</v>
      </c>
      <c r="H54" s="114">
        <v>472</v>
      </c>
      <c r="I54" s="140">
        <v>458</v>
      </c>
      <c r="J54" s="115">
        <v>21</v>
      </c>
      <c r="K54" s="116">
        <v>4.5851528384279474</v>
      </c>
    </row>
    <row r="55" spans="1:11" ht="14.1" customHeight="1" x14ac:dyDescent="0.2">
      <c r="A55" s="306">
        <v>72</v>
      </c>
      <c r="B55" s="307" t="s">
        <v>281</v>
      </c>
      <c r="C55" s="308"/>
      <c r="D55" s="113">
        <v>2.6005361930294906</v>
      </c>
      <c r="E55" s="115">
        <v>97</v>
      </c>
      <c r="F55" s="114">
        <v>95</v>
      </c>
      <c r="G55" s="114">
        <v>89</v>
      </c>
      <c r="H55" s="114">
        <v>84</v>
      </c>
      <c r="I55" s="140">
        <v>83</v>
      </c>
      <c r="J55" s="115">
        <v>14</v>
      </c>
      <c r="K55" s="116">
        <v>16.867469879518072</v>
      </c>
    </row>
    <row r="56" spans="1:11" ht="14.1" customHeight="1" x14ac:dyDescent="0.2">
      <c r="A56" s="306" t="s">
        <v>282</v>
      </c>
      <c r="B56" s="307" t="s">
        <v>283</v>
      </c>
      <c r="C56" s="308"/>
      <c r="D56" s="113">
        <v>0.26809651474530832</v>
      </c>
      <c r="E56" s="115">
        <v>10</v>
      </c>
      <c r="F56" s="114">
        <v>9</v>
      </c>
      <c r="G56" s="114">
        <v>9</v>
      </c>
      <c r="H56" s="114">
        <v>10</v>
      </c>
      <c r="I56" s="140">
        <v>10</v>
      </c>
      <c r="J56" s="115">
        <v>0</v>
      </c>
      <c r="K56" s="116">
        <v>0</v>
      </c>
    </row>
    <row r="57" spans="1:11" ht="14.1" customHeight="1" x14ac:dyDescent="0.2">
      <c r="A57" s="306" t="s">
        <v>284</v>
      </c>
      <c r="B57" s="307" t="s">
        <v>285</v>
      </c>
      <c r="C57" s="308"/>
      <c r="D57" s="113">
        <v>2.0375335120643432</v>
      </c>
      <c r="E57" s="115">
        <v>76</v>
      </c>
      <c r="F57" s="114">
        <v>75</v>
      </c>
      <c r="G57" s="114">
        <v>69</v>
      </c>
      <c r="H57" s="114">
        <v>66</v>
      </c>
      <c r="I57" s="140">
        <v>65</v>
      </c>
      <c r="J57" s="115">
        <v>11</v>
      </c>
      <c r="K57" s="116">
        <v>16.923076923076923</v>
      </c>
    </row>
    <row r="58" spans="1:11" ht="14.1" customHeight="1" x14ac:dyDescent="0.2">
      <c r="A58" s="306">
        <v>73</v>
      </c>
      <c r="B58" s="307" t="s">
        <v>286</v>
      </c>
      <c r="C58" s="308"/>
      <c r="D58" s="113">
        <v>0.80428954423592491</v>
      </c>
      <c r="E58" s="115">
        <v>30</v>
      </c>
      <c r="F58" s="114">
        <v>29</v>
      </c>
      <c r="G58" s="114">
        <v>28</v>
      </c>
      <c r="H58" s="114">
        <v>33</v>
      </c>
      <c r="I58" s="140">
        <v>29</v>
      </c>
      <c r="J58" s="115">
        <v>1</v>
      </c>
      <c r="K58" s="116">
        <v>3.4482758620689653</v>
      </c>
    </row>
    <row r="59" spans="1:11" ht="14.1" customHeight="1" x14ac:dyDescent="0.2">
      <c r="A59" s="306" t="s">
        <v>287</v>
      </c>
      <c r="B59" s="307" t="s">
        <v>288</v>
      </c>
      <c r="C59" s="308"/>
      <c r="D59" s="113">
        <v>0.58981233243967823</v>
      </c>
      <c r="E59" s="115">
        <v>22</v>
      </c>
      <c r="F59" s="114">
        <v>22</v>
      </c>
      <c r="G59" s="114">
        <v>21</v>
      </c>
      <c r="H59" s="114">
        <v>26</v>
      </c>
      <c r="I59" s="140">
        <v>22</v>
      </c>
      <c r="J59" s="115">
        <v>0</v>
      </c>
      <c r="K59" s="116">
        <v>0</v>
      </c>
    </row>
    <row r="60" spans="1:11" ht="14.1" customHeight="1" x14ac:dyDescent="0.2">
      <c r="A60" s="306">
        <v>81</v>
      </c>
      <c r="B60" s="307" t="s">
        <v>289</v>
      </c>
      <c r="C60" s="308"/>
      <c r="D60" s="113">
        <v>3.9142091152815013</v>
      </c>
      <c r="E60" s="115">
        <v>146</v>
      </c>
      <c r="F60" s="114">
        <v>157</v>
      </c>
      <c r="G60" s="114">
        <v>152</v>
      </c>
      <c r="H60" s="114">
        <v>156</v>
      </c>
      <c r="I60" s="140">
        <v>158</v>
      </c>
      <c r="J60" s="115">
        <v>-12</v>
      </c>
      <c r="K60" s="116">
        <v>-7.5949367088607591</v>
      </c>
    </row>
    <row r="61" spans="1:11" ht="14.1" customHeight="1" x14ac:dyDescent="0.2">
      <c r="A61" s="306" t="s">
        <v>290</v>
      </c>
      <c r="B61" s="307" t="s">
        <v>291</v>
      </c>
      <c r="C61" s="308"/>
      <c r="D61" s="113">
        <v>1.1528150134048258</v>
      </c>
      <c r="E61" s="115">
        <v>43</v>
      </c>
      <c r="F61" s="114">
        <v>45</v>
      </c>
      <c r="G61" s="114">
        <v>45</v>
      </c>
      <c r="H61" s="114">
        <v>50</v>
      </c>
      <c r="I61" s="140">
        <v>50</v>
      </c>
      <c r="J61" s="115">
        <v>-7</v>
      </c>
      <c r="K61" s="116">
        <v>-14</v>
      </c>
    </row>
    <row r="62" spans="1:11" ht="14.1" customHeight="1" x14ac:dyDescent="0.2">
      <c r="A62" s="306" t="s">
        <v>292</v>
      </c>
      <c r="B62" s="307" t="s">
        <v>293</v>
      </c>
      <c r="C62" s="308"/>
      <c r="D62" s="113">
        <v>1.4209115281501341</v>
      </c>
      <c r="E62" s="115">
        <v>53</v>
      </c>
      <c r="F62" s="114">
        <v>57</v>
      </c>
      <c r="G62" s="114">
        <v>55</v>
      </c>
      <c r="H62" s="114">
        <v>53</v>
      </c>
      <c r="I62" s="140">
        <v>51</v>
      </c>
      <c r="J62" s="115">
        <v>2</v>
      </c>
      <c r="K62" s="116">
        <v>3.9215686274509802</v>
      </c>
    </row>
    <row r="63" spans="1:11" ht="14.1" customHeight="1" x14ac:dyDescent="0.2">
      <c r="A63" s="306"/>
      <c r="B63" s="307" t="s">
        <v>294</v>
      </c>
      <c r="C63" s="308"/>
      <c r="D63" s="113">
        <v>1.126005361930295</v>
      </c>
      <c r="E63" s="115">
        <v>42</v>
      </c>
      <c r="F63" s="114">
        <v>45</v>
      </c>
      <c r="G63" s="114">
        <v>44</v>
      </c>
      <c r="H63" s="114">
        <v>42</v>
      </c>
      <c r="I63" s="140">
        <v>41</v>
      </c>
      <c r="J63" s="115">
        <v>1</v>
      </c>
      <c r="K63" s="116">
        <v>2.4390243902439024</v>
      </c>
    </row>
    <row r="64" spans="1:11" ht="14.1" customHeight="1" x14ac:dyDescent="0.2">
      <c r="A64" s="306" t="s">
        <v>295</v>
      </c>
      <c r="B64" s="307" t="s">
        <v>296</v>
      </c>
      <c r="C64" s="308"/>
      <c r="D64" s="113">
        <v>0.32171581769436997</v>
      </c>
      <c r="E64" s="115">
        <v>12</v>
      </c>
      <c r="F64" s="114">
        <v>14</v>
      </c>
      <c r="G64" s="114">
        <v>15</v>
      </c>
      <c r="H64" s="114">
        <v>14</v>
      </c>
      <c r="I64" s="140">
        <v>13</v>
      </c>
      <c r="J64" s="115">
        <v>-1</v>
      </c>
      <c r="K64" s="116">
        <v>-7.6923076923076925</v>
      </c>
    </row>
    <row r="65" spans="1:11" ht="14.1" customHeight="1" x14ac:dyDescent="0.2">
      <c r="A65" s="306" t="s">
        <v>297</v>
      </c>
      <c r="B65" s="307" t="s">
        <v>298</v>
      </c>
      <c r="C65" s="308"/>
      <c r="D65" s="113">
        <v>0.48257372654155495</v>
      </c>
      <c r="E65" s="115">
        <v>18</v>
      </c>
      <c r="F65" s="114">
        <v>19</v>
      </c>
      <c r="G65" s="114">
        <v>15</v>
      </c>
      <c r="H65" s="114">
        <v>16</v>
      </c>
      <c r="I65" s="140">
        <v>21</v>
      </c>
      <c r="J65" s="115">
        <v>-3</v>
      </c>
      <c r="K65" s="116">
        <v>-14.285714285714286</v>
      </c>
    </row>
    <row r="66" spans="1:11" ht="14.1" customHeight="1" x14ac:dyDescent="0.2">
      <c r="A66" s="306">
        <v>82</v>
      </c>
      <c r="B66" s="307" t="s">
        <v>299</v>
      </c>
      <c r="C66" s="308"/>
      <c r="D66" s="113">
        <v>1.6353887399463807</v>
      </c>
      <c r="E66" s="115">
        <v>61</v>
      </c>
      <c r="F66" s="114">
        <v>70</v>
      </c>
      <c r="G66" s="114">
        <v>71</v>
      </c>
      <c r="H66" s="114">
        <v>74</v>
      </c>
      <c r="I66" s="140">
        <v>72</v>
      </c>
      <c r="J66" s="115">
        <v>-11</v>
      </c>
      <c r="K66" s="116">
        <v>-15.277777777777779</v>
      </c>
    </row>
    <row r="67" spans="1:11" ht="14.1" customHeight="1" x14ac:dyDescent="0.2">
      <c r="A67" s="306" t="s">
        <v>300</v>
      </c>
      <c r="B67" s="307" t="s">
        <v>301</v>
      </c>
      <c r="C67" s="308"/>
      <c r="D67" s="113">
        <v>0.91152815013404831</v>
      </c>
      <c r="E67" s="115">
        <v>34</v>
      </c>
      <c r="F67" s="114">
        <v>35</v>
      </c>
      <c r="G67" s="114">
        <v>35</v>
      </c>
      <c r="H67" s="114">
        <v>37</v>
      </c>
      <c r="I67" s="140">
        <v>34</v>
      </c>
      <c r="J67" s="115">
        <v>0</v>
      </c>
      <c r="K67" s="116">
        <v>0</v>
      </c>
    </row>
    <row r="68" spans="1:11" ht="14.1" customHeight="1" x14ac:dyDescent="0.2">
      <c r="A68" s="306" t="s">
        <v>302</v>
      </c>
      <c r="B68" s="307" t="s">
        <v>303</v>
      </c>
      <c r="C68" s="308"/>
      <c r="D68" s="113">
        <v>0.40214477211796246</v>
      </c>
      <c r="E68" s="115">
        <v>15</v>
      </c>
      <c r="F68" s="114">
        <v>22</v>
      </c>
      <c r="G68" s="114">
        <v>21</v>
      </c>
      <c r="H68" s="114">
        <v>22</v>
      </c>
      <c r="I68" s="140">
        <v>21</v>
      </c>
      <c r="J68" s="115">
        <v>-6</v>
      </c>
      <c r="K68" s="116">
        <v>-28.571428571428573</v>
      </c>
    </row>
    <row r="69" spans="1:11" ht="14.1" customHeight="1" x14ac:dyDescent="0.2">
      <c r="A69" s="306">
        <v>83</v>
      </c>
      <c r="B69" s="307" t="s">
        <v>304</v>
      </c>
      <c r="C69" s="308"/>
      <c r="D69" s="113">
        <v>2.9222520107238608</v>
      </c>
      <c r="E69" s="115">
        <v>109</v>
      </c>
      <c r="F69" s="114">
        <v>117</v>
      </c>
      <c r="G69" s="114">
        <v>122</v>
      </c>
      <c r="H69" s="114">
        <v>125</v>
      </c>
      <c r="I69" s="140">
        <v>114</v>
      </c>
      <c r="J69" s="115">
        <v>-5</v>
      </c>
      <c r="K69" s="116">
        <v>-4.3859649122807021</v>
      </c>
    </row>
    <row r="70" spans="1:11" ht="14.1" customHeight="1" x14ac:dyDescent="0.2">
      <c r="A70" s="306" t="s">
        <v>305</v>
      </c>
      <c r="B70" s="307" t="s">
        <v>306</v>
      </c>
      <c r="C70" s="308"/>
      <c r="D70" s="113">
        <v>1.126005361930295</v>
      </c>
      <c r="E70" s="115">
        <v>42</v>
      </c>
      <c r="F70" s="114">
        <v>39</v>
      </c>
      <c r="G70" s="114">
        <v>39</v>
      </c>
      <c r="H70" s="114">
        <v>39</v>
      </c>
      <c r="I70" s="140">
        <v>41</v>
      </c>
      <c r="J70" s="115">
        <v>1</v>
      </c>
      <c r="K70" s="116">
        <v>2.4390243902439024</v>
      </c>
    </row>
    <row r="71" spans="1:11" ht="14.1" customHeight="1" x14ac:dyDescent="0.2">
      <c r="A71" s="306"/>
      <c r="B71" s="307" t="s">
        <v>307</v>
      </c>
      <c r="C71" s="308"/>
      <c r="D71" s="113">
        <v>0.75067024128686322</v>
      </c>
      <c r="E71" s="115">
        <v>28</v>
      </c>
      <c r="F71" s="114">
        <v>27</v>
      </c>
      <c r="G71" s="114">
        <v>28</v>
      </c>
      <c r="H71" s="114">
        <v>28</v>
      </c>
      <c r="I71" s="140">
        <v>30</v>
      </c>
      <c r="J71" s="115">
        <v>-2</v>
      </c>
      <c r="K71" s="116">
        <v>-6.666666666666667</v>
      </c>
    </row>
    <row r="72" spans="1:11" ht="14.1" customHeight="1" x14ac:dyDescent="0.2">
      <c r="A72" s="306">
        <v>84</v>
      </c>
      <c r="B72" s="307" t="s">
        <v>308</v>
      </c>
      <c r="C72" s="308"/>
      <c r="D72" s="113">
        <v>0.45576407506702415</v>
      </c>
      <c r="E72" s="115">
        <v>17</v>
      </c>
      <c r="F72" s="114">
        <v>17</v>
      </c>
      <c r="G72" s="114">
        <v>37</v>
      </c>
      <c r="H72" s="114">
        <v>37</v>
      </c>
      <c r="I72" s="140">
        <v>20</v>
      </c>
      <c r="J72" s="115">
        <v>-3</v>
      </c>
      <c r="K72" s="116">
        <v>-15</v>
      </c>
    </row>
    <row r="73" spans="1:11" ht="14.1" customHeight="1" x14ac:dyDescent="0.2">
      <c r="A73" s="306" t="s">
        <v>309</v>
      </c>
      <c r="B73" s="307" t="s">
        <v>310</v>
      </c>
      <c r="C73" s="308"/>
      <c r="D73" s="113">
        <v>0</v>
      </c>
      <c r="E73" s="115">
        <v>0</v>
      </c>
      <c r="F73" s="114">
        <v>0</v>
      </c>
      <c r="G73" s="114">
        <v>0</v>
      </c>
      <c r="H73" s="114">
        <v>0</v>
      </c>
      <c r="I73" s="140">
        <v>0</v>
      </c>
      <c r="J73" s="115">
        <v>0</v>
      </c>
      <c r="K73" s="116">
        <v>0</v>
      </c>
    </row>
    <row r="74" spans="1:11" ht="14.1" customHeight="1" x14ac:dyDescent="0.2">
      <c r="A74" s="306" t="s">
        <v>311</v>
      </c>
      <c r="B74" s="307" t="s">
        <v>312</v>
      </c>
      <c r="C74" s="308"/>
      <c r="D74" s="113">
        <v>0</v>
      </c>
      <c r="E74" s="115">
        <v>0</v>
      </c>
      <c r="F74" s="114">
        <v>0</v>
      </c>
      <c r="G74" s="114">
        <v>0</v>
      </c>
      <c r="H74" s="114">
        <v>0</v>
      </c>
      <c r="I74" s="140">
        <v>0</v>
      </c>
      <c r="J74" s="115">
        <v>0</v>
      </c>
      <c r="K74" s="116">
        <v>0</v>
      </c>
    </row>
    <row r="75" spans="1:11" ht="14.1" customHeight="1" x14ac:dyDescent="0.2">
      <c r="A75" s="306" t="s">
        <v>313</v>
      </c>
      <c r="B75" s="307" t="s">
        <v>314</v>
      </c>
      <c r="C75" s="308"/>
      <c r="D75" s="113">
        <v>0</v>
      </c>
      <c r="E75" s="115">
        <v>0</v>
      </c>
      <c r="F75" s="114">
        <v>0</v>
      </c>
      <c r="G75" s="114" t="s">
        <v>513</v>
      </c>
      <c r="H75" s="114" t="s">
        <v>513</v>
      </c>
      <c r="I75" s="140" t="s">
        <v>513</v>
      </c>
      <c r="J75" s="115" t="s">
        <v>513</v>
      </c>
      <c r="K75" s="116" t="s">
        <v>513</v>
      </c>
    </row>
    <row r="76" spans="1:11" ht="14.1" customHeight="1" x14ac:dyDescent="0.2">
      <c r="A76" s="306">
        <v>91</v>
      </c>
      <c r="B76" s="307" t="s">
        <v>315</v>
      </c>
      <c r="C76" s="308"/>
      <c r="D76" s="113">
        <v>0</v>
      </c>
      <c r="E76" s="115">
        <v>0</v>
      </c>
      <c r="F76" s="114" t="s">
        <v>513</v>
      </c>
      <c r="G76" s="114" t="s">
        <v>513</v>
      </c>
      <c r="H76" s="114">
        <v>0</v>
      </c>
      <c r="I76" s="140">
        <v>0</v>
      </c>
      <c r="J76" s="115">
        <v>0</v>
      </c>
      <c r="K76" s="116">
        <v>0</v>
      </c>
    </row>
    <row r="77" spans="1:11" ht="14.1" customHeight="1" x14ac:dyDescent="0.2">
      <c r="A77" s="306">
        <v>92</v>
      </c>
      <c r="B77" s="307" t="s">
        <v>316</v>
      </c>
      <c r="C77" s="308"/>
      <c r="D77" s="113" t="s">
        <v>513</v>
      </c>
      <c r="E77" s="115" t="s">
        <v>513</v>
      </c>
      <c r="F77" s="114" t="s">
        <v>513</v>
      </c>
      <c r="G77" s="114" t="s">
        <v>513</v>
      </c>
      <c r="H77" s="114" t="s">
        <v>513</v>
      </c>
      <c r="I77" s="140">
        <v>3</v>
      </c>
      <c r="J77" s="115" t="s">
        <v>513</v>
      </c>
      <c r="K77" s="116" t="s">
        <v>513</v>
      </c>
    </row>
    <row r="78" spans="1:11" ht="14.1" customHeight="1" x14ac:dyDescent="0.2">
      <c r="A78" s="306">
        <v>93</v>
      </c>
      <c r="B78" s="307" t="s">
        <v>317</v>
      </c>
      <c r="C78" s="308"/>
      <c r="D78" s="113">
        <v>0.10723860589812333</v>
      </c>
      <c r="E78" s="115">
        <v>4</v>
      </c>
      <c r="F78" s="114">
        <v>5</v>
      </c>
      <c r="G78" s="114">
        <v>6</v>
      </c>
      <c r="H78" s="114">
        <v>5</v>
      </c>
      <c r="I78" s="140">
        <v>5</v>
      </c>
      <c r="J78" s="115">
        <v>-1</v>
      </c>
      <c r="K78" s="116">
        <v>-20</v>
      </c>
    </row>
    <row r="79" spans="1:11" ht="14.1" customHeight="1" x14ac:dyDescent="0.2">
      <c r="A79" s="306">
        <v>94</v>
      </c>
      <c r="B79" s="307" t="s">
        <v>318</v>
      </c>
      <c r="C79" s="308"/>
      <c r="D79" s="113" t="s">
        <v>513</v>
      </c>
      <c r="E79" s="115" t="s">
        <v>513</v>
      </c>
      <c r="F79" s="114">
        <v>3</v>
      </c>
      <c r="G79" s="114">
        <v>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2.8150134048257374</v>
      </c>
      <c r="E81" s="143">
        <v>105</v>
      </c>
      <c r="F81" s="144">
        <v>106</v>
      </c>
      <c r="G81" s="144">
        <v>106</v>
      </c>
      <c r="H81" s="144">
        <v>114</v>
      </c>
      <c r="I81" s="145">
        <v>116</v>
      </c>
      <c r="J81" s="143">
        <v>-11</v>
      </c>
      <c r="K81" s="146">
        <v>-9.4827586206896548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1842</v>
      </c>
      <c r="G12" s="536">
        <v>1281</v>
      </c>
      <c r="H12" s="536">
        <v>2306</v>
      </c>
      <c r="I12" s="536">
        <v>1747</v>
      </c>
      <c r="J12" s="537">
        <v>1869</v>
      </c>
      <c r="K12" s="538">
        <v>-27</v>
      </c>
      <c r="L12" s="349">
        <v>-1.4446227929373996</v>
      </c>
    </row>
    <row r="13" spans="1:17" s="110" customFormat="1" ht="15" customHeight="1" x14ac:dyDescent="0.2">
      <c r="A13" s="350" t="s">
        <v>344</v>
      </c>
      <c r="B13" s="351" t="s">
        <v>345</v>
      </c>
      <c r="C13" s="347"/>
      <c r="D13" s="347"/>
      <c r="E13" s="348"/>
      <c r="F13" s="536">
        <v>1067</v>
      </c>
      <c r="G13" s="536">
        <v>733</v>
      </c>
      <c r="H13" s="536">
        <v>1393</v>
      </c>
      <c r="I13" s="536">
        <v>1080</v>
      </c>
      <c r="J13" s="537">
        <v>1114</v>
      </c>
      <c r="K13" s="538">
        <v>-47</v>
      </c>
      <c r="L13" s="349">
        <v>-4.2190305206463199</v>
      </c>
    </row>
    <row r="14" spans="1:17" s="110" customFormat="1" ht="22.5" customHeight="1" x14ac:dyDescent="0.2">
      <c r="A14" s="350"/>
      <c r="B14" s="351" t="s">
        <v>346</v>
      </c>
      <c r="C14" s="347"/>
      <c r="D14" s="347"/>
      <c r="E14" s="348"/>
      <c r="F14" s="536">
        <v>775</v>
      </c>
      <c r="G14" s="536">
        <v>548</v>
      </c>
      <c r="H14" s="536">
        <v>913</v>
      </c>
      <c r="I14" s="536">
        <v>667</v>
      </c>
      <c r="J14" s="537">
        <v>755</v>
      </c>
      <c r="K14" s="538">
        <v>20</v>
      </c>
      <c r="L14" s="349">
        <v>2.6490066225165565</v>
      </c>
    </row>
    <row r="15" spans="1:17" s="110" customFormat="1" ht="15" customHeight="1" x14ac:dyDescent="0.2">
      <c r="A15" s="350" t="s">
        <v>347</v>
      </c>
      <c r="B15" s="351" t="s">
        <v>108</v>
      </c>
      <c r="C15" s="347"/>
      <c r="D15" s="347"/>
      <c r="E15" s="348"/>
      <c r="F15" s="536">
        <v>302</v>
      </c>
      <c r="G15" s="536">
        <v>281</v>
      </c>
      <c r="H15" s="536">
        <v>822</v>
      </c>
      <c r="I15" s="536">
        <v>270</v>
      </c>
      <c r="J15" s="537">
        <v>278</v>
      </c>
      <c r="K15" s="538">
        <v>24</v>
      </c>
      <c r="L15" s="349">
        <v>8.6330935251798557</v>
      </c>
    </row>
    <row r="16" spans="1:17" s="110" customFormat="1" ht="15" customHeight="1" x14ac:dyDescent="0.2">
      <c r="A16" s="350"/>
      <c r="B16" s="351" t="s">
        <v>109</v>
      </c>
      <c r="C16" s="347"/>
      <c r="D16" s="347"/>
      <c r="E16" s="348"/>
      <c r="F16" s="536">
        <v>1285</v>
      </c>
      <c r="G16" s="536">
        <v>844</v>
      </c>
      <c r="H16" s="536">
        <v>1314</v>
      </c>
      <c r="I16" s="536">
        <v>1251</v>
      </c>
      <c r="J16" s="537">
        <v>1355</v>
      </c>
      <c r="K16" s="538">
        <v>-70</v>
      </c>
      <c r="L16" s="349">
        <v>-5.1660516605166054</v>
      </c>
    </row>
    <row r="17" spans="1:12" s="110" customFormat="1" ht="15" customHeight="1" x14ac:dyDescent="0.2">
      <c r="A17" s="350"/>
      <c r="B17" s="351" t="s">
        <v>110</v>
      </c>
      <c r="C17" s="347"/>
      <c r="D17" s="347"/>
      <c r="E17" s="348"/>
      <c r="F17" s="536">
        <v>230</v>
      </c>
      <c r="G17" s="536">
        <v>139</v>
      </c>
      <c r="H17" s="536">
        <v>158</v>
      </c>
      <c r="I17" s="536">
        <v>206</v>
      </c>
      <c r="J17" s="537">
        <v>214</v>
      </c>
      <c r="K17" s="538">
        <v>16</v>
      </c>
      <c r="L17" s="349">
        <v>7.4766355140186915</v>
      </c>
    </row>
    <row r="18" spans="1:12" s="110" customFormat="1" ht="15" customHeight="1" x14ac:dyDescent="0.2">
      <c r="A18" s="350"/>
      <c r="B18" s="351" t="s">
        <v>111</v>
      </c>
      <c r="C18" s="347"/>
      <c r="D18" s="347"/>
      <c r="E18" s="348"/>
      <c r="F18" s="536">
        <v>25</v>
      </c>
      <c r="G18" s="536">
        <v>17</v>
      </c>
      <c r="H18" s="536">
        <v>12</v>
      </c>
      <c r="I18" s="536">
        <v>20</v>
      </c>
      <c r="J18" s="537">
        <v>22</v>
      </c>
      <c r="K18" s="538">
        <v>3</v>
      </c>
      <c r="L18" s="349">
        <v>13.636363636363637</v>
      </c>
    </row>
    <row r="19" spans="1:12" s="110" customFormat="1" ht="15" customHeight="1" x14ac:dyDescent="0.2">
      <c r="A19" s="118" t="s">
        <v>113</v>
      </c>
      <c r="B19" s="119" t="s">
        <v>181</v>
      </c>
      <c r="C19" s="347"/>
      <c r="D19" s="347"/>
      <c r="E19" s="348"/>
      <c r="F19" s="536">
        <v>1181</v>
      </c>
      <c r="G19" s="536">
        <v>776</v>
      </c>
      <c r="H19" s="536">
        <v>1611</v>
      </c>
      <c r="I19" s="536">
        <v>1123</v>
      </c>
      <c r="J19" s="537">
        <v>1295</v>
      </c>
      <c r="K19" s="538">
        <v>-114</v>
      </c>
      <c r="L19" s="349">
        <v>-8.8030888030888033</v>
      </c>
    </row>
    <row r="20" spans="1:12" s="110" customFormat="1" ht="15" customHeight="1" x14ac:dyDescent="0.2">
      <c r="A20" s="118"/>
      <c r="B20" s="119" t="s">
        <v>182</v>
      </c>
      <c r="C20" s="347"/>
      <c r="D20" s="347"/>
      <c r="E20" s="348"/>
      <c r="F20" s="536">
        <v>661</v>
      </c>
      <c r="G20" s="536">
        <v>505</v>
      </c>
      <c r="H20" s="536">
        <v>695</v>
      </c>
      <c r="I20" s="536">
        <v>624</v>
      </c>
      <c r="J20" s="537">
        <v>574</v>
      </c>
      <c r="K20" s="538">
        <v>87</v>
      </c>
      <c r="L20" s="349">
        <v>15.156794425087108</v>
      </c>
    </row>
    <row r="21" spans="1:12" s="110" customFormat="1" ht="15" customHeight="1" x14ac:dyDescent="0.2">
      <c r="A21" s="118" t="s">
        <v>113</v>
      </c>
      <c r="B21" s="119" t="s">
        <v>116</v>
      </c>
      <c r="C21" s="347"/>
      <c r="D21" s="347"/>
      <c r="E21" s="348"/>
      <c r="F21" s="536">
        <v>1524</v>
      </c>
      <c r="G21" s="536">
        <v>1001</v>
      </c>
      <c r="H21" s="536">
        <v>1779</v>
      </c>
      <c r="I21" s="536">
        <v>1388</v>
      </c>
      <c r="J21" s="537">
        <v>1566</v>
      </c>
      <c r="K21" s="538">
        <v>-42</v>
      </c>
      <c r="L21" s="349">
        <v>-2.6819923371647509</v>
      </c>
    </row>
    <row r="22" spans="1:12" s="110" customFormat="1" ht="15" customHeight="1" x14ac:dyDescent="0.2">
      <c r="A22" s="118"/>
      <c r="B22" s="119" t="s">
        <v>117</v>
      </c>
      <c r="C22" s="347"/>
      <c r="D22" s="347"/>
      <c r="E22" s="348"/>
      <c r="F22" s="536">
        <v>317</v>
      </c>
      <c r="G22" s="536">
        <v>277</v>
      </c>
      <c r="H22" s="536">
        <v>526</v>
      </c>
      <c r="I22" s="536">
        <v>358</v>
      </c>
      <c r="J22" s="537">
        <v>303</v>
      </c>
      <c r="K22" s="538">
        <v>14</v>
      </c>
      <c r="L22" s="349">
        <v>4.6204620462046204</v>
      </c>
    </row>
    <row r="23" spans="1:12" s="110" customFormat="1" ht="15" customHeight="1" x14ac:dyDescent="0.2">
      <c r="A23" s="352" t="s">
        <v>347</v>
      </c>
      <c r="B23" s="353" t="s">
        <v>193</v>
      </c>
      <c r="C23" s="354"/>
      <c r="D23" s="354"/>
      <c r="E23" s="355"/>
      <c r="F23" s="539">
        <v>23</v>
      </c>
      <c r="G23" s="539">
        <v>44</v>
      </c>
      <c r="H23" s="539">
        <v>443</v>
      </c>
      <c r="I23" s="539">
        <v>16</v>
      </c>
      <c r="J23" s="540">
        <v>25</v>
      </c>
      <c r="K23" s="541">
        <v>-2</v>
      </c>
      <c r="L23" s="356">
        <v>-8</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32.799999999999997</v>
      </c>
      <c r="G25" s="542">
        <v>42.8</v>
      </c>
      <c r="H25" s="542">
        <v>39.299999999999997</v>
      </c>
      <c r="I25" s="542">
        <v>35.799999999999997</v>
      </c>
      <c r="J25" s="542">
        <v>34.4</v>
      </c>
      <c r="K25" s="543" t="s">
        <v>349</v>
      </c>
      <c r="L25" s="364">
        <v>-1.6000000000000014</v>
      </c>
    </row>
    <row r="26" spans="1:12" s="110" customFormat="1" ht="15" customHeight="1" x14ac:dyDescent="0.2">
      <c r="A26" s="365" t="s">
        <v>105</v>
      </c>
      <c r="B26" s="366" t="s">
        <v>345</v>
      </c>
      <c r="C26" s="362"/>
      <c r="D26" s="362"/>
      <c r="E26" s="363"/>
      <c r="F26" s="542">
        <v>29.3</v>
      </c>
      <c r="G26" s="542">
        <v>39</v>
      </c>
      <c r="H26" s="542">
        <v>36.799999999999997</v>
      </c>
      <c r="I26" s="542">
        <v>33.299999999999997</v>
      </c>
      <c r="J26" s="544">
        <v>30.1</v>
      </c>
      <c r="K26" s="543" t="s">
        <v>349</v>
      </c>
      <c r="L26" s="364">
        <v>-0.80000000000000071</v>
      </c>
    </row>
    <row r="27" spans="1:12" s="110" customFormat="1" ht="15" customHeight="1" x14ac:dyDescent="0.2">
      <c r="A27" s="365"/>
      <c r="B27" s="366" t="s">
        <v>346</v>
      </c>
      <c r="C27" s="362"/>
      <c r="D27" s="362"/>
      <c r="E27" s="363"/>
      <c r="F27" s="542">
        <v>37.700000000000003</v>
      </c>
      <c r="G27" s="542">
        <v>48</v>
      </c>
      <c r="H27" s="542">
        <v>43.2</v>
      </c>
      <c r="I27" s="542">
        <v>40</v>
      </c>
      <c r="J27" s="542">
        <v>40.799999999999997</v>
      </c>
      <c r="K27" s="543" t="s">
        <v>349</v>
      </c>
      <c r="L27" s="364">
        <v>-3.0999999999999943</v>
      </c>
    </row>
    <row r="28" spans="1:12" s="110" customFormat="1" ht="15" customHeight="1" x14ac:dyDescent="0.2">
      <c r="A28" s="365" t="s">
        <v>113</v>
      </c>
      <c r="B28" s="366" t="s">
        <v>108</v>
      </c>
      <c r="C28" s="362"/>
      <c r="D28" s="362"/>
      <c r="E28" s="363"/>
      <c r="F28" s="542">
        <v>45.6</v>
      </c>
      <c r="G28" s="542">
        <v>51.1</v>
      </c>
      <c r="H28" s="542">
        <v>52.5</v>
      </c>
      <c r="I28" s="542">
        <v>52.4</v>
      </c>
      <c r="J28" s="542">
        <v>49.4</v>
      </c>
      <c r="K28" s="543" t="s">
        <v>349</v>
      </c>
      <c r="L28" s="364">
        <v>-3.7999999999999972</v>
      </c>
    </row>
    <row r="29" spans="1:12" s="110" customFormat="1" ht="11.25" x14ac:dyDescent="0.2">
      <c r="A29" s="365"/>
      <c r="B29" s="366" t="s">
        <v>109</v>
      </c>
      <c r="C29" s="362"/>
      <c r="D29" s="362"/>
      <c r="E29" s="363"/>
      <c r="F29" s="542">
        <v>32.4</v>
      </c>
      <c r="G29" s="542">
        <v>42.8</v>
      </c>
      <c r="H29" s="542">
        <v>36.5</v>
      </c>
      <c r="I29" s="542">
        <v>34.1</v>
      </c>
      <c r="J29" s="544">
        <v>33.700000000000003</v>
      </c>
      <c r="K29" s="543" t="s">
        <v>349</v>
      </c>
      <c r="L29" s="364">
        <v>-1.3000000000000043</v>
      </c>
    </row>
    <row r="30" spans="1:12" s="110" customFormat="1" ht="15" customHeight="1" x14ac:dyDescent="0.2">
      <c r="A30" s="365"/>
      <c r="B30" s="366" t="s">
        <v>110</v>
      </c>
      <c r="C30" s="362"/>
      <c r="D30" s="362"/>
      <c r="E30" s="363"/>
      <c r="F30" s="542">
        <v>23.3</v>
      </c>
      <c r="G30" s="542">
        <v>26.7</v>
      </c>
      <c r="H30" s="542">
        <v>31.6</v>
      </c>
      <c r="I30" s="542">
        <v>26</v>
      </c>
      <c r="J30" s="542">
        <v>20.7</v>
      </c>
      <c r="K30" s="543" t="s">
        <v>349</v>
      </c>
      <c r="L30" s="364">
        <v>2.6000000000000014</v>
      </c>
    </row>
    <row r="31" spans="1:12" s="110" customFormat="1" ht="15" customHeight="1" x14ac:dyDescent="0.2">
      <c r="A31" s="365"/>
      <c r="B31" s="366" t="s">
        <v>111</v>
      </c>
      <c r="C31" s="362"/>
      <c r="D31" s="362"/>
      <c r="E31" s="363"/>
      <c r="F31" s="542">
        <v>4</v>
      </c>
      <c r="G31" s="542">
        <v>64.7</v>
      </c>
      <c r="H31" s="542">
        <v>16.7</v>
      </c>
      <c r="I31" s="542">
        <v>35</v>
      </c>
      <c r="J31" s="542">
        <v>45.5</v>
      </c>
      <c r="K31" s="543" t="s">
        <v>349</v>
      </c>
      <c r="L31" s="364">
        <v>-41.5</v>
      </c>
    </row>
    <row r="32" spans="1:12" s="110" customFormat="1" ht="15" customHeight="1" x14ac:dyDescent="0.2">
      <c r="A32" s="367" t="s">
        <v>113</v>
      </c>
      <c r="B32" s="368" t="s">
        <v>181</v>
      </c>
      <c r="C32" s="362"/>
      <c r="D32" s="362"/>
      <c r="E32" s="363"/>
      <c r="F32" s="542">
        <v>30.8</v>
      </c>
      <c r="G32" s="542">
        <v>35.700000000000003</v>
      </c>
      <c r="H32" s="542">
        <v>35.9</v>
      </c>
      <c r="I32" s="542">
        <v>32.1</v>
      </c>
      <c r="J32" s="544">
        <v>31.1</v>
      </c>
      <c r="K32" s="543" t="s">
        <v>349</v>
      </c>
      <c r="L32" s="364">
        <v>-0.30000000000000071</v>
      </c>
    </row>
    <row r="33" spans="1:12" s="110" customFormat="1" ht="15" customHeight="1" x14ac:dyDescent="0.2">
      <c r="A33" s="367"/>
      <c r="B33" s="368" t="s">
        <v>182</v>
      </c>
      <c r="C33" s="362"/>
      <c r="D33" s="362"/>
      <c r="E33" s="363"/>
      <c r="F33" s="542">
        <v>36.299999999999997</v>
      </c>
      <c r="G33" s="542">
        <v>53.4</v>
      </c>
      <c r="H33" s="542">
        <v>45.1</v>
      </c>
      <c r="I33" s="542">
        <v>42.6</v>
      </c>
      <c r="J33" s="542">
        <v>41.8</v>
      </c>
      <c r="K33" s="543" t="s">
        <v>349</v>
      </c>
      <c r="L33" s="364">
        <v>-5.5</v>
      </c>
    </row>
    <row r="34" spans="1:12" s="369" customFormat="1" ht="15" customHeight="1" x14ac:dyDescent="0.2">
      <c r="A34" s="367" t="s">
        <v>113</v>
      </c>
      <c r="B34" s="368" t="s">
        <v>116</v>
      </c>
      <c r="C34" s="362"/>
      <c r="D34" s="362"/>
      <c r="E34" s="363"/>
      <c r="F34" s="542">
        <v>31.8</v>
      </c>
      <c r="G34" s="542">
        <v>38.799999999999997</v>
      </c>
      <c r="H34" s="542">
        <v>38.299999999999997</v>
      </c>
      <c r="I34" s="542">
        <v>33.200000000000003</v>
      </c>
      <c r="J34" s="542">
        <v>31.4</v>
      </c>
      <c r="K34" s="543" t="s">
        <v>349</v>
      </c>
      <c r="L34" s="364">
        <v>0.40000000000000213</v>
      </c>
    </row>
    <row r="35" spans="1:12" s="369" customFormat="1" ht="11.25" x14ac:dyDescent="0.2">
      <c r="A35" s="370"/>
      <c r="B35" s="371" t="s">
        <v>117</v>
      </c>
      <c r="C35" s="372"/>
      <c r="D35" s="372"/>
      <c r="E35" s="373"/>
      <c r="F35" s="545">
        <v>37.700000000000003</v>
      </c>
      <c r="G35" s="545">
        <v>57</v>
      </c>
      <c r="H35" s="545">
        <v>42</v>
      </c>
      <c r="I35" s="545">
        <v>46.2</v>
      </c>
      <c r="J35" s="546">
        <v>49.5</v>
      </c>
      <c r="K35" s="547" t="s">
        <v>349</v>
      </c>
      <c r="L35" s="374">
        <v>-11.799999999999997</v>
      </c>
    </row>
    <row r="36" spans="1:12" s="369" customFormat="1" ht="15.95" customHeight="1" x14ac:dyDescent="0.2">
      <c r="A36" s="375" t="s">
        <v>350</v>
      </c>
      <c r="B36" s="376"/>
      <c r="C36" s="377"/>
      <c r="D36" s="376"/>
      <c r="E36" s="378"/>
      <c r="F36" s="548">
        <v>1789</v>
      </c>
      <c r="G36" s="548">
        <v>1207</v>
      </c>
      <c r="H36" s="548">
        <v>1819</v>
      </c>
      <c r="I36" s="548">
        <v>1710</v>
      </c>
      <c r="J36" s="548">
        <v>1804</v>
      </c>
      <c r="K36" s="549">
        <v>-15</v>
      </c>
      <c r="L36" s="380">
        <v>-0.83148558758314861</v>
      </c>
    </row>
    <row r="37" spans="1:12" s="369" customFormat="1" ht="15.95" customHeight="1" x14ac:dyDescent="0.2">
      <c r="A37" s="381"/>
      <c r="B37" s="382" t="s">
        <v>113</v>
      </c>
      <c r="C37" s="382" t="s">
        <v>351</v>
      </c>
      <c r="D37" s="382"/>
      <c r="E37" s="383"/>
      <c r="F37" s="548">
        <v>587</v>
      </c>
      <c r="G37" s="548">
        <v>517</v>
      </c>
      <c r="H37" s="548">
        <v>715</v>
      </c>
      <c r="I37" s="548">
        <v>613</v>
      </c>
      <c r="J37" s="548">
        <v>620</v>
      </c>
      <c r="K37" s="549">
        <v>-33</v>
      </c>
      <c r="L37" s="380">
        <v>-5.32258064516129</v>
      </c>
    </row>
    <row r="38" spans="1:12" s="369" customFormat="1" ht="15.95" customHeight="1" x14ac:dyDescent="0.2">
      <c r="A38" s="381"/>
      <c r="B38" s="384" t="s">
        <v>105</v>
      </c>
      <c r="C38" s="384" t="s">
        <v>106</v>
      </c>
      <c r="D38" s="385"/>
      <c r="E38" s="383"/>
      <c r="F38" s="548">
        <v>1041</v>
      </c>
      <c r="G38" s="548">
        <v>695</v>
      </c>
      <c r="H38" s="548">
        <v>1104</v>
      </c>
      <c r="I38" s="548">
        <v>1060</v>
      </c>
      <c r="J38" s="550">
        <v>1081</v>
      </c>
      <c r="K38" s="549">
        <v>-40</v>
      </c>
      <c r="L38" s="380">
        <v>-3.700277520814061</v>
      </c>
    </row>
    <row r="39" spans="1:12" s="369" customFormat="1" ht="15.95" customHeight="1" x14ac:dyDescent="0.2">
      <c r="A39" s="381"/>
      <c r="B39" s="385"/>
      <c r="C39" s="382" t="s">
        <v>352</v>
      </c>
      <c r="D39" s="385"/>
      <c r="E39" s="383"/>
      <c r="F39" s="548">
        <v>305</v>
      </c>
      <c r="G39" s="548">
        <v>271</v>
      </c>
      <c r="H39" s="548">
        <v>406</v>
      </c>
      <c r="I39" s="548">
        <v>353</v>
      </c>
      <c r="J39" s="548">
        <v>325</v>
      </c>
      <c r="K39" s="549">
        <v>-20</v>
      </c>
      <c r="L39" s="380">
        <v>-6.1538461538461542</v>
      </c>
    </row>
    <row r="40" spans="1:12" s="369" customFormat="1" ht="15.95" customHeight="1" x14ac:dyDescent="0.2">
      <c r="A40" s="381"/>
      <c r="B40" s="384"/>
      <c r="C40" s="384" t="s">
        <v>107</v>
      </c>
      <c r="D40" s="385"/>
      <c r="E40" s="383"/>
      <c r="F40" s="548">
        <v>748</v>
      </c>
      <c r="G40" s="548">
        <v>512</v>
      </c>
      <c r="H40" s="548">
        <v>715</v>
      </c>
      <c r="I40" s="548">
        <v>650</v>
      </c>
      <c r="J40" s="548">
        <v>723</v>
      </c>
      <c r="K40" s="549">
        <v>25</v>
      </c>
      <c r="L40" s="380">
        <v>3.4578146611341634</v>
      </c>
    </row>
    <row r="41" spans="1:12" s="369" customFormat="1" ht="24" customHeight="1" x14ac:dyDescent="0.2">
      <c r="A41" s="381"/>
      <c r="B41" s="385"/>
      <c r="C41" s="382" t="s">
        <v>352</v>
      </c>
      <c r="D41" s="385"/>
      <c r="E41" s="383"/>
      <c r="F41" s="548">
        <v>282</v>
      </c>
      <c r="G41" s="548">
        <v>246</v>
      </c>
      <c r="H41" s="548">
        <v>309</v>
      </c>
      <c r="I41" s="548">
        <v>260</v>
      </c>
      <c r="J41" s="550">
        <v>295</v>
      </c>
      <c r="K41" s="549">
        <v>-13</v>
      </c>
      <c r="L41" s="380">
        <v>-4.406779661016949</v>
      </c>
    </row>
    <row r="42" spans="1:12" s="110" customFormat="1" ht="15" customHeight="1" x14ac:dyDescent="0.2">
      <c r="A42" s="381"/>
      <c r="B42" s="384" t="s">
        <v>113</v>
      </c>
      <c r="C42" s="384" t="s">
        <v>353</v>
      </c>
      <c r="D42" s="385"/>
      <c r="E42" s="383"/>
      <c r="F42" s="548">
        <v>270</v>
      </c>
      <c r="G42" s="548">
        <v>227</v>
      </c>
      <c r="H42" s="548">
        <v>385</v>
      </c>
      <c r="I42" s="548">
        <v>250</v>
      </c>
      <c r="J42" s="548">
        <v>237</v>
      </c>
      <c r="K42" s="549">
        <v>33</v>
      </c>
      <c r="L42" s="380">
        <v>13.924050632911392</v>
      </c>
    </row>
    <row r="43" spans="1:12" s="110" customFormat="1" ht="15" customHeight="1" x14ac:dyDescent="0.2">
      <c r="A43" s="381"/>
      <c r="B43" s="385"/>
      <c r="C43" s="382" t="s">
        <v>352</v>
      </c>
      <c r="D43" s="385"/>
      <c r="E43" s="383"/>
      <c r="F43" s="548">
        <v>123</v>
      </c>
      <c r="G43" s="548">
        <v>116</v>
      </c>
      <c r="H43" s="548">
        <v>202</v>
      </c>
      <c r="I43" s="548">
        <v>131</v>
      </c>
      <c r="J43" s="548">
        <v>117</v>
      </c>
      <c r="K43" s="549">
        <v>6</v>
      </c>
      <c r="L43" s="380">
        <v>5.1282051282051286</v>
      </c>
    </row>
    <row r="44" spans="1:12" s="110" customFormat="1" ht="15" customHeight="1" x14ac:dyDescent="0.2">
      <c r="A44" s="381"/>
      <c r="B44" s="384"/>
      <c r="C44" s="366" t="s">
        <v>109</v>
      </c>
      <c r="D44" s="385"/>
      <c r="E44" s="383"/>
      <c r="F44" s="548">
        <v>1267</v>
      </c>
      <c r="G44" s="548">
        <v>828</v>
      </c>
      <c r="H44" s="548">
        <v>1267</v>
      </c>
      <c r="I44" s="548">
        <v>1236</v>
      </c>
      <c r="J44" s="550">
        <v>1337</v>
      </c>
      <c r="K44" s="549">
        <v>-70</v>
      </c>
      <c r="L44" s="380">
        <v>-5.2356020942408374</v>
      </c>
    </row>
    <row r="45" spans="1:12" s="110" customFormat="1" ht="15" customHeight="1" x14ac:dyDescent="0.2">
      <c r="A45" s="381"/>
      <c r="B45" s="385"/>
      <c r="C45" s="382" t="s">
        <v>352</v>
      </c>
      <c r="D45" s="385"/>
      <c r="E45" s="383"/>
      <c r="F45" s="548">
        <v>410</v>
      </c>
      <c r="G45" s="548">
        <v>354</v>
      </c>
      <c r="H45" s="548">
        <v>462</v>
      </c>
      <c r="I45" s="548">
        <v>422</v>
      </c>
      <c r="J45" s="548">
        <v>450</v>
      </c>
      <c r="K45" s="549">
        <v>-40</v>
      </c>
      <c r="L45" s="380">
        <v>-8.8888888888888893</v>
      </c>
    </row>
    <row r="46" spans="1:12" s="110" customFormat="1" ht="15" customHeight="1" x14ac:dyDescent="0.2">
      <c r="A46" s="381"/>
      <c r="B46" s="384"/>
      <c r="C46" s="366" t="s">
        <v>110</v>
      </c>
      <c r="D46" s="385"/>
      <c r="E46" s="383"/>
      <c r="F46" s="548">
        <v>227</v>
      </c>
      <c r="G46" s="548">
        <v>135</v>
      </c>
      <c r="H46" s="548">
        <v>155</v>
      </c>
      <c r="I46" s="548">
        <v>204</v>
      </c>
      <c r="J46" s="548">
        <v>208</v>
      </c>
      <c r="K46" s="549">
        <v>19</v>
      </c>
      <c r="L46" s="380">
        <v>9.134615384615385</v>
      </c>
    </row>
    <row r="47" spans="1:12" s="110" customFormat="1" ht="15" customHeight="1" x14ac:dyDescent="0.2">
      <c r="A47" s="381"/>
      <c r="B47" s="385"/>
      <c r="C47" s="382" t="s">
        <v>352</v>
      </c>
      <c r="D47" s="385"/>
      <c r="E47" s="383"/>
      <c r="F47" s="548" t="s">
        <v>513</v>
      </c>
      <c r="G47" s="548">
        <v>36</v>
      </c>
      <c r="H47" s="548" t="s">
        <v>513</v>
      </c>
      <c r="I47" s="548">
        <v>53</v>
      </c>
      <c r="J47" s="550">
        <v>43</v>
      </c>
      <c r="K47" s="549" t="s">
        <v>513</v>
      </c>
      <c r="L47" s="380" t="s">
        <v>513</v>
      </c>
    </row>
    <row r="48" spans="1:12" s="110" customFormat="1" ht="15" customHeight="1" x14ac:dyDescent="0.2">
      <c r="A48" s="381"/>
      <c r="B48" s="385"/>
      <c r="C48" s="366" t="s">
        <v>111</v>
      </c>
      <c r="D48" s="386"/>
      <c r="E48" s="387"/>
      <c r="F48" s="548">
        <v>25</v>
      </c>
      <c r="G48" s="548">
        <v>17</v>
      </c>
      <c r="H48" s="548">
        <v>12</v>
      </c>
      <c r="I48" s="548">
        <v>20</v>
      </c>
      <c r="J48" s="548">
        <v>22</v>
      </c>
      <c r="K48" s="549">
        <v>3</v>
      </c>
      <c r="L48" s="380">
        <v>13.636363636363637</v>
      </c>
    </row>
    <row r="49" spans="1:12" s="110" customFormat="1" ht="15" customHeight="1" x14ac:dyDescent="0.2">
      <c r="A49" s="381"/>
      <c r="B49" s="385"/>
      <c r="C49" s="382" t="s">
        <v>352</v>
      </c>
      <c r="D49" s="385"/>
      <c r="E49" s="383"/>
      <c r="F49" s="548" t="s">
        <v>513</v>
      </c>
      <c r="G49" s="548">
        <v>11</v>
      </c>
      <c r="H49" s="548" t="s">
        <v>513</v>
      </c>
      <c r="I49" s="548">
        <v>7</v>
      </c>
      <c r="J49" s="548">
        <v>10</v>
      </c>
      <c r="K49" s="549" t="s">
        <v>513</v>
      </c>
      <c r="L49" s="380" t="s">
        <v>513</v>
      </c>
    </row>
    <row r="50" spans="1:12" s="110" customFormat="1" ht="15" customHeight="1" x14ac:dyDescent="0.2">
      <c r="A50" s="381"/>
      <c r="B50" s="384" t="s">
        <v>113</v>
      </c>
      <c r="C50" s="382" t="s">
        <v>181</v>
      </c>
      <c r="D50" s="385"/>
      <c r="E50" s="383"/>
      <c r="F50" s="548" t="s">
        <v>513</v>
      </c>
      <c r="G50" s="548">
        <v>720</v>
      </c>
      <c r="H50" s="548" t="s">
        <v>513</v>
      </c>
      <c r="I50" s="548">
        <v>1102</v>
      </c>
      <c r="J50" s="550">
        <v>1249</v>
      </c>
      <c r="K50" s="549" t="s">
        <v>513</v>
      </c>
      <c r="L50" s="380" t="s">
        <v>513</v>
      </c>
    </row>
    <row r="51" spans="1:12" s="110" customFormat="1" ht="15" customHeight="1" x14ac:dyDescent="0.2">
      <c r="A51" s="381"/>
      <c r="B51" s="385"/>
      <c r="C51" s="382" t="s">
        <v>352</v>
      </c>
      <c r="D51" s="385"/>
      <c r="E51" s="383"/>
      <c r="F51" s="548">
        <v>351</v>
      </c>
      <c r="G51" s="548">
        <v>257</v>
      </c>
      <c r="H51" s="548">
        <v>410</v>
      </c>
      <c r="I51" s="548">
        <v>354</v>
      </c>
      <c r="J51" s="548">
        <v>388</v>
      </c>
      <c r="K51" s="549">
        <v>-37</v>
      </c>
      <c r="L51" s="380">
        <v>-9.536082474226804</v>
      </c>
    </row>
    <row r="52" spans="1:12" s="110" customFormat="1" ht="15" customHeight="1" x14ac:dyDescent="0.2">
      <c r="A52" s="381"/>
      <c r="B52" s="384"/>
      <c r="C52" s="382" t="s">
        <v>182</v>
      </c>
      <c r="D52" s="385"/>
      <c r="E52" s="383"/>
      <c r="F52" s="548">
        <v>651</v>
      </c>
      <c r="G52" s="548">
        <v>487</v>
      </c>
      <c r="H52" s="548">
        <v>677</v>
      </c>
      <c r="I52" s="548">
        <v>608</v>
      </c>
      <c r="J52" s="548">
        <v>555</v>
      </c>
      <c r="K52" s="549">
        <v>96</v>
      </c>
      <c r="L52" s="380">
        <v>17.297297297297298</v>
      </c>
    </row>
    <row r="53" spans="1:12" s="269" customFormat="1" ht="11.25" customHeight="1" x14ac:dyDescent="0.2">
      <c r="A53" s="381"/>
      <c r="B53" s="385"/>
      <c r="C53" s="382" t="s">
        <v>352</v>
      </c>
      <c r="D53" s="385"/>
      <c r="E53" s="383"/>
      <c r="F53" s="548">
        <v>236</v>
      </c>
      <c r="G53" s="548">
        <v>260</v>
      </c>
      <c r="H53" s="548">
        <v>305</v>
      </c>
      <c r="I53" s="548">
        <v>259</v>
      </c>
      <c r="J53" s="550">
        <v>232</v>
      </c>
      <c r="K53" s="549">
        <v>4</v>
      </c>
      <c r="L53" s="380">
        <v>1.7241379310344827</v>
      </c>
    </row>
    <row r="54" spans="1:12" s="151" customFormat="1" ht="12.75" customHeight="1" x14ac:dyDescent="0.2">
      <c r="A54" s="381"/>
      <c r="B54" s="384" t="s">
        <v>113</v>
      </c>
      <c r="C54" s="384" t="s">
        <v>116</v>
      </c>
      <c r="D54" s="385"/>
      <c r="E54" s="383"/>
      <c r="F54" s="548">
        <v>1480</v>
      </c>
      <c r="G54" s="548">
        <v>941</v>
      </c>
      <c r="H54" s="548">
        <v>1335</v>
      </c>
      <c r="I54" s="548">
        <v>1358</v>
      </c>
      <c r="J54" s="548">
        <v>1505</v>
      </c>
      <c r="K54" s="549">
        <v>-25</v>
      </c>
      <c r="L54" s="380">
        <v>-1.6611295681063123</v>
      </c>
    </row>
    <row r="55" spans="1:12" ht="11.25" x14ac:dyDescent="0.2">
      <c r="A55" s="381"/>
      <c r="B55" s="385"/>
      <c r="C55" s="382" t="s">
        <v>352</v>
      </c>
      <c r="D55" s="385"/>
      <c r="E55" s="383"/>
      <c r="F55" s="548">
        <v>471</v>
      </c>
      <c r="G55" s="548">
        <v>365</v>
      </c>
      <c r="H55" s="548">
        <v>511</v>
      </c>
      <c r="I55" s="548">
        <v>451</v>
      </c>
      <c r="J55" s="548">
        <v>472</v>
      </c>
      <c r="K55" s="549">
        <v>-1</v>
      </c>
      <c r="L55" s="380">
        <v>-0.21186440677966101</v>
      </c>
    </row>
    <row r="56" spans="1:12" ht="14.25" customHeight="1" x14ac:dyDescent="0.2">
      <c r="A56" s="381"/>
      <c r="B56" s="385"/>
      <c r="C56" s="384" t="s">
        <v>117</v>
      </c>
      <c r="D56" s="385"/>
      <c r="E56" s="383"/>
      <c r="F56" s="548">
        <v>308</v>
      </c>
      <c r="G56" s="548">
        <v>263</v>
      </c>
      <c r="H56" s="548">
        <v>483</v>
      </c>
      <c r="I56" s="548">
        <v>351</v>
      </c>
      <c r="J56" s="548">
        <v>299</v>
      </c>
      <c r="K56" s="549">
        <v>9</v>
      </c>
      <c r="L56" s="380">
        <v>3.0100334448160537</v>
      </c>
    </row>
    <row r="57" spans="1:12" ht="18.75" customHeight="1" x14ac:dyDescent="0.2">
      <c r="A57" s="388"/>
      <c r="B57" s="389"/>
      <c r="C57" s="390" t="s">
        <v>352</v>
      </c>
      <c r="D57" s="389"/>
      <c r="E57" s="391"/>
      <c r="F57" s="551">
        <v>116</v>
      </c>
      <c r="G57" s="552">
        <v>150</v>
      </c>
      <c r="H57" s="552">
        <v>203</v>
      </c>
      <c r="I57" s="552">
        <v>162</v>
      </c>
      <c r="J57" s="552">
        <v>148</v>
      </c>
      <c r="K57" s="553">
        <f t="shared" ref="K57" si="0">IF(OR(F57=".",J57=".")=TRUE,".",IF(OR(F57="*",J57="*")=TRUE,"*",IF(AND(F57="-",J57="-")=TRUE,"-",IF(AND(ISNUMBER(J57),ISNUMBER(F57))=TRUE,IF(F57-J57=0,0,F57-J57),IF(ISNUMBER(F57)=TRUE,F57,-J57)))))</f>
        <v>-32</v>
      </c>
      <c r="L57" s="392">
        <f t="shared" ref="L57" si="1">IF(K57 =".",".",IF(K57 ="*","*",IF(K57="-","-",IF(K57=0,0,IF(OR(J57="-",J57=".",F57="-",F57=".")=TRUE,"X",IF(J57=0,"0,0",IF(ABS(K57*100/J57)&gt;250,".X",(K57*100/J57))))))))</f>
        <v>-21.621621621621621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1842</v>
      </c>
      <c r="E11" s="114">
        <v>1281</v>
      </c>
      <c r="F11" s="114">
        <v>2306</v>
      </c>
      <c r="G11" s="114">
        <v>1747</v>
      </c>
      <c r="H11" s="140">
        <v>1869</v>
      </c>
      <c r="I11" s="115">
        <v>-27</v>
      </c>
      <c r="J11" s="116">
        <v>-1.4446227929373996</v>
      </c>
    </row>
    <row r="12" spans="1:15" s="110" customFormat="1" ht="24.95" customHeight="1" x14ac:dyDescent="0.2">
      <c r="A12" s="193" t="s">
        <v>132</v>
      </c>
      <c r="B12" s="194" t="s">
        <v>133</v>
      </c>
      <c r="C12" s="113">
        <v>3.0401737242128122</v>
      </c>
      <c r="D12" s="115">
        <v>56</v>
      </c>
      <c r="E12" s="114">
        <v>23</v>
      </c>
      <c r="F12" s="114">
        <v>57</v>
      </c>
      <c r="G12" s="114">
        <v>29</v>
      </c>
      <c r="H12" s="140">
        <v>51</v>
      </c>
      <c r="I12" s="115">
        <v>5</v>
      </c>
      <c r="J12" s="116">
        <v>9.8039215686274517</v>
      </c>
    </row>
    <row r="13" spans="1:15" s="110" customFormat="1" ht="24.95" customHeight="1" x14ac:dyDescent="0.2">
      <c r="A13" s="193" t="s">
        <v>134</v>
      </c>
      <c r="B13" s="199" t="s">
        <v>214</v>
      </c>
      <c r="C13" s="113">
        <v>1.4657980456026058</v>
      </c>
      <c r="D13" s="115">
        <v>27</v>
      </c>
      <c r="E13" s="114" t="s">
        <v>513</v>
      </c>
      <c r="F13" s="114">
        <v>10</v>
      </c>
      <c r="G13" s="114">
        <v>34</v>
      </c>
      <c r="H13" s="140">
        <v>14</v>
      </c>
      <c r="I13" s="115">
        <v>13</v>
      </c>
      <c r="J13" s="116">
        <v>92.857142857142861</v>
      </c>
    </row>
    <row r="14" spans="1:15" s="287" customFormat="1" ht="24.95" customHeight="1" x14ac:dyDescent="0.2">
      <c r="A14" s="193" t="s">
        <v>215</v>
      </c>
      <c r="B14" s="199" t="s">
        <v>137</v>
      </c>
      <c r="C14" s="113">
        <v>15.418023887079261</v>
      </c>
      <c r="D14" s="115">
        <v>284</v>
      </c>
      <c r="E14" s="114">
        <v>152</v>
      </c>
      <c r="F14" s="114">
        <v>273</v>
      </c>
      <c r="G14" s="114">
        <v>221</v>
      </c>
      <c r="H14" s="140">
        <v>260</v>
      </c>
      <c r="I14" s="115">
        <v>24</v>
      </c>
      <c r="J14" s="116">
        <v>9.2307692307692299</v>
      </c>
      <c r="K14" s="110"/>
      <c r="L14" s="110"/>
      <c r="M14" s="110"/>
      <c r="N14" s="110"/>
      <c r="O14" s="110"/>
    </row>
    <row r="15" spans="1:15" s="110" customFormat="1" ht="24.95" customHeight="1" x14ac:dyDescent="0.2">
      <c r="A15" s="193" t="s">
        <v>216</v>
      </c>
      <c r="B15" s="199" t="s">
        <v>217</v>
      </c>
      <c r="C15" s="113">
        <v>5.6460369163952224</v>
      </c>
      <c r="D15" s="115">
        <v>104</v>
      </c>
      <c r="E15" s="114">
        <v>62</v>
      </c>
      <c r="F15" s="114">
        <v>117</v>
      </c>
      <c r="G15" s="114">
        <v>107</v>
      </c>
      <c r="H15" s="140">
        <v>110</v>
      </c>
      <c r="I15" s="115">
        <v>-6</v>
      </c>
      <c r="J15" s="116">
        <v>-5.4545454545454541</v>
      </c>
    </row>
    <row r="16" spans="1:15" s="287" customFormat="1" ht="24.95" customHeight="1" x14ac:dyDescent="0.2">
      <c r="A16" s="193" t="s">
        <v>218</v>
      </c>
      <c r="B16" s="199" t="s">
        <v>141</v>
      </c>
      <c r="C16" s="113">
        <v>7.7090119435396307</v>
      </c>
      <c r="D16" s="115">
        <v>142</v>
      </c>
      <c r="E16" s="114">
        <v>59</v>
      </c>
      <c r="F16" s="114">
        <v>94</v>
      </c>
      <c r="G16" s="114">
        <v>78</v>
      </c>
      <c r="H16" s="140">
        <v>105</v>
      </c>
      <c r="I16" s="115">
        <v>37</v>
      </c>
      <c r="J16" s="116">
        <v>35.238095238095241</v>
      </c>
      <c r="K16" s="110"/>
      <c r="L16" s="110"/>
      <c r="M16" s="110"/>
      <c r="N16" s="110"/>
      <c r="O16" s="110"/>
    </row>
    <row r="17" spans="1:15" s="110" customFormat="1" ht="24.95" customHeight="1" x14ac:dyDescent="0.2">
      <c r="A17" s="193" t="s">
        <v>142</v>
      </c>
      <c r="B17" s="199" t="s">
        <v>220</v>
      </c>
      <c r="C17" s="113">
        <v>2.0629750271444083</v>
      </c>
      <c r="D17" s="115">
        <v>38</v>
      </c>
      <c r="E17" s="114">
        <v>31</v>
      </c>
      <c r="F17" s="114">
        <v>62</v>
      </c>
      <c r="G17" s="114">
        <v>36</v>
      </c>
      <c r="H17" s="140">
        <v>45</v>
      </c>
      <c r="I17" s="115">
        <v>-7</v>
      </c>
      <c r="J17" s="116">
        <v>-15.555555555555555</v>
      </c>
    </row>
    <row r="18" spans="1:15" s="287" customFormat="1" ht="24.95" customHeight="1" x14ac:dyDescent="0.2">
      <c r="A18" s="201" t="s">
        <v>144</v>
      </c>
      <c r="B18" s="202" t="s">
        <v>145</v>
      </c>
      <c r="C18" s="113">
        <v>13.300760043431053</v>
      </c>
      <c r="D18" s="115">
        <v>245</v>
      </c>
      <c r="E18" s="114" t="s">
        <v>513</v>
      </c>
      <c r="F18" s="114">
        <v>356</v>
      </c>
      <c r="G18" s="114">
        <v>265</v>
      </c>
      <c r="H18" s="140">
        <v>282</v>
      </c>
      <c r="I18" s="115">
        <v>-37</v>
      </c>
      <c r="J18" s="116">
        <v>-13.120567375886525</v>
      </c>
      <c r="K18" s="110"/>
      <c r="L18" s="110"/>
      <c r="M18" s="110"/>
      <c r="N18" s="110"/>
      <c r="O18" s="110"/>
    </row>
    <row r="19" spans="1:15" s="110" customFormat="1" ht="24.95" customHeight="1" x14ac:dyDescent="0.2">
      <c r="A19" s="193" t="s">
        <v>146</v>
      </c>
      <c r="B19" s="199" t="s">
        <v>147</v>
      </c>
      <c r="C19" s="113">
        <v>11.237785016286646</v>
      </c>
      <c r="D19" s="115">
        <v>207</v>
      </c>
      <c r="E19" s="114">
        <v>151</v>
      </c>
      <c r="F19" s="114">
        <v>210</v>
      </c>
      <c r="G19" s="114">
        <v>219</v>
      </c>
      <c r="H19" s="140">
        <v>234</v>
      </c>
      <c r="I19" s="115">
        <v>-27</v>
      </c>
      <c r="J19" s="116">
        <v>-11.538461538461538</v>
      </c>
    </row>
    <row r="20" spans="1:15" s="287" customFormat="1" ht="24.95" customHeight="1" x14ac:dyDescent="0.2">
      <c r="A20" s="193" t="s">
        <v>148</v>
      </c>
      <c r="B20" s="199" t="s">
        <v>149</v>
      </c>
      <c r="C20" s="113">
        <v>6.5689467969598265</v>
      </c>
      <c r="D20" s="115">
        <v>121</v>
      </c>
      <c r="E20" s="114">
        <v>150</v>
      </c>
      <c r="F20" s="114">
        <v>290</v>
      </c>
      <c r="G20" s="114">
        <v>172</v>
      </c>
      <c r="H20" s="140">
        <v>140</v>
      </c>
      <c r="I20" s="115">
        <v>-19</v>
      </c>
      <c r="J20" s="116">
        <v>-13.571428571428571</v>
      </c>
      <c r="K20" s="110"/>
      <c r="L20" s="110"/>
      <c r="M20" s="110"/>
      <c r="N20" s="110"/>
      <c r="O20" s="110"/>
    </row>
    <row r="21" spans="1:15" s="110" customFormat="1" ht="24.95" customHeight="1" x14ac:dyDescent="0.2">
      <c r="A21" s="201" t="s">
        <v>150</v>
      </c>
      <c r="B21" s="202" t="s">
        <v>151</v>
      </c>
      <c r="C21" s="113">
        <v>5.8631921824104234</v>
      </c>
      <c r="D21" s="115">
        <v>108</v>
      </c>
      <c r="E21" s="114">
        <v>132</v>
      </c>
      <c r="F21" s="114">
        <v>156</v>
      </c>
      <c r="G21" s="114">
        <v>150</v>
      </c>
      <c r="H21" s="140">
        <v>118</v>
      </c>
      <c r="I21" s="115">
        <v>-10</v>
      </c>
      <c r="J21" s="116">
        <v>-8.4745762711864412</v>
      </c>
    </row>
    <row r="22" spans="1:15" s="110" customFormat="1" ht="24.95" customHeight="1" x14ac:dyDescent="0.2">
      <c r="A22" s="201" t="s">
        <v>152</v>
      </c>
      <c r="B22" s="199" t="s">
        <v>153</v>
      </c>
      <c r="C22" s="113">
        <v>0.2714440825190011</v>
      </c>
      <c r="D22" s="115">
        <v>5</v>
      </c>
      <c r="E22" s="114" t="s">
        <v>513</v>
      </c>
      <c r="F22" s="114" t="s">
        <v>513</v>
      </c>
      <c r="G22" s="114">
        <v>7</v>
      </c>
      <c r="H22" s="140">
        <v>6</v>
      </c>
      <c r="I22" s="115">
        <v>-1</v>
      </c>
      <c r="J22" s="116">
        <v>-16.666666666666668</v>
      </c>
    </row>
    <row r="23" spans="1:15" s="110" customFormat="1" ht="24.95" customHeight="1" x14ac:dyDescent="0.2">
      <c r="A23" s="193" t="s">
        <v>154</v>
      </c>
      <c r="B23" s="199" t="s">
        <v>155</v>
      </c>
      <c r="C23" s="113">
        <v>0.16286644951140064</v>
      </c>
      <c r="D23" s="115">
        <v>3</v>
      </c>
      <c r="E23" s="114" t="s">
        <v>513</v>
      </c>
      <c r="F23" s="114" t="s">
        <v>513</v>
      </c>
      <c r="G23" s="114">
        <v>6</v>
      </c>
      <c r="H23" s="140">
        <v>7</v>
      </c>
      <c r="I23" s="115">
        <v>-4</v>
      </c>
      <c r="J23" s="116">
        <v>-57.142857142857146</v>
      </c>
    </row>
    <row r="24" spans="1:15" s="110" customFormat="1" ht="24.95" customHeight="1" x14ac:dyDescent="0.2">
      <c r="A24" s="193" t="s">
        <v>156</v>
      </c>
      <c r="B24" s="199" t="s">
        <v>221</v>
      </c>
      <c r="C24" s="113">
        <v>3.2030401737242129</v>
      </c>
      <c r="D24" s="115">
        <v>59</v>
      </c>
      <c r="E24" s="114">
        <v>39</v>
      </c>
      <c r="F24" s="114">
        <v>89</v>
      </c>
      <c r="G24" s="114">
        <v>56</v>
      </c>
      <c r="H24" s="140">
        <v>66</v>
      </c>
      <c r="I24" s="115">
        <v>-7</v>
      </c>
      <c r="J24" s="116">
        <v>-10.606060606060606</v>
      </c>
    </row>
    <row r="25" spans="1:15" s="110" customFormat="1" ht="24.95" customHeight="1" x14ac:dyDescent="0.2">
      <c r="A25" s="193" t="s">
        <v>222</v>
      </c>
      <c r="B25" s="204" t="s">
        <v>159</v>
      </c>
      <c r="C25" s="113">
        <v>7.54614549402823</v>
      </c>
      <c r="D25" s="115">
        <v>139</v>
      </c>
      <c r="E25" s="114">
        <v>93</v>
      </c>
      <c r="F25" s="114">
        <v>148</v>
      </c>
      <c r="G25" s="114">
        <v>171</v>
      </c>
      <c r="H25" s="140">
        <v>145</v>
      </c>
      <c r="I25" s="115">
        <v>-6</v>
      </c>
      <c r="J25" s="116">
        <v>-4.1379310344827589</v>
      </c>
    </row>
    <row r="26" spans="1:15" s="110" customFormat="1" ht="24.95" customHeight="1" x14ac:dyDescent="0.2">
      <c r="A26" s="201">
        <v>782.78300000000002</v>
      </c>
      <c r="B26" s="203" t="s">
        <v>160</v>
      </c>
      <c r="C26" s="113">
        <v>3.6373507057546144</v>
      </c>
      <c r="D26" s="115">
        <v>67</v>
      </c>
      <c r="E26" s="114" t="s">
        <v>513</v>
      </c>
      <c r="F26" s="114">
        <v>104</v>
      </c>
      <c r="G26" s="114">
        <v>94</v>
      </c>
      <c r="H26" s="140">
        <v>113</v>
      </c>
      <c r="I26" s="115">
        <v>-46</v>
      </c>
      <c r="J26" s="116">
        <v>-40.707964601769909</v>
      </c>
    </row>
    <row r="27" spans="1:15" s="110" customFormat="1" ht="24.95" customHeight="1" x14ac:dyDescent="0.2">
      <c r="A27" s="193" t="s">
        <v>161</v>
      </c>
      <c r="B27" s="199" t="s">
        <v>162</v>
      </c>
      <c r="C27" s="113">
        <v>7.328990228013029</v>
      </c>
      <c r="D27" s="115">
        <v>135</v>
      </c>
      <c r="E27" s="114">
        <v>25</v>
      </c>
      <c r="F27" s="114">
        <v>51</v>
      </c>
      <c r="G27" s="114">
        <v>46</v>
      </c>
      <c r="H27" s="140">
        <v>81</v>
      </c>
      <c r="I27" s="115">
        <v>54</v>
      </c>
      <c r="J27" s="116">
        <v>66.666666666666671</v>
      </c>
    </row>
    <row r="28" spans="1:15" s="110" customFormat="1" ht="24.95" customHeight="1" x14ac:dyDescent="0.2">
      <c r="A28" s="193" t="s">
        <v>163</v>
      </c>
      <c r="B28" s="199" t="s">
        <v>164</v>
      </c>
      <c r="C28" s="113">
        <v>4.7774158523344195</v>
      </c>
      <c r="D28" s="115">
        <v>88</v>
      </c>
      <c r="E28" s="114">
        <v>37</v>
      </c>
      <c r="F28" s="114">
        <v>78</v>
      </c>
      <c r="G28" s="114">
        <v>30</v>
      </c>
      <c r="H28" s="140">
        <v>69</v>
      </c>
      <c r="I28" s="115">
        <v>19</v>
      </c>
      <c r="J28" s="116">
        <v>27.536231884057973</v>
      </c>
    </row>
    <row r="29" spans="1:15" s="110" customFormat="1" ht="24.95" customHeight="1" x14ac:dyDescent="0.2">
      <c r="A29" s="193">
        <v>86</v>
      </c>
      <c r="B29" s="199" t="s">
        <v>165</v>
      </c>
      <c r="C29" s="113">
        <v>7.0032573289902276</v>
      </c>
      <c r="D29" s="115">
        <v>129</v>
      </c>
      <c r="E29" s="114">
        <v>129</v>
      </c>
      <c r="F29" s="114">
        <v>264</v>
      </c>
      <c r="G29" s="114">
        <v>92</v>
      </c>
      <c r="H29" s="140">
        <v>132</v>
      </c>
      <c r="I29" s="115">
        <v>-3</v>
      </c>
      <c r="J29" s="116">
        <v>-2.2727272727272729</v>
      </c>
    </row>
    <row r="30" spans="1:15" s="110" customFormat="1" ht="24.95" customHeight="1" x14ac:dyDescent="0.2">
      <c r="A30" s="193">
        <v>87.88</v>
      </c>
      <c r="B30" s="204" t="s">
        <v>166</v>
      </c>
      <c r="C30" s="113">
        <v>6.1346362649294246</v>
      </c>
      <c r="D30" s="115">
        <v>113</v>
      </c>
      <c r="E30" s="114">
        <v>92</v>
      </c>
      <c r="F30" s="114">
        <v>147</v>
      </c>
      <c r="G30" s="114">
        <v>99</v>
      </c>
      <c r="H30" s="140">
        <v>94</v>
      </c>
      <c r="I30" s="115">
        <v>19</v>
      </c>
      <c r="J30" s="116">
        <v>20.212765957446809</v>
      </c>
    </row>
    <row r="31" spans="1:15" s="110" customFormat="1" ht="24.95" customHeight="1" x14ac:dyDescent="0.2">
      <c r="A31" s="193" t="s">
        <v>167</v>
      </c>
      <c r="B31" s="199" t="s">
        <v>168</v>
      </c>
      <c r="C31" s="113">
        <v>3.0401737242128122</v>
      </c>
      <c r="D31" s="115">
        <v>56</v>
      </c>
      <c r="E31" s="114">
        <v>54</v>
      </c>
      <c r="F31" s="114">
        <v>64</v>
      </c>
      <c r="G31" s="114">
        <v>56</v>
      </c>
      <c r="H31" s="140">
        <v>57</v>
      </c>
      <c r="I31" s="115">
        <v>-1</v>
      </c>
      <c r="J31" s="116">
        <v>-1.7543859649122806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3.0401737242128122</v>
      </c>
      <c r="D34" s="115">
        <v>56</v>
      </c>
      <c r="E34" s="114">
        <v>23</v>
      </c>
      <c r="F34" s="114">
        <v>57</v>
      </c>
      <c r="G34" s="114">
        <v>29</v>
      </c>
      <c r="H34" s="140">
        <v>51</v>
      </c>
      <c r="I34" s="115">
        <v>5</v>
      </c>
      <c r="J34" s="116">
        <v>9.8039215686274517</v>
      </c>
    </row>
    <row r="35" spans="1:10" s="110" customFormat="1" ht="24.95" customHeight="1" x14ac:dyDescent="0.2">
      <c r="A35" s="292" t="s">
        <v>171</v>
      </c>
      <c r="B35" s="293" t="s">
        <v>172</v>
      </c>
      <c r="C35" s="113">
        <v>30.18458197611292</v>
      </c>
      <c r="D35" s="115">
        <v>556</v>
      </c>
      <c r="E35" s="114">
        <v>296</v>
      </c>
      <c r="F35" s="114">
        <v>639</v>
      </c>
      <c r="G35" s="114">
        <v>520</v>
      </c>
      <c r="H35" s="140">
        <v>556</v>
      </c>
      <c r="I35" s="115">
        <v>0</v>
      </c>
      <c r="J35" s="116">
        <v>0</v>
      </c>
    </row>
    <row r="36" spans="1:10" s="110" customFormat="1" ht="24.95" customHeight="1" x14ac:dyDescent="0.2">
      <c r="A36" s="294" t="s">
        <v>173</v>
      </c>
      <c r="B36" s="295" t="s">
        <v>174</v>
      </c>
      <c r="C36" s="125">
        <v>66.77524429967427</v>
      </c>
      <c r="D36" s="143">
        <v>1230</v>
      </c>
      <c r="E36" s="144">
        <v>962</v>
      </c>
      <c r="F36" s="144">
        <v>1610</v>
      </c>
      <c r="G36" s="144">
        <v>1198</v>
      </c>
      <c r="H36" s="145">
        <v>1262</v>
      </c>
      <c r="I36" s="143">
        <v>-32</v>
      </c>
      <c r="J36" s="146">
        <v>-2.5356576862123612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1842</v>
      </c>
      <c r="F11" s="264">
        <v>1281</v>
      </c>
      <c r="G11" s="264">
        <v>2306</v>
      </c>
      <c r="H11" s="264">
        <v>1747</v>
      </c>
      <c r="I11" s="265">
        <v>1869</v>
      </c>
      <c r="J11" s="263">
        <v>-27</v>
      </c>
      <c r="K11" s="266">
        <v>-1.4446227929373996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26.167209554831704</v>
      </c>
      <c r="E13" s="115">
        <v>482</v>
      </c>
      <c r="F13" s="114">
        <v>370</v>
      </c>
      <c r="G13" s="114">
        <v>611</v>
      </c>
      <c r="H13" s="114">
        <v>547</v>
      </c>
      <c r="I13" s="140">
        <v>485</v>
      </c>
      <c r="J13" s="115">
        <v>-3</v>
      </c>
      <c r="K13" s="116">
        <v>-0.61855670103092786</v>
      </c>
    </row>
    <row r="14" spans="1:15" ht="15.95" customHeight="1" x14ac:dyDescent="0.2">
      <c r="A14" s="306" t="s">
        <v>230</v>
      </c>
      <c r="B14" s="307"/>
      <c r="C14" s="308"/>
      <c r="D14" s="113">
        <v>58.957654723127035</v>
      </c>
      <c r="E14" s="115">
        <v>1086</v>
      </c>
      <c r="F14" s="114">
        <v>700</v>
      </c>
      <c r="G14" s="114">
        <v>1431</v>
      </c>
      <c r="H14" s="114">
        <v>961</v>
      </c>
      <c r="I14" s="140">
        <v>1105</v>
      </c>
      <c r="J14" s="115">
        <v>-19</v>
      </c>
      <c r="K14" s="116">
        <v>-1.7194570135746607</v>
      </c>
    </row>
    <row r="15" spans="1:15" ht="15.95" customHeight="1" x14ac:dyDescent="0.2">
      <c r="A15" s="306" t="s">
        <v>231</v>
      </c>
      <c r="B15" s="307"/>
      <c r="C15" s="308"/>
      <c r="D15" s="113">
        <v>5.9174809989142236</v>
      </c>
      <c r="E15" s="115">
        <v>109</v>
      </c>
      <c r="F15" s="114">
        <v>95</v>
      </c>
      <c r="G15" s="114">
        <v>83</v>
      </c>
      <c r="H15" s="114">
        <v>106</v>
      </c>
      <c r="I15" s="140">
        <v>120</v>
      </c>
      <c r="J15" s="115">
        <v>-11</v>
      </c>
      <c r="K15" s="116">
        <v>-9.1666666666666661</v>
      </c>
    </row>
    <row r="16" spans="1:15" ht="15.95" customHeight="1" x14ac:dyDescent="0.2">
      <c r="A16" s="306" t="s">
        <v>232</v>
      </c>
      <c r="B16" s="307"/>
      <c r="C16" s="308"/>
      <c r="D16" s="113">
        <v>8.5776330076004346</v>
      </c>
      <c r="E16" s="115">
        <v>158</v>
      </c>
      <c r="F16" s="114">
        <v>106</v>
      </c>
      <c r="G16" s="114">
        <v>162</v>
      </c>
      <c r="H16" s="114">
        <v>117</v>
      </c>
      <c r="I16" s="140">
        <v>152</v>
      </c>
      <c r="J16" s="115">
        <v>6</v>
      </c>
      <c r="K16" s="116">
        <v>3.9473684210526314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2.8773072747014115</v>
      </c>
      <c r="E18" s="115">
        <v>53</v>
      </c>
      <c r="F18" s="114">
        <v>24</v>
      </c>
      <c r="G18" s="114">
        <v>64</v>
      </c>
      <c r="H18" s="114">
        <v>34</v>
      </c>
      <c r="I18" s="140">
        <v>44</v>
      </c>
      <c r="J18" s="115">
        <v>9</v>
      </c>
      <c r="K18" s="116">
        <v>20.454545454545453</v>
      </c>
    </row>
    <row r="19" spans="1:11" ht="14.1" customHeight="1" x14ac:dyDescent="0.2">
      <c r="A19" s="306" t="s">
        <v>235</v>
      </c>
      <c r="B19" s="307" t="s">
        <v>236</v>
      </c>
      <c r="C19" s="308"/>
      <c r="D19" s="113">
        <v>1.4115092290988056</v>
      </c>
      <c r="E19" s="115">
        <v>26</v>
      </c>
      <c r="F19" s="114">
        <v>5</v>
      </c>
      <c r="G19" s="114">
        <v>41</v>
      </c>
      <c r="H19" s="114">
        <v>16</v>
      </c>
      <c r="I19" s="140">
        <v>29</v>
      </c>
      <c r="J19" s="115">
        <v>-3</v>
      </c>
      <c r="K19" s="116">
        <v>-10.344827586206897</v>
      </c>
    </row>
    <row r="20" spans="1:11" ht="14.1" customHeight="1" x14ac:dyDescent="0.2">
      <c r="A20" s="306">
        <v>12</v>
      </c>
      <c r="B20" s="307" t="s">
        <v>237</v>
      </c>
      <c r="C20" s="308"/>
      <c r="D20" s="113">
        <v>1.0314875135722041</v>
      </c>
      <c r="E20" s="115">
        <v>19</v>
      </c>
      <c r="F20" s="114">
        <v>16</v>
      </c>
      <c r="G20" s="114">
        <v>31</v>
      </c>
      <c r="H20" s="114">
        <v>49</v>
      </c>
      <c r="I20" s="140">
        <v>38</v>
      </c>
      <c r="J20" s="115">
        <v>-19</v>
      </c>
      <c r="K20" s="116">
        <v>-50</v>
      </c>
    </row>
    <row r="21" spans="1:11" ht="14.1" customHeight="1" x14ac:dyDescent="0.2">
      <c r="A21" s="306">
        <v>21</v>
      </c>
      <c r="B21" s="307" t="s">
        <v>238</v>
      </c>
      <c r="C21" s="308"/>
      <c r="D21" s="113">
        <v>0.43431053203040176</v>
      </c>
      <c r="E21" s="115">
        <v>8</v>
      </c>
      <c r="F21" s="114" t="s">
        <v>513</v>
      </c>
      <c r="G21" s="114">
        <v>7</v>
      </c>
      <c r="H21" s="114">
        <v>14</v>
      </c>
      <c r="I21" s="140">
        <v>15</v>
      </c>
      <c r="J21" s="115">
        <v>-7</v>
      </c>
      <c r="K21" s="116">
        <v>-46.666666666666664</v>
      </c>
    </row>
    <row r="22" spans="1:11" ht="14.1" customHeight="1" x14ac:dyDescent="0.2">
      <c r="A22" s="306">
        <v>22</v>
      </c>
      <c r="B22" s="307" t="s">
        <v>239</v>
      </c>
      <c r="C22" s="308"/>
      <c r="D22" s="113">
        <v>1.5743756786102063</v>
      </c>
      <c r="E22" s="115">
        <v>29</v>
      </c>
      <c r="F22" s="114">
        <v>14</v>
      </c>
      <c r="G22" s="114">
        <v>56</v>
      </c>
      <c r="H22" s="114">
        <v>29</v>
      </c>
      <c r="I22" s="140">
        <v>50</v>
      </c>
      <c r="J22" s="115">
        <v>-21</v>
      </c>
      <c r="K22" s="116">
        <v>-42</v>
      </c>
    </row>
    <row r="23" spans="1:11" ht="14.1" customHeight="1" x14ac:dyDescent="0.2">
      <c r="A23" s="306">
        <v>23</v>
      </c>
      <c r="B23" s="307" t="s">
        <v>240</v>
      </c>
      <c r="C23" s="308"/>
      <c r="D23" s="113">
        <v>1.0314875135722041</v>
      </c>
      <c r="E23" s="115">
        <v>19</v>
      </c>
      <c r="F23" s="114">
        <v>9</v>
      </c>
      <c r="G23" s="114">
        <v>19</v>
      </c>
      <c r="H23" s="114">
        <v>15</v>
      </c>
      <c r="I23" s="140">
        <v>18</v>
      </c>
      <c r="J23" s="115">
        <v>1</v>
      </c>
      <c r="K23" s="116">
        <v>5.5555555555555554</v>
      </c>
    </row>
    <row r="24" spans="1:11" ht="14.1" customHeight="1" x14ac:dyDescent="0.2">
      <c r="A24" s="306">
        <v>24</v>
      </c>
      <c r="B24" s="307" t="s">
        <v>241</v>
      </c>
      <c r="C24" s="308"/>
      <c r="D24" s="113">
        <v>5.8089033659066232</v>
      </c>
      <c r="E24" s="115">
        <v>107</v>
      </c>
      <c r="F24" s="114">
        <v>25</v>
      </c>
      <c r="G24" s="114">
        <v>52</v>
      </c>
      <c r="H24" s="114">
        <v>39</v>
      </c>
      <c r="I24" s="140">
        <v>74</v>
      </c>
      <c r="J24" s="115">
        <v>33</v>
      </c>
      <c r="K24" s="116">
        <v>44.594594594594597</v>
      </c>
    </row>
    <row r="25" spans="1:11" ht="14.1" customHeight="1" x14ac:dyDescent="0.2">
      <c r="A25" s="306">
        <v>25</v>
      </c>
      <c r="B25" s="307" t="s">
        <v>242</v>
      </c>
      <c r="C25" s="308"/>
      <c r="D25" s="113">
        <v>4.0173724212812161</v>
      </c>
      <c r="E25" s="115">
        <v>74</v>
      </c>
      <c r="F25" s="114">
        <v>51</v>
      </c>
      <c r="G25" s="114">
        <v>79</v>
      </c>
      <c r="H25" s="114">
        <v>70</v>
      </c>
      <c r="I25" s="140">
        <v>94</v>
      </c>
      <c r="J25" s="115">
        <v>-20</v>
      </c>
      <c r="K25" s="116">
        <v>-21.276595744680851</v>
      </c>
    </row>
    <row r="26" spans="1:11" ht="14.1" customHeight="1" x14ac:dyDescent="0.2">
      <c r="A26" s="306">
        <v>26</v>
      </c>
      <c r="B26" s="307" t="s">
        <v>243</v>
      </c>
      <c r="C26" s="308"/>
      <c r="D26" s="113">
        <v>1.8458197611292073</v>
      </c>
      <c r="E26" s="115">
        <v>34</v>
      </c>
      <c r="F26" s="114">
        <v>12</v>
      </c>
      <c r="G26" s="114">
        <v>31</v>
      </c>
      <c r="H26" s="114">
        <v>16</v>
      </c>
      <c r="I26" s="140">
        <v>25</v>
      </c>
      <c r="J26" s="115">
        <v>9</v>
      </c>
      <c r="K26" s="116">
        <v>36</v>
      </c>
    </row>
    <row r="27" spans="1:11" ht="14.1" customHeight="1" x14ac:dyDescent="0.2">
      <c r="A27" s="306">
        <v>27</v>
      </c>
      <c r="B27" s="307" t="s">
        <v>244</v>
      </c>
      <c r="C27" s="308"/>
      <c r="D27" s="113">
        <v>0.92290988056460366</v>
      </c>
      <c r="E27" s="115">
        <v>17</v>
      </c>
      <c r="F27" s="114">
        <v>5</v>
      </c>
      <c r="G27" s="114">
        <v>26</v>
      </c>
      <c r="H27" s="114">
        <v>20</v>
      </c>
      <c r="I27" s="140">
        <v>26</v>
      </c>
      <c r="J27" s="115">
        <v>-9</v>
      </c>
      <c r="K27" s="116">
        <v>-34.615384615384613</v>
      </c>
    </row>
    <row r="28" spans="1:11" ht="14.1" customHeight="1" x14ac:dyDescent="0.2">
      <c r="A28" s="306">
        <v>28</v>
      </c>
      <c r="B28" s="307" t="s">
        <v>245</v>
      </c>
      <c r="C28" s="308"/>
      <c r="D28" s="113" t="s">
        <v>513</v>
      </c>
      <c r="E28" s="115" t="s">
        <v>513</v>
      </c>
      <c r="F28" s="114">
        <v>3</v>
      </c>
      <c r="G28" s="114">
        <v>7</v>
      </c>
      <c r="H28" s="114">
        <v>6</v>
      </c>
      <c r="I28" s="140">
        <v>6</v>
      </c>
      <c r="J28" s="115" t="s">
        <v>513</v>
      </c>
      <c r="K28" s="116" t="s">
        <v>513</v>
      </c>
    </row>
    <row r="29" spans="1:11" ht="14.1" customHeight="1" x14ac:dyDescent="0.2">
      <c r="A29" s="306">
        <v>29</v>
      </c>
      <c r="B29" s="307" t="s">
        <v>246</v>
      </c>
      <c r="C29" s="308"/>
      <c r="D29" s="113">
        <v>4.5059717698154182</v>
      </c>
      <c r="E29" s="115">
        <v>83</v>
      </c>
      <c r="F29" s="114">
        <v>84</v>
      </c>
      <c r="G29" s="114">
        <v>111</v>
      </c>
      <c r="H29" s="114">
        <v>98</v>
      </c>
      <c r="I29" s="140">
        <v>88</v>
      </c>
      <c r="J29" s="115">
        <v>-5</v>
      </c>
      <c r="K29" s="116">
        <v>-5.6818181818181817</v>
      </c>
    </row>
    <row r="30" spans="1:11" ht="14.1" customHeight="1" x14ac:dyDescent="0.2">
      <c r="A30" s="306" t="s">
        <v>247</v>
      </c>
      <c r="B30" s="307" t="s">
        <v>248</v>
      </c>
      <c r="C30" s="308"/>
      <c r="D30" s="113">
        <v>2.225841476655809</v>
      </c>
      <c r="E30" s="115">
        <v>41</v>
      </c>
      <c r="F30" s="114">
        <v>44</v>
      </c>
      <c r="G30" s="114">
        <v>65</v>
      </c>
      <c r="H30" s="114">
        <v>58</v>
      </c>
      <c r="I30" s="140">
        <v>52</v>
      </c>
      <c r="J30" s="115">
        <v>-11</v>
      </c>
      <c r="K30" s="116">
        <v>-21.153846153846153</v>
      </c>
    </row>
    <row r="31" spans="1:11" ht="14.1" customHeight="1" x14ac:dyDescent="0.2">
      <c r="A31" s="306" t="s">
        <v>249</v>
      </c>
      <c r="B31" s="307" t="s">
        <v>250</v>
      </c>
      <c r="C31" s="308"/>
      <c r="D31" s="113" t="s">
        <v>513</v>
      </c>
      <c r="E31" s="115" t="s">
        <v>513</v>
      </c>
      <c r="F31" s="114">
        <v>40</v>
      </c>
      <c r="G31" s="114" t="s">
        <v>513</v>
      </c>
      <c r="H31" s="114">
        <v>40</v>
      </c>
      <c r="I31" s="140">
        <v>36</v>
      </c>
      <c r="J31" s="115" t="s">
        <v>513</v>
      </c>
      <c r="K31" s="116" t="s">
        <v>513</v>
      </c>
    </row>
    <row r="32" spans="1:11" ht="14.1" customHeight="1" x14ac:dyDescent="0.2">
      <c r="A32" s="306">
        <v>31</v>
      </c>
      <c r="B32" s="307" t="s">
        <v>251</v>
      </c>
      <c r="C32" s="308"/>
      <c r="D32" s="113">
        <v>0.54288816503800219</v>
      </c>
      <c r="E32" s="115">
        <v>10</v>
      </c>
      <c r="F32" s="114">
        <v>7</v>
      </c>
      <c r="G32" s="114">
        <v>9</v>
      </c>
      <c r="H32" s="114">
        <v>7</v>
      </c>
      <c r="I32" s="140">
        <v>11</v>
      </c>
      <c r="J32" s="115">
        <v>-1</v>
      </c>
      <c r="K32" s="116">
        <v>-9.0909090909090917</v>
      </c>
    </row>
    <row r="33" spans="1:11" ht="14.1" customHeight="1" x14ac:dyDescent="0.2">
      <c r="A33" s="306">
        <v>32</v>
      </c>
      <c r="B33" s="307" t="s">
        <v>252</v>
      </c>
      <c r="C33" s="308"/>
      <c r="D33" s="113">
        <v>6.3517915309446256</v>
      </c>
      <c r="E33" s="115">
        <v>117</v>
      </c>
      <c r="F33" s="114">
        <v>77</v>
      </c>
      <c r="G33" s="114">
        <v>226</v>
      </c>
      <c r="H33" s="114">
        <v>147</v>
      </c>
      <c r="I33" s="140">
        <v>123</v>
      </c>
      <c r="J33" s="115">
        <v>-6</v>
      </c>
      <c r="K33" s="116">
        <v>-4.8780487804878048</v>
      </c>
    </row>
    <row r="34" spans="1:11" ht="14.1" customHeight="1" x14ac:dyDescent="0.2">
      <c r="A34" s="306">
        <v>33</v>
      </c>
      <c r="B34" s="307" t="s">
        <v>253</v>
      </c>
      <c r="C34" s="308"/>
      <c r="D34" s="113">
        <v>2.225841476655809</v>
      </c>
      <c r="E34" s="115">
        <v>41</v>
      </c>
      <c r="F34" s="114">
        <v>29</v>
      </c>
      <c r="G34" s="114">
        <v>50</v>
      </c>
      <c r="H34" s="114">
        <v>37</v>
      </c>
      <c r="I34" s="140">
        <v>31</v>
      </c>
      <c r="J34" s="115">
        <v>10</v>
      </c>
      <c r="K34" s="116">
        <v>32.258064516129032</v>
      </c>
    </row>
    <row r="35" spans="1:11" ht="14.1" customHeight="1" x14ac:dyDescent="0.2">
      <c r="A35" s="306">
        <v>34</v>
      </c>
      <c r="B35" s="307" t="s">
        <v>254</v>
      </c>
      <c r="C35" s="308"/>
      <c r="D35" s="113">
        <v>4.9945711183496204</v>
      </c>
      <c r="E35" s="115">
        <v>92</v>
      </c>
      <c r="F35" s="114">
        <v>36</v>
      </c>
      <c r="G35" s="114">
        <v>55</v>
      </c>
      <c r="H35" s="114">
        <v>67</v>
      </c>
      <c r="I35" s="140">
        <v>63</v>
      </c>
      <c r="J35" s="115">
        <v>29</v>
      </c>
      <c r="K35" s="116">
        <v>46.031746031746032</v>
      </c>
    </row>
    <row r="36" spans="1:11" ht="14.1" customHeight="1" x14ac:dyDescent="0.2">
      <c r="A36" s="306">
        <v>41</v>
      </c>
      <c r="B36" s="307" t="s">
        <v>255</v>
      </c>
      <c r="C36" s="308"/>
      <c r="D36" s="113">
        <v>0.2714440825190011</v>
      </c>
      <c r="E36" s="115">
        <v>5</v>
      </c>
      <c r="F36" s="114">
        <v>5</v>
      </c>
      <c r="G36" s="114">
        <v>11</v>
      </c>
      <c r="H36" s="114">
        <v>9</v>
      </c>
      <c r="I36" s="140" t="s">
        <v>513</v>
      </c>
      <c r="J36" s="115" t="s">
        <v>513</v>
      </c>
      <c r="K36" s="116" t="s">
        <v>513</v>
      </c>
    </row>
    <row r="37" spans="1:11" ht="14.1" customHeight="1" x14ac:dyDescent="0.2">
      <c r="A37" s="306">
        <v>42</v>
      </c>
      <c r="B37" s="307" t="s">
        <v>256</v>
      </c>
      <c r="C37" s="308"/>
      <c r="D37" s="113">
        <v>0</v>
      </c>
      <c r="E37" s="115">
        <v>0</v>
      </c>
      <c r="F37" s="114" t="s">
        <v>513</v>
      </c>
      <c r="G37" s="114" t="s">
        <v>513</v>
      </c>
      <c r="H37" s="114" t="s">
        <v>513</v>
      </c>
      <c r="I37" s="140" t="s">
        <v>513</v>
      </c>
      <c r="J37" s="115" t="s">
        <v>513</v>
      </c>
      <c r="K37" s="116" t="s">
        <v>513</v>
      </c>
    </row>
    <row r="38" spans="1:11" ht="14.1" customHeight="1" x14ac:dyDescent="0.2">
      <c r="A38" s="306">
        <v>43</v>
      </c>
      <c r="B38" s="307" t="s">
        <v>257</v>
      </c>
      <c r="C38" s="308"/>
      <c r="D38" s="113">
        <v>0.38002171552660152</v>
      </c>
      <c r="E38" s="115">
        <v>7</v>
      </c>
      <c r="F38" s="114">
        <v>3</v>
      </c>
      <c r="G38" s="114" t="s">
        <v>513</v>
      </c>
      <c r="H38" s="114">
        <v>6</v>
      </c>
      <c r="I38" s="140">
        <v>3</v>
      </c>
      <c r="J38" s="115">
        <v>4</v>
      </c>
      <c r="K38" s="116">
        <v>133.33333333333334</v>
      </c>
    </row>
    <row r="39" spans="1:11" ht="14.1" customHeight="1" x14ac:dyDescent="0.2">
      <c r="A39" s="306">
        <v>51</v>
      </c>
      <c r="B39" s="307" t="s">
        <v>258</v>
      </c>
      <c r="C39" s="308"/>
      <c r="D39" s="113">
        <v>9.2290988056460375</v>
      </c>
      <c r="E39" s="115">
        <v>170</v>
      </c>
      <c r="F39" s="114">
        <v>149</v>
      </c>
      <c r="G39" s="114">
        <v>310</v>
      </c>
      <c r="H39" s="114">
        <v>222</v>
      </c>
      <c r="I39" s="140">
        <v>224</v>
      </c>
      <c r="J39" s="115">
        <v>-54</v>
      </c>
      <c r="K39" s="116">
        <v>-24.107142857142858</v>
      </c>
    </row>
    <row r="40" spans="1:11" ht="14.1" customHeight="1" x14ac:dyDescent="0.2">
      <c r="A40" s="306" t="s">
        <v>259</v>
      </c>
      <c r="B40" s="307" t="s">
        <v>260</v>
      </c>
      <c r="C40" s="308"/>
      <c r="D40" s="113">
        <v>8.7404994571118344</v>
      </c>
      <c r="E40" s="115">
        <v>161</v>
      </c>
      <c r="F40" s="114">
        <v>145</v>
      </c>
      <c r="G40" s="114">
        <v>295</v>
      </c>
      <c r="H40" s="114">
        <v>188</v>
      </c>
      <c r="I40" s="140">
        <v>200</v>
      </c>
      <c r="J40" s="115">
        <v>-39</v>
      </c>
      <c r="K40" s="116">
        <v>-19.5</v>
      </c>
    </row>
    <row r="41" spans="1:11" ht="14.1" customHeight="1" x14ac:dyDescent="0.2">
      <c r="A41" s="306"/>
      <c r="B41" s="307" t="s">
        <v>261</v>
      </c>
      <c r="C41" s="308"/>
      <c r="D41" s="113">
        <v>8.4690553745928341</v>
      </c>
      <c r="E41" s="115">
        <v>156</v>
      </c>
      <c r="F41" s="114">
        <v>134</v>
      </c>
      <c r="G41" s="114">
        <v>238</v>
      </c>
      <c r="H41" s="114">
        <v>182</v>
      </c>
      <c r="I41" s="140">
        <v>190</v>
      </c>
      <c r="J41" s="115">
        <v>-34</v>
      </c>
      <c r="K41" s="116">
        <v>-17.894736842105264</v>
      </c>
    </row>
    <row r="42" spans="1:11" ht="14.1" customHeight="1" x14ac:dyDescent="0.2">
      <c r="A42" s="306">
        <v>52</v>
      </c>
      <c r="B42" s="307" t="s">
        <v>262</v>
      </c>
      <c r="C42" s="308"/>
      <c r="D42" s="113">
        <v>3.7459283387622149</v>
      </c>
      <c r="E42" s="115">
        <v>69</v>
      </c>
      <c r="F42" s="114">
        <v>73</v>
      </c>
      <c r="G42" s="114">
        <v>92</v>
      </c>
      <c r="H42" s="114">
        <v>95</v>
      </c>
      <c r="I42" s="140">
        <v>125</v>
      </c>
      <c r="J42" s="115">
        <v>-56</v>
      </c>
      <c r="K42" s="116">
        <v>-44.8</v>
      </c>
    </row>
    <row r="43" spans="1:11" ht="14.1" customHeight="1" x14ac:dyDescent="0.2">
      <c r="A43" s="306" t="s">
        <v>263</v>
      </c>
      <c r="B43" s="307" t="s">
        <v>264</v>
      </c>
      <c r="C43" s="308"/>
      <c r="D43" s="113">
        <v>3.2573289902280131</v>
      </c>
      <c r="E43" s="115">
        <v>60</v>
      </c>
      <c r="F43" s="114">
        <v>67</v>
      </c>
      <c r="G43" s="114">
        <v>81</v>
      </c>
      <c r="H43" s="114">
        <v>85</v>
      </c>
      <c r="I43" s="140">
        <v>98</v>
      </c>
      <c r="J43" s="115">
        <v>-38</v>
      </c>
      <c r="K43" s="116">
        <v>-38.775510204081634</v>
      </c>
    </row>
    <row r="44" spans="1:11" ht="14.1" customHeight="1" x14ac:dyDescent="0.2">
      <c r="A44" s="306">
        <v>53</v>
      </c>
      <c r="B44" s="307" t="s">
        <v>265</v>
      </c>
      <c r="C44" s="308"/>
      <c r="D44" s="113">
        <v>0.54288816503800219</v>
      </c>
      <c r="E44" s="115">
        <v>10</v>
      </c>
      <c r="F44" s="114">
        <v>11</v>
      </c>
      <c r="G44" s="114">
        <v>10</v>
      </c>
      <c r="H44" s="114">
        <v>9</v>
      </c>
      <c r="I44" s="140">
        <v>11</v>
      </c>
      <c r="J44" s="115">
        <v>-1</v>
      </c>
      <c r="K44" s="116">
        <v>-9.0909090909090917</v>
      </c>
    </row>
    <row r="45" spans="1:11" ht="14.1" customHeight="1" x14ac:dyDescent="0.2">
      <c r="A45" s="306" t="s">
        <v>266</v>
      </c>
      <c r="B45" s="307" t="s">
        <v>267</v>
      </c>
      <c r="C45" s="308"/>
      <c r="D45" s="113">
        <v>0.48859934853420195</v>
      </c>
      <c r="E45" s="115">
        <v>9</v>
      </c>
      <c r="F45" s="114">
        <v>9</v>
      </c>
      <c r="G45" s="114">
        <v>10</v>
      </c>
      <c r="H45" s="114">
        <v>9</v>
      </c>
      <c r="I45" s="140">
        <v>11</v>
      </c>
      <c r="J45" s="115">
        <v>-2</v>
      </c>
      <c r="K45" s="116">
        <v>-18.181818181818183</v>
      </c>
    </row>
    <row r="46" spans="1:11" ht="14.1" customHeight="1" x14ac:dyDescent="0.2">
      <c r="A46" s="306">
        <v>54</v>
      </c>
      <c r="B46" s="307" t="s">
        <v>268</v>
      </c>
      <c r="C46" s="308"/>
      <c r="D46" s="113">
        <v>4.9402823018458202</v>
      </c>
      <c r="E46" s="115">
        <v>91</v>
      </c>
      <c r="F46" s="114">
        <v>72</v>
      </c>
      <c r="G46" s="114">
        <v>68</v>
      </c>
      <c r="H46" s="114">
        <v>79</v>
      </c>
      <c r="I46" s="140">
        <v>91</v>
      </c>
      <c r="J46" s="115">
        <v>0</v>
      </c>
      <c r="K46" s="116">
        <v>0</v>
      </c>
    </row>
    <row r="47" spans="1:11" ht="14.1" customHeight="1" x14ac:dyDescent="0.2">
      <c r="A47" s="306">
        <v>61</v>
      </c>
      <c r="B47" s="307" t="s">
        <v>269</v>
      </c>
      <c r="C47" s="308"/>
      <c r="D47" s="113">
        <v>1.1943539630836049</v>
      </c>
      <c r="E47" s="115">
        <v>22</v>
      </c>
      <c r="F47" s="114">
        <v>23</v>
      </c>
      <c r="G47" s="114">
        <v>32</v>
      </c>
      <c r="H47" s="114">
        <v>11</v>
      </c>
      <c r="I47" s="140">
        <v>30</v>
      </c>
      <c r="J47" s="115">
        <v>-8</v>
      </c>
      <c r="K47" s="116">
        <v>-26.666666666666668</v>
      </c>
    </row>
    <row r="48" spans="1:11" ht="14.1" customHeight="1" x14ac:dyDescent="0.2">
      <c r="A48" s="306">
        <v>62</v>
      </c>
      <c r="B48" s="307" t="s">
        <v>270</v>
      </c>
      <c r="C48" s="308"/>
      <c r="D48" s="113">
        <v>5.10314875135722</v>
      </c>
      <c r="E48" s="115">
        <v>94</v>
      </c>
      <c r="F48" s="114">
        <v>79</v>
      </c>
      <c r="G48" s="114">
        <v>125</v>
      </c>
      <c r="H48" s="114">
        <v>132</v>
      </c>
      <c r="I48" s="140">
        <v>100</v>
      </c>
      <c r="J48" s="115">
        <v>-6</v>
      </c>
      <c r="K48" s="116">
        <v>-6</v>
      </c>
    </row>
    <row r="49" spans="1:11" ht="14.1" customHeight="1" x14ac:dyDescent="0.2">
      <c r="A49" s="306">
        <v>63</v>
      </c>
      <c r="B49" s="307" t="s">
        <v>271</v>
      </c>
      <c r="C49" s="308"/>
      <c r="D49" s="113">
        <v>3.4201954397394139</v>
      </c>
      <c r="E49" s="115">
        <v>63</v>
      </c>
      <c r="F49" s="114">
        <v>90</v>
      </c>
      <c r="G49" s="114">
        <v>119</v>
      </c>
      <c r="H49" s="114">
        <v>119</v>
      </c>
      <c r="I49" s="140">
        <v>61</v>
      </c>
      <c r="J49" s="115">
        <v>2</v>
      </c>
      <c r="K49" s="116">
        <v>3.278688524590164</v>
      </c>
    </row>
    <row r="50" spans="1:11" ht="14.1" customHeight="1" x14ac:dyDescent="0.2">
      <c r="A50" s="306" t="s">
        <v>272</v>
      </c>
      <c r="B50" s="307" t="s">
        <v>273</v>
      </c>
      <c r="C50" s="308"/>
      <c r="D50" s="113">
        <v>1.4115092290988056</v>
      </c>
      <c r="E50" s="115">
        <v>26</v>
      </c>
      <c r="F50" s="114">
        <v>25</v>
      </c>
      <c r="G50" s="114">
        <v>55</v>
      </c>
      <c r="H50" s="114">
        <v>42</v>
      </c>
      <c r="I50" s="140">
        <v>18</v>
      </c>
      <c r="J50" s="115">
        <v>8</v>
      </c>
      <c r="K50" s="116">
        <v>44.444444444444443</v>
      </c>
    </row>
    <row r="51" spans="1:11" ht="14.1" customHeight="1" x14ac:dyDescent="0.2">
      <c r="A51" s="306" t="s">
        <v>274</v>
      </c>
      <c r="B51" s="307" t="s">
        <v>275</v>
      </c>
      <c r="C51" s="308"/>
      <c r="D51" s="113">
        <v>1.4657980456026058</v>
      </c>
      <c r="E51" s="115">
        <v>27</v>
      </c>
      <c r="F51" s="114">
        <v>58</v>
      </c>
      <c r="G51" s="114">
        <v>59</v>
      </c>
      <c r="H51" s="114">
        <v>72</v>
      </c>
      <c r="I51" s="140">
        <v>37</v>
      </c>
      <c r="J51" s="115">
        <v>-10</v>
      </c>
      <c r="K51" s="116">
        <v>-27.027027027027028</v>
      </c>
    </row>
    <row r="52" spans="1:11" ht="14.1" customHeight="1" x14ac:dyDescent="0.2">
      <c r="A52" s="306">
        <v>71</v>
      </c>
      <c r="B52" s="307" t="s">
        <v>276</v>
      </c>
      <c r="C52" s="308"/>
      <c r="D52" s="113">
        <v>6.5689467969598265</v>
      </c>
      <c r="E52" s="115">
        <v>121</v>
      </c>
      <c r="F52" s="114">
        <v>55</v>
      </c>
      <c r="G52" s="114">
        <v>125</v>
      </c>
      <c r="H52" s="114">
        <v>100</v>
      </c>
      <c r="I52" s="140">
        <v>118</v>
      </c>
      <c r="J52" s="115">
        <v>3</v>
      </c>
      <c r="K52" s="116">
        <v>2.5423728813559321</v>
      </c>
    </row>
    <row r="53" spans="1:11" ht="14.1" customHeight="1" x14ac:dyDescent="0.2">
      <c r="A53" s="306" t="s">
        <v>277</v>
      </c>
      <c r="B53" s="307" t="s">
        <v>278</v>
      </c>
      <c r="C53" s="308"/>
      <c r="D53" s="113">
        <v>2.4972855591748102</v>
      </c>
      <c r="E53" s="115">
        <v>46</v>
      </c>
      <c r="F53" s="114">
        <v>17</v>
      </c>
      <c r="G53" s="114">
        <v>38</v>
      </c>
      <c r="H53" s="114">
        <v>28</v>
      </c>
      <c r="I53" s="140">
        <v>37</v>
      </c>
      <c r="J53" s="115">
        <v>9</v>
      </c>
      <c r="K53" s="116">
        <v>24.324324324324323</v>
      </c>
    </row>
    <row r="54" spans="1:11" ht="14.1" customHeight="1" x14ac:dyDescent="0.2">
      <c r="A54" s="306" t="s">
        <v>279</v>
      </c>
      <c r="B54" s="307" t="s">
        <v>280</v>
      </c>
      <c r="C54" s="308"/>
      <c r="D54" s="113">
        <v>3.6373507057546144</v>
      </c>
      <c r="E54" s="115">
        <v>67</v>
      </c>
      <c r="F54" s="114">
        <v>33</v>
      </c>
      <c r="G54" s="114">
        <v>73</v>
      </c>
      <c r="H54" s="114">
        <v>61</v>
      </c>
      <c r="I54" s="140">
        <v>69</v>
      </c>
      <c r="J54" s="115">
        <v>-2</v>
      </c>
      <c r="K54" s="116">
        <v>-2.8985507246376812</v>
      </c>
    </row>
    <row r="55" spans="1:11" ht="14.1" customHeight="1" x14ac:dyDescent="0.2">
      <c r="A55" s="306">
        <v>72</v>
      </c>
      <c r="B55" s="307" t="s">
        <v>281</v>
      </c>
      <c r="C55" s="308"/>
      <c r="D55" s="113">
        <v>1.1400651465798046</v>
      </c>
      <c r="E55" s="115">
        <v>21</v>
      </c>
      <c r="F55" s="114">
        <v>14</v>
      </c>
      <c r="G55" s="114">
        <v>12</v>
      </c>
      <c r="H55" s="114">
        <v>18</v>
      </c>
      <c r="I55" s="140">
        <v>23</v>
      </c>
      <c r="J55" s="115">
        <v>-2</v>
      </c>
      <c r="K55" s="116">
        <v>-8.695652173913043</v>
      </c>
    </row>
    <row r="56" spans="1:11" ht="14.1" customHeight="1" x14ac:dyDescent="0.2">
      <c r="A56" s="306" t="s">
        <v>282</v>
      </c>
      <c r="B56" s="307" t="s">
        <v>283</v>
      </c>
      <c r="C56" s="308"/>
      <c r="D56" s="113" t="s">
        <v>513</v>
      </c>
      <c r="E56" s="115" t="s">
        <v>513</v>
      </c>
      <c r="F56" s="114">
        <v>3</v>
      </c>
      <c r="G56" s="114" t="s">
        <v>513</v>
      </c>
      <c r="H56" s="114" t="s">
        <v>513</v>
      </c>
      <c r="I56" s="140">
        <v>5</v>
      </c>
      <c r="J56" s="115" t="s">
        <v>513</v>
      </c>
      <c r="K56" s="116" t="s">
        <v>513</v>
      </c>
    </row>
    <row r="57" spans="1:11" ht="14.1" customHeight="1" x14ac:dyDescent="0.2">
      <c r="A57" s="306" t="s">
        <v>284</v>
      </c>
      <c r="B57" s="307" t="s">
        <v>285</v>
      </c>
      <c r="C57" s="308"/>
      <c r="D57" s="113" t="s">
        <v>513</v>
      </c>
      <c r="E57" s="115" t="s">
        <v>513</v>
      </c>
      <c r="F57" s="114">
        <v>11</v>
      </c>
      <c r="G57" s="114">
        <v>6</v>
      </c>
      <c r="H57" s="114">
        <v>15</v>
      </c>
      <c r="I57" s="140">
        <v>13</v>
      </c>
      <c r="J57" s="115" t="s">
        <v>513</v>
      </c>
      <c r="K57" s="116" t="s">
        <v>513</v>
      </c>
    </row>
    <row r="58" spans="1:11" ht="14.1" customHeight="1" x14ac:dyDescent="0.2">
      <c r="A58" s="306">
        <v>73</v>
      </c>
      <c r="B58" s="307" t="s">
        <v>286</v>
      </c>
      <c r="C58" s="308"/>
      <c r="D58" s="113">
        <v>1.7915309446254071</v>
      </c>
      <c r="E58" s="115">
        <v>33</v>
      </c>
      <c r="F58" s="114">
        <v>16</v>
      </c>
      <c r="G58" s="114">
        <v>48</v>
      </c>
      <c r="H58" s="114">
        <v>12</v>
      </c>
      <c r="I58" s="140">
        <v>44</v>
      </c>
      <c r="J58" s="115">
        <v>-11</v>
      </c>
      <c r="K58" s="116">
        <v>-25</v>
      </c>
    </row>
    <row r="59" spans="1:11" ht="14.1" customHeight="1" x14ac:dyDescent="0.2">
      <c r="A59" s="306" t="s">
        <v>287</v>
      </c>
      <c r="B59" s="307" t="s">
        <v>288</v>
      </c>
      <c r="C59" s="308"/>
      <c r="D59" s="113">
        <v>1.6829533116178068</v>
      </c>
      <c r="E59" s="115">
        <v>31</v>
      </c>
      <c r="F59" s="114">
        <v>14</v>
      </c>
      <c r="G59" s="114">
        <v>40</v>
      </c>
      <c r="H59" s="114">
        <v>9</v>
      </c>
      <c r="I59" s="140">
        <v>34</v>
      </c>
      <c r="J59" s="115">
        <v>-3</v>
      </c>
      <c r="K59" s="116">
        <v>-8.8235294117647065</v>
      </c>
    </row>
    <row r="60" spans="1:11" ht="14.1" customHeight="1" x14ac:dyDescent="0.2">
      <c r="A60" s="306">
        <v>81</v>
      </c>
      <c r="B60" s="307" t="s">
        <v>289</v>
      </c>
      <c r="C60" s="308"/>
      <c r="D60" s="113">
        <v>8.2519001085776331</v>
      </c>
      <c r="E60" s="115">
        <v>152</v>
      </c>
      <c r="F60" s="114">
        <v>144</v>
      </c>
      <c r="G60" s="114">
        <v>265</v>
      </c>
      <c r="H60" s="114">
        <v>123</v>
      </c>
      <c r="I60" s="140">
        <v>143</v>
      </c>
      <c r="J60" s="115">
        <v>9</v>
      </c>
      <c r="K60" s="116">
        <v>6.2937062937062933</v>
      </c>
    </row>
    <row r="61" spans="1:11" ht="14.1" customHeight="1" x14ac:dyDescent="0.2">
      <c r="A61" s="306" t="s">
        <v>290</v>
      </c>
      <c r="B61" s="307" t="s">
        <v>291</v>
      </c>
      <c r="C61" s="308"/>
      <c r="D61" s="113">
        <v>0.92290988056460366</v>
      </c>
      <c r="E61" s="115">
        <v>17</v>
      </c>
      <c r="F61" s="114">
        <v>9</v>
      </c>
      <c r="G61" s="114">
        <v>30</v>
      </c>
      <c r="H61" s="114">
        <v>15</v>
      </c>
      <c r="I61" s="140">
        <v>19</v>
      </c>
      <c r="J61" s="115">
        <v>-2</v>
      </c>
      <c r="K61" s="116">
        <v>-10.526315789473685</v>
      </c>
    </row>
    <row r="62" spans="1:11" ht="14.1" customHeight="1" x14ac:dyDescent="0.2">
      <c r="A62" s="306" t="s">
        <v>292</v>
      </c>
      <c r="B62" s="307" t="s">
        <v>293</v>
      </c>
      <c r="C62" s="308"/>
      <c r="D62" s="113">
        <v>3.0401737242128122</v>
      </c>
      <c r="E62" s="115">
        <v>56</v>
      </c>
      <c r="F62" s="114">
        <v>54</v>
      </c>
      <c r="G62" s="114">
        <v>148</v>
      </c>
      <c r="H62" s="114">
        <v>44</v>
      </c>
      <c r="I62" s="140">
        <v>59</v>
      </c>
      <c r="J62" s="115">
        <v>-3</v>
      </c>
      <c r="K62" s="116">
        <v>-5.0847457627118642</v>
      </c>
    </row>
    <row r="63" spans="1:11" ht="14.1" customHeight="1" x14ac:dyDescent="0.2">
      <c r="A63" s="306"/>
      <c r="B63" s="307" t="s">
        <v>294</v>
      </c>
      <c r="C63" s="308"/>
      <c r="D63" s="113">
        <v>2.4972855591748102</v>
      </c>
      <c r="E63" s="115">
        <v>46</v>
      </c>
      <c r="F63" s="114">
        <v>46</v>
      </c>
      <c r="G63" s="114">
        <v>133</v>
      </c>
      <c r="H63" s="114">
        <v>39</v>
      </c>
      <c r="I63" s="140">
        <v>48</v>
      </c>
      <c r="J63" s="115">
        <v>-2</v>
      </c>
      <c r="K63" s="116">
        <v>-4.166666666666667</v>
      </c>
    </row>
    <row r="64" spans="1:11" ht="14.1" customHeight="1" x14ac:dyDescent="0.2">
      <c r="A64" s="306" t="s">
        <v>295</v>
      </c>
      <c r="B64" s="307" t="s">
        <v>296</v>
      </c>
      <c r="C64" s="308"/>
      <c r="D64" s="113">
        <v>2.9315960912052117</v>
      </c>
      <c r="E64" s="115">
        <v>54</v>
      </c>
      <c r="F64" s="114">
        <v>48</v>
      </c>
      <c r="G64" s="114">
        <v>53</v>
      </c>
      <c r="H64" s="114">
        <v>34</v>
      </c>
      <c r="I64" s="140">
        <v>46</v>
      </c>
      <c r="J64" s="115">
        <v>8</v>
      </c>
      <c r="K64" s="116">
        <v>17.391304347826086</v>
      </c>
    </row>
    <row r="65" spans="1:11" ht="14.1" customHeight="1" x14ac:dyDescent="0.2">
      <c r="A65" s="306" t="s">
        <v>297</v>
      </c>
      <c r="B65" s="307" t="s">
        <v>298</v>
      </c>
      <c r="C65" s="308"/>
      <c r="D65" s="113">
        <v>0.38002171552660152</v>
      </c>
      <c r="E65" s="115">
        <v>7</v>
      </c>
      <c r="F65" s="114">
        <v>22</v>
      </c>
      <c r="G65" s="114">
        <v>16</v>
      </c>
      <c r="H65" s="114">
        <v>8</v>
      </c>
      <c r="I65" s="140">
        <v>11</v>
      </c>
      <c r="J65" s="115">
        <v>-4</v>
      </c>
      <c r="K65" s="116">
        <v>-36.363636363636367</v>
      </c>
    </row>
    <row r="66" spans="1:11" ht="14.1" customHeight="1" x14ac:dyDescent="0.2">
      <c r="A66" s="306">
        <v>82</v>
      </c>
      <c r="B66" s="307" t="s">
        <v>299</v>
      </c>
      <c r="C66" s="308"/>
      <c r="D66" s="113">
        <v>3.2030401737242129</v>
      </c>
      <c r="E66" s="115">
        <v>59</v>
      </c>
      <c r="F66" s="114">
        <v>58</v>
      </c>
      <c r="G66" s="114">
        <v>89</v>
      </c>
      <c r="H66" s="114">
        <v>54</v>
      </c>
      <c r="I66" s="140">
        <v>54</v>
      </c>
      <c r="J66" s="115">
        <v>5</v>
      </c>
      <c r="K66" s="116">
        <v>9.2592592592592595</v>
      </c>
    </row>
    <row r="67" spans="1:11" ht="14.1" customHeight="1" x14ac:dyDescent="0.2">
      <c r="A67" s="306" t="s">
        <v>300</v>
      </c>
      <c r="B67" s="307" t="s">
        <v>301</v>
      </c>
      <c r="C67" s="308"/>
      <c r="D67" s="113">
        <v>2.8230184581976112</v>
      </c>
      <c r="E67" s="115">
        <v>52</v>
      </c>
      <c r="F67" s="114">
        <v>52</v>
      </c>
      <c r="G67" s="114">
        <v>74</v>
      </c>
      <c r="H67" s="114">
        <v>36</v>
      </c>
      <c r="I67" s="140">
        <v>37</v>
      </c>
      <c r="J67" s="115">
        <v>15</v>
      </c>
      <c r="K67" s="116">
        <v>40.54054054054054</v>
      </c>
    </row>
    <row r="68" spans="1:11" ht="14.1" customHeight="1" x14ac:dyDescent="0.2">
      <c r="A68" s="306" t="s">
        <v>302</v>
      </c>
      <c r="B68" s="307" t="s">
        <v>303</v>
      </c>
      <c r="C68" s="308"/>
      <c r="D68" s="113">
        <v>0.2714440825190011</v>
      </c>
      <c r="E68" s="115">
        <v>5</v>
      </c>
      <c r="F68" s="114">
        <v>4</v>
      </c>
      <c r="G68" s="114">
        <v>11</v>
      </c>
      <c r="H68" s="114">
        <v>8</v>
      </c>
      <c r="I68" s="140">
        <v>12</v>
      </c>
      <c r="J68" s="115">
        <v>-7</v>
      </c>
      <c r="K68" s="116">
        <v>-58.333333333333336</v>
      </c>
    </row>
    <row r="69" spans="1:11" ht="14.1" customHeight="1" x14ac:dyDescent="0.2">
      <c r="A69" s="306">
        <v>83</v>
      </c>
      <c r="B69" s="307" t="s">
        <v>304</v>
      </c>
      <c r="C69" s="308"/>
      <c r="D69" s="113">
        <v>9.0119435396308365</v>
      </c>
      <c r="E69" s="115">
        <v>166</v>
      </c>
      <c r="F69" s="114">
        <v>67</v>
      </c>
      <c r="G69" s="114">
        <v>104</v>
      </c>
      <c r="H69" s="114">
        <v>71</v>
      </c>
      <c r="I69" s="140">
        <v>93</v>
      </c>
      <c r="J69" s="115">
        <v>73</v>
      </c>
      <c r="K69" s="116">
        <v>78.494623655913983</v>
      </c>
    </row>
    <row r="70" spans="1:11" ht="14.1" customHeight="1" x14ac:dyDescent="0.2">
      <c r="A70" s="306" t="s">
        <v>305</v>
      </c>
      <c r="B70" s="307" t="s">
        <v>306</v>
      </c>
      <c r="C70" s="308"/>
      <c r="D70" s="113">
        <v>7.8718783930510314</v>
      </c>
      <c r="E70" s="115">
        <v>145</v>
      </c>
      <c r="F70" s="114">
        <v>57</v>
      </c>
      <c r="G70" s="114">
        <v>87</v>
      </c>
      <c r="H70" s="114">
        <v>50</v>
      </c>
      <c r="I70" s="140">
        <v>84</v>
      </c>
      <c r="J70" s="115">
        <v>61</v>
      </c>
      <c r="K70" s="116">
        <v>72.61904761904762</v>
      </c>
    </row>
    <row r="71" spans="1:11" ht="14.1" customHeight="1" x14ac:dyDescent="0.2">
      <c r="A71" s="306"/>
      <c r="B71" s="307" t="s">
        <v>307</v>
      </c>
      <c r="C71" s="308"/>
      <c r="D71" s="113">
        <v>6.2975027144408253</v>
      </c>
      <c r="E71" s="115">
        <v>116</v>
      </c>
      <c r="F71" s="114">
        <v>40</v>
      </c>
      <c r="G71" s="114">
        <v>67</v>
      </c>
      <c r="H71" s="114">
        <v>25</v>
      </c>
      <c r="I71" s="140">
        <v>56</v>
      </c>
      <c r="J71" s="115">
        <v>60</v>
      </c>
      <c r="K71" s="116">
        <v>107.14285714285714</v>
      </c>
    </row>
    <row r="72" spans="1:11" ht="14.1" customHeight="1" x14ac:dyDescent="0.2">
      <c r="A72" s="306">
        <v>84</v>
      </c>
      <c r="B72" s="307" t="s">
        <v>308</v>
      </c>
      <c r="C72" s="308"/>
      <c r="D72" s="113">
        <v>2.008686210640608</v>
      </c>
      <c r="E72" s="115">
        <v>37</v>
      </c>
      <c r="F72" s="114">
        <v>12</v>
      </c>
      <c r="G72" s="114">
        <v>41</v>
      </c>
      <c r="H72" s="114">
        <v>17</v>
      </c>
      <c r="I72" s="140">
        <v>27</v>
      </c>
      <c r="J72" s="115">
        <v>10</v>
      </c>
      <c r="K72" s="116">
        <v>37.037037037037038</v>
      </c>
    </row>
    <row r="73" spans="1:11" ht="14.1" customHeight="1" x14ac:dyDescent="0.2">
      <c r="A73" s="306" t="s">
        <v>309</v>
      </c>
      <c r="B73" s="307" t="s">
        <v>310</v>
      </c>
      <c r="C73" s="308"/>
      <c r="D73" s="113">
        <v>1.3572204125950054</v>
      </c>
      <c r="E73" s="115">
        <v>25</v>
      </c>
      <c r="F73" s="114">
        <v>7</v>
      </c>
      <c r="G73" s="114">
        <v>30</v>
      </c>
      <c r="H73" s="114">
        <v>5</v>
      </c>
      <c r="I73" s="140">
        <v>22</v>
      </c>
      <c r="J73" s="115">
        <v>3</v>
      </c>
      <c r="K73" s="116">
        <v>13.636363636363637</v>
      </c>
    </row>
    <row r="74" spans="1:11" ht="14.1" customHeight="1" x14ac:dyDescent="0.2">
      <c r="A74" s="306" t="s">
        <v>311</v>
      </c>
      <c r="B74" s="307" t="s">
        <v>312</v>
      </c>
      <c r="C74" s="308"/>
      <c r="D74" s="113">
        <v>0.16286644951140064</v>
      </c>
      <c r="E74" s="115">
        <v>3</v>
      </c>
      <c r="F74" s="114">
        <v>3</v>
      </c>
      <c r="G74" s="114">
        <v>3</v>
      </c>
      <c r="H74" s="114">
        <v>0</v>
      </c>
      <c r="I74" s="140">
        <v>4</v>
      </c>
      <c r="J74" s="115">
        <v>-1</v>
      </c>
      <c r="K74" s="116">
        <v>-25</v>
      </c>
    </row>
    <row r="75" spans="1:11" ht="14.1" customHeight="1" x14ac:dyDescent="0.2">
      <c r="A75" s="306" t="s">
        <v>313</v>
      </c>
      <c r="B75" s="307" t="s">
        <v>314</v>
      </c>
      <c r="C75" s="308"/>
      <c r="D75" s="113">
        <v>0</v>
      </c>
      <c r="E75" s="115">
        <v>0</v>
      </c>
      <c r="F75" s="114">
        <v>0</v>
      </c>
      <c r="G75" s="114" t="s">
        <v>513</v>
      </c>
      <c r="H75" s="114">
        <v>0</v>
      </c>
      <c r="I75" s="140">
        <v>0</v>
      </c>
      <c r="J75" s="115">
        <v>0</v>
      </c>
      <c r="K75" s="116">
        <v>0</v>
      </c>
    </row>
    <row r="76" spans="1:11" ht="14.1" customHeight="1" x14ac:dyDescent="0.2">
      <c r="A76" s="306">
        <v>91</v>
      </c>
      <c r="B76" s="307" t="s">
        <v>315</v>
      </c>
      <c r="C76" s="308"/>
      <c r="D76" s="113" t="s">
        <v>513</v>
      </c>
      <c r="E76" s="115" t="s">
        <v>513</v>
      </c>
      <c r="F76" s="114" t="s">
        <v>513</v>
      </c>
      <c r="G76" s="114">
        <v>0</v>
      </c>
      <c r="H76" s="114" t="s">
        <v>513</v>
      </c>
      <c r="I76" s="140" t="s">
        <v>513</v>
      </c>
      <c r="J76" s="115" t="s">
        <v>513</v>
      </c>
      <c r="K76" s="116" t="s">
        <v>513</v>
      </c>
    </row>
    <row r="77" spans="1:11" ht="14.1" customHeight="1" x14ac:dyDescent="0.2">
      <c r="A77" s="306">
        <v>92</v>
      </c>
      <c r="B77" s="307" t="s">
        <v>316</v>
      </c>
      <c r="C77" s="308"/>
      <c r="D77" s="113">
        <v>0.32573289902280128</v>
      </c>
      <c r="E77" s="115">
        <v>6</v>
      </c>
      <c r="F77" s="114">
        <v>4</v>
      </c>
      <c r="G77" s="114">
        <v>4</v>
      </c>
      <c r="H77" s="114" t="s">
        <v>513</v>
      </c>
      <c r="I77" s="140" t="s">
        <v>513</v>
      </c>
      <c r="J77" s="115" t="s">
        <v>513</v>
      </c>
      <c r="K77" s="116" t="s">
        <v>513</v>
      </c>
    </row>
    <row r="78" spans="1:11" ht="14.1" customHeight="1" x14ac:dyDescent="0.2">
      <c r="A78" s="306">
        <v>93</v>
      </c>
      <c r="B78" s="307" t="s">
        <v>317</v>
      </c>
      <c r="C78" s="308"/>
      <c r="D78" s="113" t="s">
        <v>513</v>
      </c>
      <c r="E78" s="115" t="s">
        <v>513</v>
      </c>
      <c r="F78" s="114">
        <v>0</v>
      </c>
      <c r="G78" s="114" t="s">
        <v>513</v>
      </c>
      <c r="H78" s="114" t="s">
        <v>513</v>
      </c>
      <c r="I78" s="140" t="s">
        <v>513</v>
      </c>
      <c r="J78" s="115" t="s">
        <v>513</v>
      </c>
      <c r="K78" s="116" t="s">
        <v>513</v>
      </c>
    </row>
    <row r="79" spans="1:11" ht="14.1" customHeight="1" x14ac:dyDescent="0.2">
      <c r="A79" s="306">
        <v>94</v>
      </c>
      <c r="B79" s="307" t="s">
        <v>318</v>
      </c>
      <c r="C79" s="308"/>
      <c r="D79" s="113" t="s">
        <v>513</v>
      </c>
      <c r="E79" s="115" t="s">
        <v>513</v>
      </c>
      <c r="F79" s="114">
        <v>0</v>
      </c>
      <c r="G79" s="114">
        <v>4</v>
      </c>
      <c r="H79" s="114">
        <v>0</v>
      </c>
      <c r="I79" s="140">
        <v>0</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0.38002171552660152</v>
      </c>
      <c r="E81" s="143">
        <v>7</v>
      </c>
      <c r="F81" s="144">
        <v>10</v>
      </c>
      <c r="G81" s="144">
        <v>19</v>
      </c>
      <c r="H81" s="144">
        <v>16</v>
      </c>
      <c r="I81" s="145">
        <v>7</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1941</v>
      </c>
      <c r="E11" s="114">
        <v>1585</v>
      </c>
      <c r="F11" s="114">
        <v>1769</v>
      </c>
      <c r="G11" s="114">
        <v>1769</v>
      </c>
      <c r="H11" s="140">
        <v>2191</v>
      </c>
      <c r="I11" s="115">
        <v>-250</v>
      </c>
      <c r="J11" s="116">
        <v>-11.410314924691921</v>
      </c>
    </row>
    <row r="12" spans="1:15" s="110" customFormat="1" ht="24.95" customHeight="1" x14ac:dyDescent="0.2">
      <c r="A12" s="193" t="s">
        <v>132</v>
      </c>
      <c r="B12" s="194" t="s">
        <v>133</v>
      </c>
      <c r="C12" s="113">
        <v>1.9577537351880474</v>
      </c>
      <c r="D12" s="115">
        <v>38</v>
      </c>
      <c r="E12" s="114">
        <v>57</v>
      </c>
      <c r="F12" s="114">
        <v>61</v>
      </c>
      <c r="G12" s="114">
        <v>27</v>
      </c>
      <c r="H12" s="140">
        <v>42</v>
      </c>
      <c r="I12" s="115">
        <v>-4</v>
      </c>
      <c r="J12" s="116">
        <v>-9.5238095238095237</v>
      </c>
    </row>
    <row r="13" spans="1:15" s="110" customFormat="1" ht="24.95" customHeight="1" x14ac:dyDescent="0.2">
      <c r="A13" s="193" t="s">
        <v>134</v>
      </c>
      <c r="B13" s="199" t="s">
        <v>214</v>
      </c>
      <c r="C13" s="113">
        <v>1.1334363730036063</v>
      </c>
      <c r="D13" s="115">
        <v>22</v>
      </c>
      <c r="E13" s="114">
        <v>13</v>
      </c>
      <c r="F13" s="114">
        <v>8</v>
      </c>
      <c r="G13" s="114">
        <v>29</v>
      </c>
      <c r="H13" s="140">
        <v>21</v>
      </c>
      <c r="I13" s="115">
        <v>1</v>
      </c>
      <c r="J13" s="116">
        <v>4.7619047619047619</v>
      </c>
    </row>
    <row r="14" spans="1:15" s="287" customFormat="1" ht="24.95" customHeight="1" x14ac:dyDescent="0.2">
      <c r="A14" s="193" t="s">
        <v>215</v>
      </c>
      <c r="B14" s="199" t="s">
        <v>137</v>
      </c>
      <c r="C14" s="113">
        <v>17.980422462648118</v>
      </c>
      <c r="D14" s="115">
        <v>349</v>
      </c>
      <c r="E14" s="114">
        <v>205</v>
      </c>
      <c r="F14" s="114">
        <v>238</v>
      </c>
      <c r="G14" s="114">
        <v>249</v>
      </c>
      <c r="H14" s="140">
        <v>466</v>
      </c>
      <c r="I14" s="115">
        <v>-117</v>
      </c>
      <c r="J14" s="116">
        <v>-25.107296137339056</v>
      </c>
      <c r="K14" s="110"/>
      <c r="L14" s="110"/>
      <c r="M14" s="110"/>
      <c r="N14" s="110"/>
      <c r="O14" s="110"/>
    </row>
    <row r="15" spans="1:15" s="110" customFormat="1" ht="24.95" customHeight="1" x14ac:dyDescent="0.2">
      <c r="A15" s="193" t="s">
        <v>216</v>
      </c>
      <c r="B15" s="199" t="s">
        <v>217</v>
      </c>
      <c r="C15" s="113">
        <v>5.5126223596084492</v>
      </c>
      <c r="D15" s="115">
        <v>107</v>
      </c>
      <c r="E15" s="114">
        <v>91</v>
      </c>
      <c r="F15" s="114">
        <v>123</v>
      </c>
      <c r="G15" s="114">
        <v>115</v>
      </c>
      <c r="H15" s="140">
        <v>241</v>
      </c>
      <c r="I15" s="115">
        <v>-134</v>
      </c>
      <c r="J15" s="116">
        <v>-55.601659751037346</v>
      </c>
    </row>
    <row r="16" spans="1:15" s="287" customFormat="1" ht="24.95" customHeight="1" x14ac:dyDescent="0.2">
      <c r="A16" s="193" t="s">
        <v>218</v>
      </c>
      <c r="B16" s="199" t="s">
        <v>141</v>
      </c>
      <c r="C16" s="113">
        <v>10.149407521895929</v>
      </c>
      <c r="D16" s="115">
        <v>197</v>
      </c>
      <c r="E16" s="114">
        <v>68</v>
      </c>
      <c r="F16" s="114">
        <v>76</v>
      </c>
      <c r="G16" s="114">
        <v>70</v>
      </c>
      <c r="H16" s="140">
        <v>124</v>
      </c>
      <c r="I16" s="115">
        <v>73</v>
      </c>
      <c r="J16" s="116">
        <v>58.87096774193548</v>
      </c>
      <c r="K16" s="110"/>
      <c r="L16" s="110"/>
      <c r="M16" s="110"/>
      <c r="N16" s="110"/>
      <c r="O16" s="110"/>
    </row>
    <row r="17" spans="1:15" s="110" customFormat="1" ht="24.95" customHeight="1" x14ac:dyDescent="0.2">
      <c r="A17" s="193" t="s">
        <v>142</v>
      </c>
      <c r="B17" s="199" t="s">
        <v>220</v>
      </c>
      <c r="C17" s="113">
        <v>2.3183925811437405</v>
      </c>
      <c r="D17" s="115">
        <v>45</v>
      </c>
      <c r="E17" s="114">
        <v>46</v>
      </c>
      <c r="F17" s="114">
        <v>39</v>
      </c>
      <c r="G17" s="114">
        <v>64</v>
      </c>
      <c r="H17" s="140">
        <v>101</v>
      </c>
      <c r="I17" s="115">
        <v>-56</v>
      </c>
      <c r="J17" s="116">
        <v>-55.445544554455445</v>
      </c>
    </row>
    <row r="18" spans="1:15" s="287" customFormat="1" ht="24.95" customHeight="1" x14ac:dyDescent="0.2">
      <c r="A18" s="201" t="s">
        <v>144</v>
      </c>
      <c r="B18" s="202" t="s">
        <v>145</v>
      </c>
      <c r="C18" s="113">
        <v>12.416280267903142</v>
      </c>
      <c r="D18" s="115">
        <v>241</v>
      </c>
      <c r="E18" s="114">
        <v>251</v>
      </c>
      <c r="F18" s="114">
        <v>202</v>
      </c>
      <c r="G18" s="114">
        <v>369</v>
      </c>
      <c r="H18" s="140">
        <v>315</v>
      </c>
      <c r="I18" s="115">
        <v>-74</v>
      </c>
      <c r="J18" s="116">
        <v>-23.49206349206349</v>
      </c>
      <c r="K18" s="110"/>
      <c r="L18" s="110"/>
      <c r="M18" s="110"/>
      <c r="N18" s="110"/>
      <c r="O18" s="110"/>
    </row>
    <row r="19" spans="1:15" s="110" customFormat="1" ht="24.95" customHeight="1" x14ac:dyDescent="0.2">
      <c r="A19" s="193" t="s">
        <v>146</v>
      </c>
      <c r="B19" s="199" t="s">
        <v>147</v>
      </c>
      <c r="C19" s="113">
        <v>10.510046367851622</v>
      </c>
      <c r="D19" s="115">
        <v>204</v>
      </c>
      <c r="E19" s="114">
        <v>168</v>
      </c>
      <c r="F19" s="114">
        <v>196</v>
      </c>
      <c r="G19" s="114">
        <v>207</v>
      </c>
      <c r="H19" s="140">
        <v>244</v>
      </c>
      <c r="I19" s="115">
        <v>-40</v>
      </c>
      <c r="J19" s="116">
        <v>-16.393442622950818</v>
      </c>
    </row>
    <row r="20" spans="1:15" s="287" customFormat="1" ht="24.95" customHeight="1" x14ac:dyDescent="0.2">
      <c r="A20" s="193" t="s">
        <v>148</v>
      </c>
      <c r="B20" s="199" t="s">
        <v>149</v>
      </c>
      <c r="C20" s="113">
        <v>7.8310149407521896</v>
      </c>
      <c r="D20" s="115">
        <v>152</v>
      </c>
      <c r="E20" s="114">
        <v>140</v>
      </c>
      <c r="F20" s="114">
        <v>195</v>
      </c>
      <c r="G20" s="114">
        <v>144</v>
      </c>
      <c r="H20" s="140">
        <v>159</v>
      </c>
      <c r="I20" s="115">
        <v>-7</v>
      </c>
      <c r="J20" s="116">
        <v>-4.4025157232704402</v>
      </c>
      <c r="K20" s="110"/>
      <c r="L20" s="110"/>
      <c r="M20" s="110"/>
      <c r="N20" s="110"/>
      <c r="O20" s="110"/>
    </row>
    <row r="21" spans="1:15" s="110" customFormat="1" ht="24.95" customHeight="1" x14ac:dyDescent="0.2">
      <c r="A21" s="201" t="s">
        <v>150</v>
      </c>
      <c r="B21" s="202" t="s">
        <v>151</v>
      </c>
      <c r="C21" s="113">
        <v>6.6975785677485833</v>
      </c>
      <c r="D21" s="115">
        <v>130</v>
      </c>
      <c r="E21" s="114">
        <v>164</v>
      </c>
      <c r="F21" s="114">
        <v>122</v>
      </c>
      <c r="G21" s="114">
        <v>122</v>
      </c>
      <c r="H21" s="140">
        <v>90</v>
      </c>
      <c r="I21" s="115">
        <v>40</v>
      </c>
      <c r="J21" s="116">
        <v>44.444444444444443</v>
      </c>
    </row>
    <row r="22" spans="1:15" s="110" customFormat="1" ht="24.95" customHeight="1" x14ac:dyDescent="0.2">
      <c r="A22" s="201" t="s">
        <v>152</v>
      </c>
      <c r="B22" s="199" t="s">
        <v>153</v>
      </c>
      <c r="C22" s="113">
        <v>0.20607934054611024</v>
      </c>
      <c r="D22" s="115">
        <v>4</v>
      </c>
      <c r="E22" s="114" t="s">
        <v>513</v>
      </c>
      <c r="F22" s="114" t="s">
        <v>513</v>
      </c>
      <c r="G22" s="114">
        <v>7</v>
      </c>
      <c r="H22" s="140">
        <v>9</v>
      </c>
      <c r="I22" s="115">
        <v>-5</v>
      </c>
      <c r="J22" s="116">
        <v>-55.555555555555557</v>
      </c>
    </row>
    <row r="23" spans="1:15" s="110" customFormat="1" ht="24.95" customHeight="1" x14ac:dyDescent="0.2">
      <c r="A23" s="193" t="s">
        <v>154</v>
      </c>
      <c r="B23" s="199" t="s">
        <v>155</v>
      </c>
      <c r="C23" s="113">
        <v>0.61823802163833075</v>
      </c>
      <c r="D23" s="115">
        <v>12</v>
      </c>
      <c r="E23" s="114" t="s">
        <v>513</v>
      </c>
      <c r="F23" s="114" t="s">
        <v>513</v>
      </c>
      <c r="G23" s="114">
        <v>10</v>
      </c>
      <c r="H23" s="140">
        <v>9</v>
      </c>
      <c r="I23" s="115">
        <v>3</v>
      </c>
      <c r="J23" s="116">
        <v>33.333333333333336</v>
      </c>
    </row>
    <row r="24" spans="1:15" s="110" customFormat="1" ht="24.95" customHeight="1" x14ac:dyDescent="0.2">
      <c r="A24" s="193" t="s">
        <v>156</v>
      </c>
      <c r="B24" s="199" t="s">
        <v>221</v>
      </c>
      <c r="C24" s="113">
        <v>2.3183925811437405</v>
      </c>
      <c r="D24" s="115">
        <v>45</v>
      </c>
      <c r="E24" s="114">
        <v>43</v>
      </c>
      <c r="F24" s="114">
        <v>71</v>
      </c>
      <c r="G24" s="114">
        <v>54</v>
      </c>
      <c r="H24" s="140">
        <v>58</v>
      </c>
      <c r="I24" s="115">
        <v>-13</v>
      </c>
      <c r="J24" s="116">
        <v>-22.413793103448278</v>
      </c>
    </row>
    <row r="25" spans="1:15" s="110" customFormat="1" ht="24.95" customHeight="1" x14ac:dyDescent="0.2">
      <c r="A25" s="193" t="s">
        <v>222</v>
      </c>
      <c r="B25" s="204" t="s">
        <v>159</v>
      </c>
      <c r="C25" s="113">
        <v>6.2854198866563626</v>
      </c>
      <c r="D25" s="115">
        <v>122</v>
      </c>
      <c r="E25" s="114">
        <v>120</v>
      </c>
      <c r="F25" s="114">
        <v>123</v>
      </c>
      <c r="G25" s="114">
        <v>126</v>
      </c>
      <c r="H25" s="140">
        <v>140</v>
      </c>
      <c r="I25" s="115">
        <v>-18</v>
      </c>
      <c r="J25" s="116">
        <v>-12.857142857142858</v>
      </c>
    </row>
    <row r="26" spans="1:15" s="110" customFormat="1" ht="24.95" customHeight="1" x14ac:dyDescent="0.2">
      <c r="A26" s="201">
        <v>782.78300000000002</v>
      </c>
      <c r="B26" s="203" t="s">
        <v>160</v>
      </c>
      <c r="C26" s="113">
        <v>4.8428645028335913</v>
      </c>
      <c r="D26" s="115">
        <v>94</v>
      </c>
      <c r="E26" s="114" t="s">
        <v>513</v>
      </c>
      <c r="F26" s="114">
        <v>95</v>
      </c>
      <c r="G26" s="114">
        <v>85</v>
      </c>
      <c r="H26" s="140">
        <v>131</v>
      </c>
      <c r="I26" s="115">
        <v>-37</v>
      </c>
      <c r="J26" s="116">
        <v>-28.244274809160306</v>
      </c>
    </row>
    <row r="27" spans="1:15" s="110" customFormat="1" ht="24.95" customHeight="1" x14ac:dyDescent="0.2">
      <c r="A27" s="193" t="s">
        <v>161</v>
      </c>
      <c r="B27" s="199" t="s">
        <v>162</v>
      </c>
      <c r="C27" s="113">
        <v>6.491499227202473</v>
      </c>
      <c r="D27" s="115">
        <v>126</v>
      </c>
      <c r="E27" s="114">
        <v>25</v>
      </c>
      <c r="F27" s="114">
        <v>30</v>
      </c>
      <c r="G27" s="114">
        <v>37</v>
      </c>
      <c r="H27" s="140">
        <v>88</v>
      </c>
      <c r="I27" s="115">
        <v>38</v>
      </c>
      <c r="J27" s="116">
        <v>43.18181818181818</v>
      </c>
    </row>
    <row r="28" spans="1:15" s="110" customFormat="1" ht="24.95" customHeight="1" x14ac:dyDescent="0.2">
      <c r="A28" s="193" t="s">
        <v>163</v>
      </c>
      <c r="B28" s="199" t="s">
        <v>164</v>
      </c>
      <c r="C28" s="113">
        <v>2.2668727460072127</v>
      </c>
      <c r="D28" s="115">
        <v>44</v>
      </c>
      <c r="E28" s="114">
        <v>33</v>
      </c>
      <c r="F28" s="114">
        <v>73</v>
      </c>
      <c r="G28" s="114">
        <v>29</v>
      </c>
      <c r="H28" s="140">
        <v>54</v>
      </c>
      <c r="I28" s="115">
        <v>-10</v>
      </c>
      <c r="J28" s="116">
        <v>-18.518518518518519</v>
      </c>
    </row>
    <row r="29" spans="1:15" s="110" customFormat="1" ht="24.95" customHeight="1" x14ac:dyDescent="0.2">
      <c r="A29" s="193">
        <v>86</v>
      </c>
      <c r="B29" s="199" t="s">
        <v>165</v>
      </c>
      <c r="C29" s="113">
        <v>7.3673364245234412</v>
      </c>
      <c r="D29" s="115">
        <v>143</v>
      </c>
      <c r="E29" s="114">
        <v>122</v>
      </c>
      <c r="F29" s="114">
        <v>164</v>
      </c>
      <c r="G29" s="114">
        <v>111</v>
      </c>
      <c r="H29" s="140">
        <v>147</v>
      </c>
      <c r="I29" s="115">
        <v>-4</v>
      </c>
      <c r="J29" s="116">
        <v>-2.7210884353741496</v>
      </c>
    </row>
    <row r="30" spans="1:15" s="110" customFormat="1" ht="24.95" customHeight="1" x14ac:dyDescent="0.2">
      <c r="A30" s="193">
        <v>87.88</v>
      </c>
      <c r="B30" s="204" t="s">
        <v>166</v>
      </c>
      <c r="C30" s="113">
        <v>7.1097372488408039</v>
      </c>
      <c r="D30" s="115">
        <v>138</v>
      </c>
      <c r="E30" s="114">
        <v>85</v>
      </c>
      <c r="F30" s="114">
        <v>119</v>
      </c>
      <c r="G30" s="114">
        <v>96</v>
      </c>
      <c r="H30" s="140">
        <v>119</v>
      </c>
      <c r="I30" s="115">
        <v>19</v>
      </c>
      <c r="J30" s="116">
        <v>15.966386554621849</v>
      </c>
    </row>
    <row r="31" spans="1:15" s="110" customFormat="1" ht="24.95" customHeight="1" x14ac:dyDescent="0.2">
      <c r="A31" s="193" t="s">
        <v>167</v>
      </c>
      <c r="B31" s="199" t="s">
        <v>168</v>
      </c>
      <c r="C31" s="113">
        <v>3.9670273055126222</v>
      </c>
      <c r="D31" s="115">
        <v>77</v>
      </c>
      <c r="E31" s="114">
        <v>46</v>
      </c>
      <c r="F31" s="114">
        <v>66</v>
      </c>
      <c r="G31" s="114">
        <v>67</v>
      </c>
      <c r="H31" s="140">
        <v>99</v>
      </c>
      <c r="I31" s="115">
        <v>-22</v>
      </c>
      <c r="J31" s="116">
        <v>-22.222222222222221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1.9577537351880474</v>
      </c>
      <c r="D34" s="115">
        <v>38</v>
      </c>
      <c r="E34" s="114">
        <v>57</v>
      </c>
      <c r="F34" s="114">
        <v>61</v>
      </c>
      <c r="G34" s="114">
        <v>27</v>
      </c>
      <c r="H34" s="140">
        <v>42</v>
      </c>
      <c r="I34" s="115">
        <v>-4</v>
      </c>
      <c r="J34" s="116">
        <v>-9.5238095238095237</v>
      </c>
    </row>
    <row r="35" spans="1:10" s="110" customFormat="1" ht="24.95" customHeight="1" x14ac:dyDescent="0.2">
      <c r="A35" s="292" t="s">
        <v>171</v>
      </c>
      <c r="B35" s="293" t="s">
        <v>172</v>
      </c>
      <c r="C35" s="113">
        <v>31.53013910355487</v>
      </c>
      <c r="D35" s="115">
        <v>612</v>
      </c>
      <c r="E35" s="114">
        <v>469</v>
      </c>
      <c r="F35" s="114">
        <v>448</v>
      </c>
      <c r="G35" s="114">
        <v>647</v>
      </c>
      <c r="H35" s="140">
        <v>802</v>
      </c>
      <c r="I35" s="115">
        <v>-190</v>
      </c>
      <c r="J35" s="116">
        <v>-23.690773067331669</v>
      </c>
    </row>
    <row r="36" spans="1:10" s="110" customFormat="1" ht="24.95" customHeight="1" x14ac:dyDescent="0.2">
      <c r="A36" s="294" t="s">
        <v>173</v>
      </c>
      <c r="B36" s="295" t="s">
        <v>174</v>
      </c>
      <c r="C36" s="125">
        <v>66.512107161257077</v>
      </c>
      <c r="D36" s="143">
        <v>1291</v>
      </c>
      <c r="E36" s="144">
        <v>1059</v>
      </c>
      <c r="F36" s="144">
        <v>1260</v>
      </c>
      <c r="G36" s="144">
        <v>1095</v>
      </c>
      <c r="H36" s="145">
        <v>1347</v>
      </c>
      <c r="I36" s="143">
        <v>-56</v>
      </c>
      <c r="J36" s="146">
        <v>-4.1573867854491464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1941</v>
      </c>
      <c r="F11" s="264">
        <v>1585</v>
      </c>
      <c r="G11" s="264">
        <v>1769</v>
      </c>
      <c r="H11" s="264">
        <v>1769</v>
      </c>
      <c r="I11" s="265">
        <v>2191</v>
      </c>
      <c r="J11" s="263">
        <v>-250</v>
      </c>
      <c r="K11" s="266">
        <v>-11.410314924691921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25.244719216898506</v>
      </c>
      <c r="E13" s="115">
        <v>490</v>
      </c>
      <c r="F13" s="114">
        <v>450</v>
      </c>
      <c r="G13" s="114">
        <v>509</v>
      </c>
      <c r="H13" s="114">
        <v>421</v>
      </c>
      <c r="I13" s="140">
        <v>527</v>
      </c>
      <c r="J13" s="115">
        <v>-37</v>
      </c>
      <c r="K13" s="116">
        <v>-7.020872865275142</v>
      </c>
    </row>
    <row r="14" spans="1:17" ht="15.95" customHeight="1" x14ac:dyDescent="0.2">
      <c r="A14" s="306" t="s">
        <v>230</v>
      </c>
      <c r="B14" s="307"/>
      <c r="C14" s="308"/>
      <c r="D14" s="113">
        <v>61.720762493560024</v>
      </c>
      <c r="E14" s="115">
        <v>1198</v>
      </c>
      <c r="F14" s="114">
        <v>897</v>
      </c>
      <c r="G14" s="114">
        <v>1002</v>
      </c>
      <c r="H14" s="114">
        <v>1097</v>
      </c>
      <c r="I14" s="140">
        <v>1346</v>
      </c>
      <c r="J14" s="115">
        <v>-148</v>
      </c>
      <c r="K14" s="116">
        <v>-10.99554234769688</v>
      </c>
    </row>
    <row r="15" spans="1:17" ht="15.95" customHeight="1" x14ac:dyDescent="0.2">
      <c r="A15" s="306" t="s">
        <v>231</v>
      </c>
      <c r="B15" s="307"/>
      <c r="C15" s="308"/>
      <c r="D15" s="113">
        <v>5.7187017001545595</v>
      </c>
      <c r="E15" s="115">
        <v>111</v>
      </c>
      <c r="F15" s="114">
        <v>105</v>
      </c>
      <c r="G15" s="114">
        <v>87</v>
      </c>
      <c r="H15" s="114">
        <v>105</v>
      </c>
      <c r="I15" s="140">
        <v>141</v>
      </c>
      <c r="J15" s="115">
        <v>-30</v>
      </c>
      <c r="K15" s="116">
        <v>-21.276595744680851</v>
      </c>
    </row>
    <row r="16" spans="1:17" ht="15.95" customHeight="1" x14ac:dyDescent="0.2">
      <c r="A16" s="306" t="s">
        <v>232</v>
      </c>
      <c r="B16" s="307"/>
      <c r="C16" s="308"/>
      <c r="D16" s="113">
        <v>6.800618238021638</v>
      </c>
      <c r="E16" s="115">
        <v>132</v>
      </c>
      <c r="F16" s="114">
        <v>124</v>
      </c>
      <c r="G16" s="114">
        <v>159</v>
      </c>
      <c r="H16" s="114">
        <v>121</v>
      </c>
      <c r="I16" s="140">
        <v>165</v>
      </c>
      <c r="J16" s="115">
        <v>-33</v>
      </c>
      <c r="K16" s="116">
        <v>-20</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1.8547140649149922</v>
      </c>
      <c r="E18" s="115">
        <v>36</v>
      </c>
      <c r="F18" s="114">
        <v>49</v>
      </c>
      <c r="G18" s="114">
        <v>68</v>
      </c>
      <c r="H18" s="114">
        <v>29</v>
      </c>
      <c r="I18" s="140">
        <v>39</v>
      </c>
      <c r="J18" s="115">
        <v>-3</v>
      </c>
      <c r="K18" s="116">
        <v>-7.6923076923076925</v>
      </c>
    </row>
    <row r="19" spans="1:11" ht="14.1" customHeight="1" x14ac:dyDescent="0.2">
      <c r="A19" s="306" t="s">
        <v>235</v>
      </c>
      <c r="B19" s="307" t="s">
        <v>236</v>
      </c>
      <c r="C19" s="308"/>
      <c r="D19" s="113">
        <v>0.72127769191138591</v>
      </c>
      <c r="E19" s="115">
        <v>14</v>
      </c>
      <c r="F19" s="114">
        <v>31</v>
      </c>
      <c r="G19" s="114">
        <v>35</v>
      </c>
      <c r="H19" s="114">
        <v>18</v>
      </c>
      <c r="I19" s="140">
        <v>17</v>
      </c>
      <c r="J19" s="115">
        <v>-3</v>
      </c>
      <c r="K19" s="116">
        <v>-17.647058823529413</v>
      </c>
    </row>
    <row r="20" spans="1:11" ht="14.1" customHeight="1" x14ac:dyDescent="0.2">
      <c r="A20" s="306">
        <v>12</v>
      </c>
      <c r="B20" s="307" t="s">
        <v>237</v>
      </c>
      <c r="C20" s="308"/>
      <c r="D20" s="113">
        <v>2.2153529108706853</v>
      </c>
      <c r="E20" s="115">
        <v>43</v>
      </c>
      <c r="F20" s="114">
        <v>30</v>
      </c>
      <c r="G20" s="114">
        <v>31</v>
      </c>
      <c r="H20" s="114">
        <v>16</v>
      </c>
      <c r="I20" s="140">
        <v>67</v>
      </c>
      <c r="J20" s="115">
        <v>-24</v>
      </c>
      <c r="K20" s="116">
        <v>-35.820895522388057</v>
      </c>
    </row>
    <row r="21" spans="1:11" ht="14.1" customHeight="1" x14ac:dyDescent="0.2">
      <c r="A21" s="306">
        <v>21</v>
      </c>
      <c r="B21" s="307" t="s">
        <v>238</v>
      </c>
      <c r="C21" s="308"/>
      <c r="D21" s="113">
        <v>0.51519835136527559</v>
      </c>
      <c r="E21" s="115">
        <v>10</v>
      </c>
      <c r="F21" s="114">
        <v>8</v>
      </c>
      <c r="G21" s="114">
        <v>4</v>
      </c>
      <c r="H21" s="114">
        <v>12</v>
      </c>
      <c r="I21" s="140">
        <v>58</v>
      </c>
      <c r="J21" s="115">
        <v>-48</v>
      </c>
      <c r="K21" s="116">
        <v>-82.758620689655174</v>
      </c>
    </row>
    <row r="22" spans="1:11" ht="14.1" customHeight="1" x14ac:dyDescent="0.2">
      <c r="A22" s="306">
        <v>22</v>
      </c>
      <c r="B22" s="307" t="s">
        <v>239</v>
      </c>
      <c r="C22" s="308"/>
      <c r="D22" s="113">
        <v>1.7516743946419371</v>
      </c>
      <c r="E22" s="115">
        <v>34</v>
      </c>
      <c r="F22" s="114">
        <v>40</v>
      </c>
      <c r="G22" s="114">
        <v>45</v>
      </c>
      <c r="H22" s="114">
        <v>36</v>
      </c>
      <c r="I22" s="140">
        <v>47</v>
      </c>
      <c r="J22" s="115">
        <v>-13</v>
      </c>
      <c r="K22" s="116">
        <v>-27.659574468085108</v>
      </c>
    </row>
    <row r="23" spans="1:11" ht="14.1" customHeight="1" x14ac:dyDescent="0.2">
      <c r="A23" s="306">
        <v>23</v>
      </c>
      <c r="B23" s="307" t="s">
        <v>240</v>
      </c>
      <c r="C23" s="308"/>
      <c r="D23" s="113">
        <v>0.9788768675940237</v>
      </c>
      <c r="E23" s="115">
        <v>19</v>
      </c>
      <c r="F23" s="114">
        <v>15</v>
      </c>
      <c r="G23" s="114">
        <v>12</v>
      </c>
      <c r="H23" s="114">
        <v>19</v>
      </c>
      <c r="I23" s="140">
        <v>17</v>
      </c>
      <c r="J23" s="115">
        <v>2</v>
      </c>
      <c r="K23" s="116">
        <v>11.764705882352942</v>
      </c>
    </row>
    <row r="24" spans="1:11" ht="14.1" customHeight="1" x14ac:dyDescent="0.2">
      <c r="A24" s="306">
        <v>24</v>
      </c>
      <c r="B24" s="307" t="s">
        <v>241</v>
      </c>
      <c r="C24" s="308"/>
      <c r="D24" s="113">
        <v>6.6975785677485833</v>
      </c>
      <c r="E24" s="115">
        <v>130</v>
      </c>
      <c r="F24" s="114">
        <v>56</v>
      </c>
      <c r="G24" s="114">
        <v>48</v>
      </c>
      <c r="H24" s="114">
        <v>42</v>
      </c>
      <c r="I24" s="140">
        <v>79</v>
      </c>
      <c r="J24" s="115">
        <v>51</v>
      </c>
      <c r="K24" s="116">
        <v>64.556962025316452</v>
      </c>
    </row>
    <row r="25" spans="1:11" ht="14.1" customHeight="1" x14ac:dyDescent="0.2">
      <c r="A25" s="306">
        <v>25</v>
      </c>
      <c r="B25" s="307" t="s">
        <v>242</v>
      </c>
      <c r="C25" s="308"/>
      <c r="D25" s="113">
        <v>4.0700669757856778</v>
      </c>
      <c r="E25" s="115">
        <v>79</v>
      </c>
      <c r="F25" s="114">
        <v>68</v>
      </c>
      <c r="G25" s="114">
        <v>48</v>
      </c>
      <c r="H25" s="114">
        <v>68</v>
      </c>
      <c r="I25" s="140">
        <v>105</v>
      </c>
      <c r="J25" s="115">
        <v>-26</v>
      </c>
      <c r="K25" s="116">
        <v>-24.761904761904763</v>
      </c>
    </row>
    <row r="26" spans="1:11" ht="14.1" customHeight="1" x14ac:dyDescent="0.2">
      <c r="A26" s="306">
        <v>26</v>
      </c>
      <c r="B26" s="307" t="s">
        <v>243</v>
      </c>
      <c r="C26" s="308"/>
      <c r="D26" s="113">
        <v>2.1638330757341575</v>
      </c>
      <c r="E26" s="115">
        <v>42</v>
      </c>
      <c r="F26" s="114">
        <v>18</v>
      </c>
      <c r="G26" s="114">
        <v>20</v>
      </c>
      <c r="H26" s="114">
        <v>19</v>
      </c>
      <c r="I26" s="140">
        <v>31</v>
      </c>
      <c r="J26" s="115">
        <v>11</v>
      </c>
      <c r="K26" s="116">
        <v>35.483870967741936</v>
      </c>
    </row>
    <row r="27" spans="1:11" ht="14.1" customHeight="1" x14ac:dyDescent="0.2">
      <c r="A27" s="306">
        <v>27</v>
      </c>
      <c r="B27" s="307" t="s">
        <v>244</v>
      </c>
      <c r="C27" s="308"/>
      <c r="D27" s="113">
        <v>1.0303967027305512</v>
      </c>
      <c r="E27" s="115">
        <v>20</v>
      </c>
      <c r="F27" s="114">
        <v>14</v>
      </c>
      <c r="G27" s="114">
        <v>22</v>
      </c>
      <c r="H27" s="114">
        <v>25</v>
      </c>
      <c r="I27" s="140">
        <v>26</v>
      </c>
      <c r="J27" s="115">
        <v>-6</v>
      </c>
      <c r="K27" s="116">
        <v>-23.076923076923077</v>
      </c>
    </row>
    <row r="28" spans="1:11" ht="14.1" customHeight="1" x14ac:dyDescent="0.2">
      <c r="A28" s="306">
        <v>28</v>
      </c>
      <c r="B28" s="307" t="s">
        <v>245</v>
      </c>
      <c r="C28" s="308"/>
      <c r="D28" s="113">
        <v>0.41215868109222048</v>
      </c>
      <c r="E28" s="115">
        <v>8</v>
      </c>
      <c r="F28" s="114">
        <v>8</v>
      </c>
      <c r="G28" s="114">
        <v>3</v>
      </c>
      <c r="H28" s="114">
        <v>8</v>
      </c>
      <c r="I28" s="140">
        <v>7</v>
      </c>
      <c r="J28" s="115">
        <v>1</v>
      </c>
      <c r="K28" s="116">
        <v>14.285714285714286</v>
      </c>
    </row>
    <row r="29" spans="1:11" ht="14.1" customHeight="1" x14ac:dyDescent="0.2">
      <c r="A29" s="306">
        <v>29</v>
      </c>
      <c r="B29" s="307" t="s">
        <v>246</v>
      </c>
      <c r="C29" s="308"/>
      <c r="D29" s="113">
        <v>6.1308603812467801</v>
      </c>
      <c r="E29" s="115">
        <v>119</v>
      </c>
      <c r="F29" s="114">
        <v>123</v>
      </c>
      <c r="G29" s="114">
        <v>108</v>
      </c>
      <c r="H29" s="114">
        <v>101</v>
      </c>
      <c r="I29" s="140">
        <v>143</v>
      </c>
      <c r="J29" s="115">
        <v>-24</v>
      </c>
      <c r="K29" s="116">
        <v>-16.783216783216783</v>
      </c>
    </row>
    <row r="30" spans="1:11" ht="14.1" customHeight="1" x14ac:dyDescent="0.2">
      <c r="A30" s="306" t="s">
        <v>247</v>
      </c>
      <c r="B30" s="307" t="s">
        <v>248</v>
      </c>
      <c r="C30" s="308"/>
      <c r="D30" s="113">
        <v>3.0396702730551262</v>
      </c>
      <c r="E30" s="115">
        <v>59</v>
      </c>
      <c r="F30" s="114">
        <v>74</v>
      </c>
      <c r="G30" s="114">
        <v>80</v>
      </c>
      <c r="H30" s="114">
        <v>61</v>
      </c>
      <c r="I30" s="140">
        <v>104</v>
      </c>
      <c r="J30" s="115">
        <v>-45</v>
      </c>
      <c r="K30" s="116">
        <v>-43.269230769230766</v>
      </c>
    </row>
    <row r="31" spans="1:11" ht="14.1" customHeight="1" x14ac:dyDescent="0.2">
      <c r="A31" s="306" t="s">
        <v>249</v>
      </c>
      <c r="B31" s="307" t="s">
        <v>250</v>
      </c>
      <c r="C31" s="308"/>
      <c r="D31" s="113">
        <v>3.091190108191654</v>
      </c>
      <c r="E31" s="115">
        <v>60</v>
      </c>
      <c r="F31" s="114" t="s">
        <v>513</v>
      </c>
      <c r="G31" s="114">
        <v>28</v>
      </c>
      <c r="H31" s="114">
        <v>40</v>
      </c>
      <c r="I31" s="140" t="s">
        <v>513</v>
      </c>
      <c r="J31" s="115" t="s">
        <v>513</v>
      </c>
      <c r="K31" s="116" t="s">
        <v>513</v>
      </c>
    </row>
    <row r="32" spans="1:11" ht="14.1" customHeight="1" x14ac:dyDescent="0.2">
      <c r="A32" s="306">
        <v>31</v>
      </c>
      <c r="B32" s="307" t="s">
        <v>251</v>
      </c>
      <c r="C32" s="308"/>
      <c r="D32" s="113">
        <v>0.25759917568263779</v>
      </c>
      <c r="E32" s="115">
        <v>5</v>
      </c>
      <c r="F32" s="114">
        <v>8</v>
      </c>
      <c r="G32" s="114">
        <v>12</v>
      </c>
      <c r="H32" s="114">
        <v>12</v>
      </c>
      <c r="I32" s="140">
        <v>16</v>
      </c>
      <c r="J32" s="115">
        <v>-11</v>
      </c>
      <c r="K32" s="116">
        <v>-68.75</v>
      </c>
    </row>
    <row r="33" spans="1:11" ht="14.1" customHeight="1" x14ac:dyDescent="0.2">
      <c r="A33" s="306">
        <v>32</v>
      </c>
      <c r="B33" s="307" t="s">
        <v>252</v>
      </c>
      <c r="C33" s="308"/>
      <c r="D33" s="113">
        <v>5.7702215352910873</v>
      </c>
      <c r="E33" s="115">
        <v>112</v>
      </c>
      <c r="F33" s="114">
        <v>123</v>
      </c>
      <c r="G33" s="114">
        <v>92</v>
      </c>
      <c r="H33" s="114">
        <v>252</v>
      </c>
      <c r="I33" s="140">
        <v>137</v>
      </c>
      <c r="J33" s="115">
        <v>-25</v>
      </c>
      <c r="K33" s="116">
        <v>-18.248175182481752</v>
      </c>
    </row>
    <row r="34" spans="1:11" ht="14.1" customHeight="1" x14ac:dyDescent="0.2">
      <c r="A34" s="306">
        <v>33</v>
      </c>
      <c r="B34" s="307" t="s">
        <v>253</v>
      </c>
      <c r="C34" s="308"/>
      <c r="D34" s="113">
        <v>1.7001545595054095</v>
      </c>
      <c r="E34" s="115">
        <v>33</v>
      </c>
      <c r="F34" s="114">
        <v>51</v>
      </c>
      <c r="G34" s="114">
        <v>34</v>
      </c>
      <c r="H34" s="114">
        <v>39</v>
      </c>
      <c r="I34" s="140">
        <v>37</v>
      </c>
      <c r="J34" s="115">
        <v>-4</v>
      </c>
      <c r="K34" s="116">
        <v>-10.810810810810811</v>
      </c>
    </row>
    <row r="35" spans="1:11" ht="14.1" customHeight="1" x14ac:dyDescent="0.2">
      <c r="A35" s="306">
        <v>34</v>
      </c>
      <c r="B35" s="307" t="s">
        <v>254</v>
      </c>
      <c r="C35" s="308"/>
      <c r="D35" s="113">
        <v>4.5852653271509531</v>
      </c>
      <c r="E35" s="115">
        <v>89</v>
      </c>
      <c r="F35" s="114">
        <v>48</v>
      </c>
      <c r="G35" s="114">
        <v>38</v>
      </c>
      <c r="H35" s="114">
        <v>47</v>
      </c>
      <c r="I35" s="140">
        <v>82</v>
      </c>
      <c r="J35" s="115">
        <v>7</v>
      </c>
      <c r="K35" s="116">
        <v>8.536585365853659</v>
      </c>
    </row>
    <row r="36" spans="1:11" ht="14.1" customHeight="1" x14ac:dyDescent="0.2">
      <c r="A36" s="306">
        <v>41</v>
      </c>
      <c r="B36" s="307" t="s">
        <v>255</v>
      </c>
      <c r="C36" s="308"/>
      <c r="D36" s="113" t="s">
        <v>513</v>
      </c>
      <c r="E36" s="115" t="s">
        <v>513</v>
      </c>
      <c r="F36" s="114">
        <v>5</v>
      </c>
      <c r="G36" s="114">
        <v>9</v>
      </c>
      <c r="H36" s="114">
        <v>7</v>
      </c>
      <c r="I36" s="140">
        <v>6</v>
      </c>
      <c r="J36" s="115" t="s">
        <v>513</v>
      </c>
      <c r="K36" s="116" t="s">
        <v>513</v>
      </c>
    </row>
    <row r="37" spans="1:11" ht="14.1" customHeight="1" x14ac:dyDescent="0.2">
      <c r="A37" s="306">
        <v>42</v>
      </c>
      <c r="B37" s="307" t="s">
        <v>256</v>
      </c>
      <c r="C37" s="308"/>
      <c r="D37" s="113">
        <v>0</v>
      </c>
      <c r="E37" s="115">
        <v>0</v>
      </c>
      <c r="F37" s="114" t="s">
        <v>513</v>
      </c>
      <c r="G37" s="114" t="s">
        <v>513</v>
      </c>
      <c r="H37" s="114" t="s">
        <v>513</v>
      </c>
      <c r="I37" s="140">
        <v>3</v>
      </c>
      <c r="J37" s="115">
        <v>-3</v>
      </c>
      <c r="K37" s="116">
        <v>-100</v>
      </c>
    </row>
    <row r="38" spans="1:11" ht="14.1" customHeight="1" x14ac:dyDescent="0.2">
      <c r="A38" s="306">
        <v>43</v>
      </c>
      <c r="B38" s="307" t="s">
        <v>257</v>
      </c>
      <c r="C38" s="308"/>
      <c r="D38" s="113">
        <v>0.30911901081916537</v>
      </c>
      <c r="E38" s="115">
        <v>6</v>
      </c>
      <c r="F38" s="114">
        <v>4</v>
      </c>
      <c r="G38" s="114">
        <v>5</v>
      </c>
      <c r="H38" s="114">
        <v>7</v>
      </c>
      <c r="I38" s="140" t="s">
        <v>513</v>
      </c>
      <c r="J38" s="115" t="s">
        <v>513</v>
      </c>
      <c r="K38" s="116" t="s">
        <v>513</v>
      </c>
    </row>
    <row r="39" spans="1:11" ht="14.1" customHeight="1" x14ac:dyDescent="0.2">
      <c r="A39" s="306">
        <v>51</v>
      </c>
      <c r="B39" s="307" t="s">
        <v>258</v>
      </c>
      <c r="C39" s="308"/>
      <c r="D39" s="113">
        <v>8.346213292117465</v>
      </c>
      <c r="E39" s="115">
        <v>162</v>
      </c>
      <c r="F39" s="114">
        <v>182</v>
      </c>
      <c r="G39" s="114">
        <v>235</v>
      </c>
      <c r="H39" s="114">
        <v>169</v>
      </c>
      <c r="I39" s="140">
        <v>228</v>
      </c>
      <c r="J39" s="115">
        <v>-66</v>
      </c>
      <c r="K39" s="116">
        <v>-28.94736842105263</v>
      </c>
    </row>
    <row r="40" spans="1:11" ht="14.1" customHeight="1" x14ac:dyDescent="0.2">
      <c r="A40" s="306" t="s">
        <v>259</v>
      </c>
      <c r="B40" s="307" t="s">
        <v>260</v>
      </c>
      <c r="C40" s="308"/>
      <c r="D40" s="113">
        <v>7.9340546110252443</v>
      </c>
      <c r="E40" s="115">
        <v>154</v>
      </c>
      <c r="F40" s="114">
        <v>149</v>
      </c>
      <c r="G40" s="114">
        <v>221</v>
      </c>
      <c r="H40" s="114">
        <v>153</v>
      </c>
      <c r="I40" s="140">
        <v>225</v>
      </c>
      <c r="J40" s="115">
        <v>-71</v>
      </c>
      <c r="K40" s="116">
        <v>-31.555555555555557</v>
      </c>
    </row>
    <row r="41" spans="1:11" ht="14.1" customHeight="1" x14ac:dyDescent="0.2">
      <c r="A41" s="306"/>
      <c r="B41" s="307" t="s">
        <v>261</v>
      </c>
      <c r="C41" s="308"/>
      <c r="D41" s="113">
        <v>7.418856259659969</v>
      </c>
      <c r="E41" s="115">
        <v>144</v>
      </c>
      <c r="F41" s="114">
        <v>122</v>
      </c>
      <c r="G41" s="114">
        <v>155</v>
      </c>
      <c r="H41" s="114">
        <v>136</v>
      </c>
      <c r="I41" s="140">
        <v>175</v>
      </c>
      <c r="J41" s="115">
        <v>-31</v>
      </c>
      <c r="K41" s="116">
        <v>-17.714285714285715</v>
      </c>
    </row>
    <row r="42" spans="1:11" ht="14.1" customHeight="1" x14ac:dyDescent="0.2">
      <c r="A42" s="306">
        <v>52</v>
      </c>
      <c r="B42" s="307" t="s">
        <v>262</v>
      </c>
      <c r="C42" s="308"/>
      <c r="D42" s="113">
        <v>4.8428645028335913</v>
      </c>
      <c r="E42" s="115">
        <v>94</v>
      </c>
      <c r="F42" s="114">
        <v>77</v>
      </c>
      <c r="G42" s="114">
        <v>75</v>
      </c>
      <c r="H42" s="114">
        <v>78</v>
      </c>
      <c r="I42" s="140">
        <v>100</v>
      </c>
      <c r="J42" s="115">
        <v>-6</v>
      </c>
      <c r="K42" s="116">
        <v>-6</v>
      </c>
    </row>
    <row r="43" spans="1:11" ht="14.1" customHeight="1" x14ac:dyDescent="0.2">
      <c r="A43" s="306" t="s">
        <v>263</v>
      </c>
      <c r="B43" s="307" t="s">
        <v>264</v>
      </c>
      <c r="C43" s="308"/>
      <c r="D43" s="113">
        <v>4.4307058217413706</v>
      </c>
      <c r="E43" s="115">
        <v>86</v>
      </c>
      <c r="F43" s="114">
        <v>71</v>
      </c>
      <c r="G43" s="114">
        <v>63</v>
      </c>
      <c r="H43" s="114">
        <v>67</v>
      </c>
      <c r="I43" s="140">
        <v>84</v>
      </c>
      <c r="J43" s="115">
        <v>2</v>
      </c>
      <c r="K43" s="116">
        <v>2.3809523809523809</v>
      </c>
    </row>
    <row r="44" spans="1:11" ht="14.1" customHeight="1" x14ac:dyDescent="0.2">
      <c r="A44" s="306">
        <v>53</v>
      </c>
      <c r="B44" s="307" t="s">
        <v>265</v>
      </c>
      <c r="C44" s="308"/>
      <c r="D44" s="113">
        <v>0.72127769191138591</v>
      </c>
      <c r="E44" s="115">
        <v>14</v>
      </c>
      <c r="F44" s="114">
        <v>8</v>
      </c>
      <c r="G44" s="114">
        <v>10</v>
      </c>
      <c r="H44" s="114">
        <v>14</v>
      </c>
      <c r="I44" s="140">
        <v>9</v>
      </c>
      <c r="J44" s="115">
        <v>5</v>
      </c>
      <c r="K44" s="116">
        <v>55.555555555555557</v>
      </c>
    </row>
    <row r="45" spans="1:11" ht="14.1" customHeight="1" x14ac:dyDescent="0.2">
      <c r="A45" s="306" t="s">
        <v>266</v>
      </c>
      <c r="B45" s="307" t="s">
        <v>267</v>
      </c>
      <c r="C45" s="308"/>
      <c r="D45" s="113">
        <v>0.61823802163833075</v>
      </c>
      <c r="E45" s="115">
        <v>12</v>
      </c>
      <c r="F45" s="114">
        <v>8</v>
      </c>
      <c r="G45" s="114">
        <v>9</v>
      </c>
      <c r="H45" s="114">
        <v>14</v>
      </c>
      <c r="I45" s="140">
        <v>8</v>
      </c>
      <c r="J45" s="115">
        <v>4</v>
      </c>
      <c r="K45" s="116">
        <v>50</v>
      </c>
    </row>
    <row r="46" spans="1:11" ht="14.1" customHeight="1" x14ac:dyDescent="0.2">
      <c r="A46" s="306">
        <v>54</v>
      </c>
      <c r="B46" s="307" t="s">
        <v>268</v>
      </c>
      <c r="C46" s="308"/>
      <c r="D46" s="113">
        <v>4.01854714064915</v>
      </c>
      <c r="E46" s="115">
        <v>78</v>
      </c>
      <c r="F46" s="114">
        <v>68</v>
      </c>
      <c r="G46" s="114">
        <v>67</v>
      </c>
      <c r="H46" s="114">
        <v>76</v>
      </c>
      <c r="I46" s="140">
        <v>76</v>
      </c>
      <c r="J46" s="115">
        <v>2</v>
      </c>
      <c r="K46" s="116">
        <v>2.6315789473684212</v>
      </c>
    </row>
    <row r="47" spans="1:11" ht="14.1" customHeight="1" x14ac:dyDescent="0.2">
      <c r="A47" s="306">
        <v>61</v>
      </c>
      <c r="B47" s="307" t="s">
        <v>269</v>
      </c>
      <c r="C47" s="308"/>
      <c r="D47" s="113">
        <v>1.5971148892323546</v>
      </c>
      <c r="E47" s="115">
        <v>31</v>
      </c>
      <c r="F47" s="114">
        <v>17</v>
      </c>
      <c r="G47" s="114">
        <v>31</v>
      </c>
      <c r="H47" s="114">
        <v>28</v>
      </c>
      <c r="I47" s="140">
        <v>30</v>
      </c>
      <c r="J47" s="115">
        <v>1</v>
      </c>
      <c r="K47" s="116">
        <v>3.3333333333333335</v>
      </c>
    </row>
    <row r="48" spans="1:11" ht="14.1" customHeight="1" x14ac:dyDescent="0.2">
      <c r="A48" s="306">
        <v>62</v>
      </c>
      <c r="B48" s="307" t="s">
        <v>270</v>
      </c>
      <c r="C48" s="308"/>
      <c r="D48" s="113">
        <v>5.564142194744977</v>
      </c>
      <c r="E48" s="115">
        <v>108</v>
      </c>
      <c r="F48" s="114">
        <v>77</v>
      </c>
      <c r="G48" s="114">
        <v>108</v>
      </c>
      <c r="H48" s="114">
        <v>126</v>
      </c>
      <c r="I48" s="140">
        <v>188</v>
      </c>
      <c r="J48" s="115">
        <v>-80</v>
      </c>
      <c r="K48" s="116">
        <v>-42.553191489361701</v>
      </c>
    </row>
    <row r="49" spans="1:11" ht="14.1" customHeight="1" x14ac:dyDescent="0.2">
      <c r="A49" s="306">
        <v>63</v>
      </c>
      <c r="B49" s="307" t="s">
        <v>271</v>
      </c>
      <c r="C49" s="308"/>
      <c r="D49" s="113">
        <v>4.7913446676970635</v>
      </c>
      <c r="E49" s="115">
        <v>93</v>
      </c>
      <c r="F49" s="114">
        <v>100</v>
      </c>
      <c r="G49" s="114">
        <v>104</v>
      </c>
      <c r="H49" s="114">
        <v>85</v>
      </c>
      <c r="I49" s="140">
        <v>58</v>
      </c>
      <c r="J49" s="115">
        <v>35</v>
      </c>
      <c r="K49" s="116">
        <v>60.344827586206897</v>
      </c>
    </row>
    <row r="50" spans="1:11" ht="14.1" customHeight="1" x14ac:dyDescent="0.2">
      <c r="A50" s="306" t="s">
        <v>272</v>
      </c>
      <c r="B50" s="307" t="s">
        <v>273</v>
      </c>
      <c r="C50" s="308"/>
      <c r="D50" s="113">
        <v>1.6486347243688819</v>
      </c>
      <c r="E50" s="115">
        <v>32</v>
      </c>
      <c r="F50" s="114">
        <v>28</v>
      </c>
      <c r="G50" s="114">
        <v>42</v>
      </c>
      <c r="H50" s="114">
        <v>24</v>
      </c>
      <c r="I50" s="140">
        <v>17</v>
      </c>
      <c r="J50" s="115">
        <v>15</v>
      </c>
      <c r="K50" s="116">
        <v>88.235294117647058</v>
      </c>
    </row>
    <row r="51" spans="1:11" ht="14.1" customHeight="1" x14ac:dyDescent="0.2">
      <c r="A51" s="306" t="s">
        <v>274</v>
      </c>
      <c r="B51" s="307" t="s">
        <v>275</v>
      </c>
      <c r="C51" s="308"/>
      <c r="D51" s="113">
        <v>2.5759917568263782</v>
      </c>
      <c r="E51" s="115">
        <v>50</v>
      </c>
      <c r="F51" s="114">
        <v>67</v>
      </c>
      <c r="G51" s="114">
        <v>57</v>
      </c>
      <c r="H51" s="114">
        <v>50</v>
      </c>
      <c r="I51" s="140">
        <v>26</v>
      </c>
      <c r="J51" s="115">
        <v>24</v>
      </c>
      <c r="K51" s="116">
        <v>92.307692307692307</v>
      </c>
    </row>
    <row r="52" spans="1:11" ht="14.1" customHeight="1" x14ac:dyDescent="0.2">
      <c r="A52" s="306">
        <v>71</v>
      </c>
      <c r="B52" s="307" t="s">
        <v>276</v>
      </c>
      <c r="C52" s="308"/>
      <c r="D52" s="113">
        <v>6.1308603812467801</v>
      </c>
      <c r="E52" s="115">
        <v>119</v>
      </c>
      <c r="F52" s="114">
        <v>73</v>
      </c>
      <c r="G52" s="114">
        <v>91</v>
      </c>
      <c r="H52" s="114">
        <v>104</v>
      </c>
      <c r="I52" s="140">
        <v>136</v>
      </c>
      <c r="J52" s="115">
        <v>-17</v>
      </c>
      <c r="K52" s="116">
        <v>-12.5</v>
      </c>
    </row>
    <row r="53" spans="1:11" ht="14.1" customHeight="1" x14ac:dyDescent="0.2">
      <c r="A53" s="306" t="s">
        <v>277</v>
      </c>
      <c r="B53" s="307" t="s">
        <v>278</v>
      </c>
      <c r="C53" s="308"/>
      <c r="D53" s="113">
        <v>1.9062339000515198</v>
      </c>
      <c r="E53" s="115">
        <v>37</v>
      </c>
      <c r="F53" s="114">
        <v>17</v>
      </c>
      <c r="G53" s="114">
        <v>24</v>
      </c>
      <c r="H53" s="114">
        <v>26</v>
      </c>
      <c r="I53" s="140">
        <v>39</v>
      </c>
      <c r="J53" s="115">
        <v>-2</v>
      </c>
      <c r="K53" s="116">
        <v>-5.1282051282051286</v>
      </c>
    </row>
    <row r="54" spans="1:11" ht="14.1" customHeight="1" x14ac:dyDescent="0.2">
      <c r="A54" s="306" t="s">
        <v>279</v>
      </c>
      <c r="B54" s="307" t="s">
        <v>280</v>
      </c>
      <c r="C54" s="308"/>
      <c r="D54" s="113">
        <v>3.6579082946934571</v>
      </c>
      <c r="E54" s="115">
        <v>71</v>
      </c>
      <c r="F54" s="114">
        <v>43</v>
      </c>
      <c r="G54" s="114">
        <v>61</v>
      </c>
      <c r="H54" s="114">
        <v>68</v>
      </c>
      <c r="I54" s="140">
        <v>74</v>
      </c>
      <c r="J54" s="115">
        <v>-3</v>
      </c>
      <c r="K54" s="116">
        <v>-4.0540540540540544</v>
      </c>
    </row>
    <row r="55" spans="1:11" ht="14.1" customHeight="1" x14ac:dyDescent="0.2">
      <c r="A55" s="306">
        <v>72</v>
      </c>
      <c r="B55" s="307" t="s">
        <v>281</v>
      </c>
      <c r="C55" s="308"/>
      <c r="D55" s="113">
        <v>1.0303967027305512</v>
      </c>
      <c r="E55" s="115">
        <v>20</v>
      </c>
      <c r="F55" s="114">
        <v>15</v>
      </c>
      <c r="G55" s="114">
        <v>21</v>
      </c>
      <c r="H55" s="114">
        <v>23</v>
      </c>
      <c r="I55" s="140">
        <v>30</v>
      </c>
      <c r="J55" s="115">
        <v>-10</v>
      </c>
      <c r="K55" s="116">
        <v>-33.333333333333336</v>
      </c>
    </row>
    <row r="56" spans="1:11" ht="14.1" customHeight="1" x14ac:dyDescent="0.2">
      <c r="A56" s="306" t="s">
        <v>282</v>
      </c>
      <c r="B56" s="307" t="s">
        <v>283</v>
      </c>
      <c r="C56" s="308"/>
      <c r="D56" s="113" t="s">
        <v>513</v>
      </c>
      <c r="E56" s="115" t="s">
        <v>513</v>
      </c>
      <c r="F56" s="114" t="s">
        <v>513</v>
      </c>
      <c r="G56" s="114" t="s">
        <v>513</v>
      </c>
      <c r="H56" s="114" t="s">
        <v>513</v>
      </c>
      <c r="I56" s="140">
        <v>6</v>
      </c>
      <c r="J56" s="115" t="s">
        <v>513</v>
      </c>
      <c r="K56" s="116" t="s">
        <v>513</v>
      </c>
    </row>
    <row r="57" spans="1:11" ht="14.1" customHeight="1" x14ac:dyDescent="0.2">
      <c r="A57" s="306" t="s">
        <v>284</v>
      </c>
      <c r="B57" s="307" t="s">
        <v>285</v>
      </c>
      <c r="C57" s="308"/>
      <c r="D57" s="113">
        <v>0.61823802163833075</v>
      </c>
      <c r="E57" s="115">
        <v>12</v>
      </c>
      <c r="F57" s="114">
        <v>10</v>
      </c>
      <c r="G57" s="114">
        <v>16</v>
      </c>
      <c r="H57" s="114">
        <v>17</v>
      </c>
      <c r="I57" s="140">
        <v>20</v>
      </c>
      <c r="J57" s="115">
        <v>-8</v>
      </c>
      <c r="K57" s="116">
        <v>-40</v>
      </c>
    </row>
    <row r="58" spans="1:11" ht="14.1" customHeight="1" x14ac:dyDescent="0.2">
      <c r="A58" s="306">
        <v>73</v>
      </c>
      <c r="B58" s="307" t="s">
        <v>286</v>
      </c>
      <c r="C58" s="308"/>
      <c r="D58" s="113">
        <v>1.9062339000515198</v>
      </c>
      <c r="E58" s="115">
        <v>37</v>
      </c>
      <c r="F58" s="114">
        <v>24</v>
      </c>
      <c r="G58" s="114">
        <v>22</v>
      </c>
      <c r="H58" s="114">
        <v>25</v>
      </c>
      <c r="I58" s="140">
        <v>42</v>
      </c>
      <c r="J58" s="115">
        <v>-5</v>
      </c>
      <c r="K58" s="116">
        <v>-11.904761904761905</v>
      </c>
    </row>
    <row r="59" spans="1:11" ht="14.1" customHeight="1" x14ac:dyDescent="0.2">
      <c r="A59" s="306" t="s">
        <v>287</v>
      </c>
      <c r="B59" s="307" t="s">
        <v>288</v>
      </c>
      <c r="C59" s="308"/>
      <c r="D59" s="113">
        <v>1.4940752189592994</v>
      </c>
      <c r="E59" s="115">
        <v>29</v>
      </c>
      <c r="F59" s="114">
        <v>20</v>
      </c>
      <c r="G59" s="114">
        <v>12</v>
      </c>
      <c r="H59" s="114">
        <v>20</v>
      </c>
      <c r="I59" s="140">
        <v>36</v>
      </c>
      <c r="J59" s="115">
        <v>-7</v>
      </c>
      <c r="K59" s="116">
        <v>-19.444444444444443</v>
      </c>
    </row>
    <row r="60" spans="1:11" ht="14.1" customHeight="1" x14ac:dyDescent="0.2">
      <c r="A60" s="306">
        <v>81</v>
      </c>
      <c r="B60" s="307" t="s">
        <v>289</v>
      </c>
      <c r="C60" s="308"/>
      <c r="D60" s="113">
        <v>7.4703760947964968</v>
      </c>
      <c r="E60" s="115">
        <v>145</v>
      </c>
      <c r="F60" s="114">
        <v>126</v>
      </c>
      <c r="G60" s="114">
        <v>177</v>
      </c>
      <c r="H60" s="114">
        <v>142</v>
      </c>
      <c r="I60" s="140">
        <v>153</v>
      </c>
      <c r="J60" s="115">
        <v>-8</v>
      </c>
      <c r="K60" s="116">
        <v>-5.2287581699346406</v>
      </c>
    </row>
    <row r="61" spans="1:11" ht="14.1" customHeight="1" x14ac:dyDescent="0.2">
      <c r="A61" s="306" t="s">
        <v>290</v>
      </c>
      <c r="B61" s="307" t="s">
        <v>291</v>
      </c>
      <c r="C61" s="308"/>
      <c r="D61" s="113">
        <v>1.1334363730036063</v>
      </c>
      <c r="E61" s="115">
        <v>22</v>
      </c>
      <c r="F61" s="114">
        <v>8</v>
      </c>
      <c r="G61" s="114">
        <v>20</v>
      </c>
      <c r="H61" s="114">
        <v>17</v>
      </c>
      <c r="I61" s="140">
        <v>21</v>
      </c>
      <c r="J61" s="115">
        <v>1</v>
      </c>
      <c r="K61" s="116">
        <v>4.7619047619047619</v>
      </c>
    </row>
    <row r="62" spans="1:11" ht="14.1" customHeight="1" x14ac:dyDescent="0.2">
      <c r="A62" s="306" t="s">
        <v>292</v>
      </c>
      <c r="B62" s="307" t="s">
        <v>293</v>
      </c>
      <c r="C62" s="308"/>
      <c r="D62" s="113">
        <v>3.2972694487377638</v>
      </c>
      <c r="E62" s="115">
        <v>64</v>
      </c>
      <c r="F62" s="114">
        <v>53</v>
      </c>
      <c r="G62" s="114">
        <v>84</v>
      </c>
      <c r="H62" s="114">
        <v>55</v>
      </c>
      <c r="I62" s="140">
        <v>67</v>
      </c>
      <c r="J62" s="115">
        <v>-3</v>
      </c>
      <c r="K62" s="116">
        <v>-4.4776119402985071</v>
      </c>
    </row>
    <row r="63" spans="1:11" ht="14.1" customHeight="1" x14ac:dyDescent="0.2">
      <c r="A63" s="306"/>
      <c r="B63" s="307" t="s">
        <v>294</v>
      </c>
      <c r="C63" s="308"/>
      <c r="D63" s="113">
        <v>3.2457496136012365</v>
      </c>
      <c r="E63" s="115">
        <v>63</v>
      </c>
      <c r="F63" s="114">
        <v>45</v>
      </c>
      <c r="G63" s="114">
        <v>78</v>
      </c>
      <c r="H63" s="114">
        <v>48</v>
      </c>
      <c r="I63" s="140">
        <v>56</v>
      </c>
      <c r="J63" s="115">
        <v>7</v>
      </c>
      <c r="K63" s="116">
        <v>12.5</v>
      </c>
    </row>
    <row r="64" spans="1:11" ht="14.1" customHeight="1" x14ac:dyDescent="0.2">
      <c r="A64" s="306" t="s">
        <v>295</v>
      </c>
      <c r="B64" s="307" t="s">
        <v>296</v>
      </c>
      <c r="C64" s="308"/>
      <c r="D64" s="113">
        <v>2.2153529108706853</v>
      </c>
      <c r="E64" s="115">
        <v>43</v>
      </c>
      <c r="F64" s="114">
        <v>38</v>
      </c>
      <c r="G64" s="114">
        <v>44</v>
      </c>
      <c r="H64" s="114">
        <v>41</v>
      </c>
      <c r="I64" s="140">
        <v>41</v>
      </c>
      <c r="J64" s="115">
        <v>2</v>
      </c>
      <c r="K64" s="116">
        <v>4.8780487804878048</v>
      </c>
    </row>
    <row r="65" spans="1:11" ht="14.1" customHeight="1" x14ac:dyDescent="0.2">
      <c r="A65" s="306" t="s">
        <v>297</v>
      </c>
      <c r="B65" s="307" t="s">
        <v>298</v>
      </c>
      <c r="C65" s="308"/>
      <c r="D65" s="113">
        <v>0.41215868109222048</v>
      </c>
      <c r="E65" s="115">
        <v>8</v>
      </c>
      <c r="F65" s="114">
        <v>15</v>
      </c>
      <c r="G65" s="114">
        <v>16</v>
      </c>
      <c r="H65" s="114">
        <v>11</v>
      </c>
      <c r="I65" s="140">
        <v>18</v>
      </c>
      <c r="J65" s="115">
        <v>-10</v>
      </c>
      <c r="K65" s="116">
        <v>-55.555555555555557</v>
      </c>
    </row>
    <row r="66" spans="1:11" ht="14.1" customHeight="1" x14ac:dyDescent="0.2">
      <c r="A66" s="306">
        <v>82</v>
      </c>
      <c r="B66" s="307" t="s">
        <v>299</v>
      </c>
      <c r="C66" s="308"/>
      <c r="D66" s="113">
        <v>3.6579082946934571</v>
      </c>
      <c r="E66" s="115">
        <v>71</v>
      </c>
      <c r="F66" s="114">
        <v>45</v>
      </c>
      <c r="G66" s="114">
        <v>70</v>
      </c>
      <c r="H66" s="114">
        <v>53</v>
      </c>
      <c r="I66" s="140">
        <v>63</v>
      </c>
      <c r="J66" s="115">
        <v>8</v>
      </c>
      <c r="K66" s="116">
        <v>12.698412698412698</v>
      </c>
    </row>
    <row r="67" spans="1:11" ht="14.1" customHeight="1" x14ac:dyDescent="0.2">
      <c r="A67" s="306" t="s">
        <v>300</v>
      </c>
      <c r="B67" s="307" t="s">
        <v>301</v>
      </c>
      <c r="C67" s="308"/>
      <c r="D67" s="113">
        <v>2.9881504379185988</v>
      </c>
      <c r="E67" s="115">
        <v>58</v>
      </c>
      <c r="F67" s="114">
        <v>37</v>
      </c>
      <c r="G67" s="114">
        <v>55</v>
      </c>
      <c r="H67" s="114">
        <v>27</v>
      </c>
      <c r="I67" s="140">
        <v>40</v>
      </c>
      <c r="J67" s="115">
        <v>18</v>
      </c>
      <c r="K67" s="116">
        <v>45</v>
      </c>
    </row>
    <row r="68" spans="1:11" ht="14.1" customHeight="1" x14ac:dyDescent="0.2">
      <c r="A68" s="306" t="s">
        <v>302</v>
      </c>
      <c r="B68" s="307" t="s">
        <v>303</v>
      </c>
      <c r="C68" s="308"/>
      <c r="D68" s="113">
        <v>0.41215868109222048</v>
      </c>
      <c r="E68" s="115">
        <v>8</v>
      </c>
      <c r="F68" s="114">
        <v>6</v>
      </c>
      <c r="G68" s="114">
        <v>10</v>
      </c>
      <c r="H68" s="114">
        <v>16</v>
      </c>
      <c r="I68" s="140">
        <v>15</v>
      </c>
      <c r="J68" s="115">
        <v>-7</v>
      </c>
      <c r="K68" s="116">
        <v>-46.666666666666664</v>
      </c>
    </row>
    <row r="69" spans="1:11" ht="14.1" customHeight="1" x14ac:dyDescent="0.2">
      <c r="A69" s="306">
        <v>83</v>
      </c>
      <c r="B69" s="307" t="s">
        <v>304</v>
      </c>
      <c r="C69" s="308"/>
      <c r="D69" s="113">
        <v>6.7490984028851111</v>
      </c>
      <c r="E69" s="115">
        <v>131</v>
      </c>
      <c r="F69" s="114">
        <v>66</v>
      </c>
      <c r="G69" s="114">
        <v>102</v>
      </c>
      <c r="H69" s="114">
        <v>54</v>
      </c>
      <c r="I69" s="140">
        <v>119</v>
      </c>
      <c r="J69" s="115">
        <v>12</v>
      </c>
      <c r="K69" s="116">
        <v>10.084033613445378</v>
      </c>
    </row>
    <row r="70" spans="1:11" ht="14.1" customHeight="1" x14ac:dyDescent="0.2">
      <c r="A70" s="306" t="s">
        <v>305</v>
      </c>
      <c r="B70" s="307" t="s">
        <v>306</v>
      </c>
      <c r="C70" s="308"/>
      <c r="D70" s="113">
        <v>5.9763008758371976</v>
      </c>
      <c r="E70" s="115">
        <v>116</v>
      </c>
      <c r="F70" s="114">
        <v>55</v>
      </c>
      <c r="G70" s="114">
        <v>91</v>
      </c>
      <c r="H70" s="114">
        <v>46</v>
      </c>
      <c r="I70" s="140">
        <v>101</v>
      </c>
      <c r="J70" s="115">
        <v>15</v>
      </c>
      <c r="K70" s="116">
        <v>14.851485148514852</v>
      </c>
    </row>
    <row r="71" spans="1:11" ht="14.1" customHeight="1" x14ac:dyDescent="0.2">
      <c r="A71" s="306"/>
      <c r="B71" s="307" t="s">
        <v>307</v>
      </c>
      <c r="C71" s="308"/>
      <c r="D71" s="113">
        <v>4.4822256568778984</v>
      </c>
      <c r="E71" s="115">
        <v>87</v>
      </c>
      <c r="F71" s="114">
        <v>30</v>
      </c>
      <c r="G71" s="114">
        <v>65</v>
      </c>
      <c r="H71" s="114">
        <v>30</v>
      </c>
      <c r="I71" s="140">
        <v>61</v>
      </c>
      <c r="J71" s="115">
        <v>26</v>
      </c>
      <c r="K71" s="116">
        <v>42.622950819672134</v>
      </c>
    </row>
    <row r="72" spans="1:11" ht="14.1" customHeight="1" x14ac:dyDescent="0.2">
      <c r="A72" s="306">
        <v>84</v>
      </c>
      <c r="B72" s="307" t="s">
        <v>308</v>
      </c>
      <c r="C72" s="308"/>
      <c r="D72" s="113">
        <v>1.1849562081401339</v>
      </c>
      <c r="E72" s="115">
        <v>23</v>
      </c>
      <c r="F72" s="114">
        <v>22</v>
      </c>
      <c r="G72" s="114">
        <v>39</v>
      </c>
      <c r="H72" s="114">
        <v>16</v>
      </c>
      <c r="I72" s="140">
        <v>22</v>
      </c>
      <c r="J72" s="115">
        <v>1</v>
      </c>
      <c r="K72" s="116">
        <v>4.5454545454545459</v>
      </c>
    </row>
    <row r="73" spans="1:11" ht="14.1" customHeight="1" x14ac:dyDescent="0.2">
      <c r="A73" s="306" t="s">
        <v>309</v>
      </c>
      <c r="B73" s="307" t="s">
        <v>310</v>
      </c>
      <c r="C73" s="308"/>
      <c r="D73" s="113">
        <v>0.92735703245749612</v>
      </c>
      <c r="E73" s="115">
        <v>18</v>
      </c>
      <c r="F73" s="114">
        <v>13</v>
      </c>
      <c r="G73" s="114">
        <v>28</v>
      </c>
      <c r="H73" s="114">
        <v>9</v>
      </c>
      <c r="I73" s="140">
        <v>16</v>
      </c>
      <c r="J73" s="115">
        <v>2</v>
      </c>
      <c r="K73" s="116">
        <v>12.5</v>
      </c>
    </row>
    <row r="74" spans="1:11" ht="14.1" customHeight="1" x14ac:dyDescent="0.2">
      <c r="A74" s="306" t="s">
        <v>311</v>
      </c>
      <c r="B74" s="307" t="s">
        <v>312</v>
      </c>
      <c r="C74" s="308"/>
      <c r="D74" s="113" t="s">
        <v>513</v>
      </c>
      <c r="E74" s="115" t="s">
        <v>513</v>
      </c>
      <c r="F74" s="114" t="s">
        <v>513</v>
      </c>
      <c r="G74" s="114">
        <v>5</v>
      </c>
      <c r="H74" s="114" t="s">
        <v>513</v>
      </c>
      <c r="I74" s="140" t="s">
        <v>513</v>
      </c>
      <c r="J74" s="115" t="s">
        <v>513</v>
      </c>
      <c r="K74" s="116" t="s">
        <v>513</v>
      </c>
    </row>
    <row r="75" spans="1:11" ht="14.1" customHeight="1" x14ac:dyDescent="0.2">
      <c r="A75" s="306" t="s">
        <v>313</v>
      </c>
      <c r="B75" s="307" t="s">
        <v>314</v>
      </c>
      <c r="C75" s="308"/>
      <c r="D75" s="113">
        <v>0</v>
      </c>
      <c r="E75" s="115">
        <v>0</v>
      </c>
      <c r="F75" s="114" t="s">
        <v>513</v>
      </c>
      <c r="G75" s="114" t="s">
        <v>513</v>
      </c>
      <c r="H75" s="114">
        <v>0</v>
      </c>
      <c r="I75" s="140">
        <v>0</v>
      </c>
      <c r="J75" s="115">
        <v>0</v>
      </c>
      <c r="K75" s="116">
        <v>0</v>
      </c>
    </row>
    <row r="76" spans="1:11" ht="14.1" customHeight="1" x14ac:dyDescent="0.2">
      <c r="A76" s="306">
        <v>91</v>
      </c>
      <c r="B76" s="307" t="s">
        <v>315</v>
      </c>
      <c r="C76" s="308"/>
      <c r="D76" s="113">
        <v>0</v>
      </c>
      <c r="E76" s="115">
        <v>0</v>
      </c>
      <c r="F76" s="114">
        <v>0</v>
      </c>
      <c r="G76" s="114" t="s">
        <v>513</v>
      </c>
      <c r="H76" s="114" t="s">
        <v>513</v>
      </c>
      <c r="I76" s="140" t="s">
        <v>513</v>
      </c>
      <c r="J76" s="115" t="s">
        <v>513</v>
      </c>
      <c r="K76" s="116" t="s">
        <v>513</v>
      </c>
    </row>
    <row r="77" spans="1:11" ht="14.1" customHeight="1" x14ac:dyDescent="0.2">
      <c r="A77" s="306">
        <v>92</v>
      </c>
      <c r="B77" s="307" t="s">
        <v>316</v>
      </c>
      <c r="C77" s="308"/>
      <c r="D77" s="113">
        <v>0.51519835136527559</v>
      </c>
      <c r="E77" s="115">
        <v>10</v>
      </c>
      <c r="F77" s="114">
        <v>5</v>
      </c>
      <c r="G77" s="114" t="s">
        <v>513</v>
      </c>
      <c r="H77" s="114" t="s">
        <v>513</v>
      </c>
      <c r="I77" s="140">
        <v>6</v>
      </c>
      <c r="J77" s="115">
        <v>4</v>
      </c>
      <c r="K77" s="116">
        <v>66.666666666666671</v>
      </c>
    </row>
    <row r="78" spans="1:11" ht="14.1" customHeight="1" x14ac:dyDescent="0.2">
      <c r="A78" s="306">
        <v>93</v>
      </c>
      <c r="B78" s="307" t="s">
        <v>317</v>
      </c>
      <c r="C78" s="308"/>
      <c r="D78" s="113" t="s">
        <v>513</v>
      </c>
      <c r="E78" s="115" t="s">
        <v>513</v>
      </c>
      <c r="F78" s="114" t="s">
        <v>513</v>
      </c>
      <c r="G78" s="114">
        <v>0</v>
      </c>
      <c r="H78" s="114">
        <v>4</v>
      </c>
      <c r="I78" s="140">
        <v>15</v>
      </c>
      <c r="J78" s="115" t="s">
        <v>513</v>
      </c>
      <c r="K78" s="116" t="s">
        <v>513</v>
      </c>
    </row>
    <row r="79" spans="1:11" ht="14.1" customHeight="1" x14ac:dyDescent="0.2">
      <c r="A79" s="306">
        <v>94</v>
      </c>
      <c r="B79" s="307" t="s">
        <v>318</v>
      </c>
      <c r="C79" s="308"/>
      <c r="D79" s="113">
        <v>0.20607934054611024</v>
      </c>
      <c r="E79" s="115">
        <v>4</v>
      </c>
      <c r="F79" s="114">
        <v>0</v>
      </c>
      <c r="G79" s="114" t="s">
        <v>513</v>
      </c>
      <c r="H79" s="114">
        <v>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0.51519835136527559</v>
      </c>
      <c r="E81" s="143">
        <v>10</v>
      </c>
      <c r="F81" s="144">
        <v>9</v>
      </c>
      <c r="G81" s="144">
        <v>12</v>
      </c>
      <c r="H81" s="144">
        <v>25</v>
      </c>
      <c r="I81" s="145">
        <v>12</v>
      </c>
      <c r="J81" s="143">
        <v>-2</v>
      </c>
      <c r="K81" s="146">
        <v>-16.666666666666668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23257</v>
      </c>
      <c r="C10" s="114">
        <v>12284</v>
      </c>
      <c r="D10" s="114">
        <v>10973</v>
      </c>
      <c r="E10" s="114">
        <v>18712</v>
      </c>
      <c r="F10" s="114">
        <v>4016</v>
      </c>
      <c r="G10" s="114">
        <v>2762</v>
      </c>
      <c r="H10" s="114">
        <v>6868</v>
      </c>
      <c r="I10" s="115">
        <v>3641</v>
      </c>
      <c r="J10" s="114">
        <v>2882</v>
      </c>
      <c r="K10" s="114">
        <v>759</v>
      </c>
      <c r="L10" s="423">
        <v>1552</v>
      </c>
      <c r="M10" s="424">
        <v>1699</v>
      </c>
    </row>
    <row r="11" spans="1:13" ht="11.1" customHeight="1" x14ac:dyDescent="0.2">
      <c r="A11" s="422" t="s">
        <v>387</v>
      </c>
      <c r="B11" s="115">
        <v>23559</v>
      </c>
      <c r="C11" s="114">
        <v>12584</v>
      </c>
      <c r="D11" s="114">
        <v>10975</v>
      </c>
      <c r="E11" s="114">
        <v>18937</v>
      </c>
      <c r="F11" s="114">
        <v>4092</v>
      </c>
      <c r="G11" s="114">
        <v>2654</v>
      </c>
      <c r="H11" s="114">
        <v>7069</v>
      </c>
      <c r="I11" s="115">
        <v>3687</v>
      </c>
      <c r="J11" s="114">
        <v>2933</v>
      </c>
      <c r="K11" s="114">
        <v>754</v>
      </c>
      <c r="L11" s="423">
        <v>1801</v>
      </c>
      <c r="M11" s="424">
        <v>1482</v>
      </c>
    </row>
    <row r="12" spans="1:13" ht="11.1" customHeight="1" x14ac:dyDescent="0.2">
      <c r="A12" s="422" t="s">
        <v>388</v>
      </c>
      <c r="B12" s="115">
        <v>24073</v>
      </c>
      <c r="C12" s="114">
        <v>12908</v>
      </c>
      <c r="D12" s="114">
        <v>11165</v>
      </c>
      <c r="E12" s="114">
        <v>19323</v>
      </c>
      <c r="F12" s="114">
        <v>4210</v>
      </c>
      <c r="G12" s="114">
        <v>2830</v>
      </c>
      <c r="H12" s="114">
        <v>7222</v>
      </c>
      <c r="I12" s="115">
        <v>3676</v>
      </c>
      <c r="J12" s="114">
        <v>2902</v>
      </c>
      <c r="K12" s="114">
        <v>774</v>
      </c>
      <c r="L12" s="423">
        <v>2013</v>
      </c>
      <c r="M12" s="424">
        <v>1667</v>
      </c>
    </row>
    <row r="13" spans="1:13" s="110" customFormat="1" ht="11.1" customHeight="1" x14ac:dyDescent="0.2">
      <c r="A13" s="422" t="s">
        <v>389</v>
      </c>
      <c r="B13" s="115">
        <v>23650</v>
      </c>
      <c r="C13" s="114">
        <v>12476</v>
      </c>
      <c r="D13" s="114">
        <v>11174</v>
      </c>
      <c r="E13" s="114">
        <v>18871</v>
      </c>
      <c r="F13" s="114">
        <v>4246</v>
      </c>
      <c r="G13" s="114">
        <v>2613</v>
      </c>
      <c r="H13" s="114">
        <v>7204</v>
      </c>
      <c r="I13" s="115">
        <v>3614</v>
      </c>
      <c r="J13" s="114">
        <v>2806</v>
      </c>
      <c r="K13" s="114">
        <v>808</v>
      </c>
      <c r="L13" s="423">
        <v>1372</v>
      </c>
      <c r="M13" s="424">
        <v>1804</v>
      </c>
    </row>
    <row r="14" spans="1:13" ht="15" customHeight="1" x14ac:dyDescent="0.2">
      <c r="A14" s="422" t="s">
        <v>390</v>
      </c>
      <c r="B14" s="115">
        <v>23619</v>
      </c>
      <c r="C14" s="114">
        <v>12473</v>
      </c>
      <c r="D14" s="114">
        <v>11146</v>
      </c>
      <c r="E14" s="114">
        <v>18185</v>
      </c>
      <c r="F14" s="114">
        <v>4975</v>
      </c>
      <c r="G14" s="114">
        <v>2495</v>
      </c>
      <c r="H14" s="114">
        <v>7251</v>
      </c>
      <c r="I14" s="115">
        <v>3550</v>
      </c>
      <c r="J14" s="114">
        <v>2788</v>
      </c>
      <c r="K14" s="114">
        <v>762</v>
      </c>
      <c r="L14" s="423">
        <v>1771</v>
      </c>
      <c r="M14" s="424">
        <v>1902</v>
      </c>
    </row>
    <row r="15" spans="1:13" ht="11.1" customHeight="1" x14ac:dyDescent="0.2">
      <c r="A15" s="422" t="s">
        <v>387</v>
      </c>
      <c r="B15" s="115">
        <v>23932</v>
      </c>
      <c r="C15" s="114">
        <v>12759</v>
      </c>
      <c r="D15" s="114">
        <v>11173</v>
      </c>
      <c r="E15" s="114">
        <v>18317</v>
      </c>
      <c r="F15" s="114">
        <v>5174</v>
      </c>
      <c r="G15" s="114">
        <v>2393</v>
      </c>
      <c r="H15" s="114">
        <v>7493</v>
      </c>
      <c r="I15" s="115">
        <v>3572</v>
      </c>
      <c r="J15" s="114">
        <v>2764</v>
      </c>
      <c r="K15" s="114">
        <v>808</v>
      </c>
      <c r="L15" s="423">
        <v>1663</v>
      </c>
      <c r="M15" s="424">
        <v>1356</v>
      </c>
    </row>
    <row r="16" spans="1:13" ht="11.1" customHeight="1" x14ac:dyDescent="0.2">
      <c r="A16" s="422" t="s">
        <v>388</v>
      </c>
      <c r="B16" s="115">
        <v>24415</v>
      </c>
      <c r="C16" s="114">
        <v>12983</v>
      </c>
      <c r="D16" s="114">
        <v>11432</v>
      </c>
      <c r="E16" s="114">
        <v>18812</v>
      </c>
      <c r="F16" s="114">
        <v>5560</v>
      </c>
      <c r="G16" s="114">
        <v>2562</v>
      </c>
      <c r="H16" s="114">
        <v>7629</v>
      </c>
      <c r="I16" s="115">
        <v>3527</v>
      </c>
      <c r="J16" s="114">
        <v>2696</v>
      </c>
      <c r="K16" s="114">
        <v>831</v>
      </c>
      <c r="L16" s="423">
        <v>2112</v>
      </c>
      <c r="M16" s="424">
        <v>1859</v>
      </c>
    </row>
    <row r="17" spans="1:13" s="110" customFormat="1" ht="11.1" customHeight="1" x14ac:dyDescent="0.2">
      <c r="A17" s="422" t="s">
        <v>389</v>
      </c>
      <c r="B17" s="115">
        <v>23943</v>
      </c>
      <c r="C17" s="114">
        <v>12564</v>
      </c>
      <c r="D17" s="114">
        <v>11379</v>
      </c>
      <c r="E17" s="114">
        <v>18409</v>
      </c>
      <c r="F17" s="114">
        <v>5507</v>
      </c>
      <c r="G17" s="114">
        <v>2372</v>
      </c>
      <c r="H17" s="114">
        <v>7619</v>
      </c>
      <c r="I17" s="115">
        <v>3496</v>
      </c>
      <c r="J17" s="114">
        <v>2668</v>
      </c>
      <c r="K17" s="114">
        <v>828</v>
      </c>
      <c r="L17" s="423">
        <v>1278</v>
      </c>
      <c r="M17" s="424">
        <v>1781</v>
      </c>
    </row>
    <row r="18" spans="1:13" ht="15" customHeight="1" x14ac:dyDescent="0.2">
      <c r="A18" s="422" t="s">
        <v>391</v>
      </c>
      <c r="B18" s="115">
        <v>23755</v>
      </c>
      <c r="C18" s="114">
        <v>12485</v>
      </c>
      <c r="D18" s="114">
        <v>11270</v>
      </c>
      <c r="E18" s="114">
        <v>18142</v>
      </c>
      <c r="F18" s="114">
        <v>5541</v>
      </c>
      <c r="G18" s="114">
        <v>2256</v>
      </c>
      <c r="H18" s="114">
        <v>7623</v>
      </c>
      <c r="I18" s="115">
        <v>3445</v>
      </c>
      <c r="J18" s="114">
        <v>2625</v>
      </c>
      <c r="K18" s="114">
        <v>820</v>
      </c>
      <c r="L18" s="423">
        <v>2034</v>
      </c>
      <c r="M18" s="424">
        <v>2204</v>
      </c>
    </row>
    <row r="19" spans="1:13" ht="11.1" customHeight="1" x14ac:dyDescent="0.2">
      <c r="A19" s="422" t="s">
        <v>387</v>
      </c>
      <c r="B19" s="115">
        <v>24164</v>
      </c>
      <c r="C19" s="114">
        <v>12829</v>
      </c>
      <c r="D19" s="114">
        <v>11335</v>
      </c>
      <c r="E19" s="114">
        <v>18442</v>
      </c>
      <c r="F19" s="114">
        <v>5637</v>
      </c>
      <c r="G19" s="114">
        <v>2160</v>
      </c>
      <c r="H19" s="114">
        <v>7852</v>
      </c>
      <c r="I19" s="115">
        <v>3486</v>
      </c>
      <c r="J19" s="114">
        <v>2631</v>
      </c>
      <c r="K19" s="114">
        <v>855</v>
      </c>
      <c r="L19" s="423">
        <v>1611</v>
      </c>
      <c r="M19" s="424">
        <v>1213</v>
      </c>
    </row>
    <row r="20" spans="1:13" ht="11.1" customHeight="1" x14ac:dyDescent="0.2">
      <c r="A20" s="422" t="s">
        <v>388</v>
      </c>
      <c r="B20" s="115">
        <v>24599</v>
      </c>
      <c r="C20" s="114">
        <v>13069</v>
      </c>
      <c r="D20" s="114">
        <v>11530</v>
      </c>
      <c r="E20" s="114">
        <v>18817</v>
      </c>
      <c r="F20" s="114">
        <v>5770</v>
      </c>
      <c r="G20" s="114">
        <v>2349</v>
      </c>
      <c r="H20" s="114">
        <v>7958</v>
      </c>
      <c r="I20" s="115">
        <v>3426</v>
      </c>
      <c r="J20" s="114">
        <v>2527</v>
      </c>
      <c r="K20" s="114">
        <v>899</v>
      </c>
      <c r="L20" s="423">
        <v>2149</v>
      </c>
      <c r="M20" s="424">
        <v>1810</v>
      </c>
    </row>
    <row r="21" spans="1:13" s="110" customFormat="1" ht="11.1" customHeight="1" x14ac:dyDescent="0.2">
      <c r="A21" s="422" t="s">
        <v>389</v>
      </c>
      <c r="B21" s="115">
        <v>24021</v>
      </c>
      <c r="C21" s="114">
        <v>12617</v>
      </c>
      <c r="D21" s="114">
        <v>11404</v>
      </c>
      <c r="E21" s="114">
        <v>18333</v>
      </c>
      <c r="F21" s="114">
        <v>5685</v>
      </c>
      <c r="G21" s="114">
        <v>2172</v>
      </c>
      <c r="H21" s="114">
        <v>7889</v>
      </c>
      <c r="I21" s="115">
        <v>3451</v>
      </c>
      <c r="J21" s="114">
        <v>2567</v>
      </c>
      <c r="K21" s="114">
        <v>884</v>
      </c>
      <c r="L21" s="423">
        <v>1336</v>
      </c>
      <c r="M21" s="424">
        <v>1909</v>
      </c>
    </row>
    <row r="22" spans="1:13" ht="15" customHeight="1" x14ac:dyDescent="0.2">
      <c r="A22" s="422" t="s">
        <v>392</v>
      </c>
      <c r="B22" s="115">
        <v>23827</v>
      </c>
      <c r="C22" s="114">
        <v>12445</v>
      </c>
      <c r="D22" s="114">
        <v>11382</v>
      </c>
      <c r="E22" s="114">
        <v>18072</v>
      </c>
      <c r="F22" s="114">
        <v>5716</v>
      </c>
      <c r="G22" s="114">
        <v>2063</v>
      </c>
      <c r="H22" s="114">
        <v>7905</v>
      </c>
      <c r="I22" s="115">
        <v>3434</v>
      </c>
      <c r="J22" s="114">
        <v>2552</v>
      </c>
      <c r="K22" s="114">
        <v>882</v>
      </c>
      <c r="L22" s="423">
        <v>1580</v>
      </c>
      <c r="M22" s="424">
        <v>1732</v>
      </c>
    </row>
    <row r="23" spans="1:13" ht="11.1" customHeight="1" x14ac:dyDescent="0.2">
      <c r="A23" s="422" t="s">
        <v>387</v>
      </c>
      <c r="B23" s="115">
        <v>24433</v>
      </c>
      <c r="C23" s="114">
        <v>13006</v>
      </c>
      <c r="D23" s="114">
        <v>11427</v>
      </c>
      <c r="E23" s="114">
        <v>18517</v>
      </c>
      <c r="F23" s="114">
        <v>5873</v>
      </c>
      <c r="G23" s="114">
        <v>2026</v>
      </c>
      <c r="H23" s="114">
        <v>8180</v>
      </c>
      <c r="I23" s="115">
        <v>3539</v>
      </c>
      <c r="J23" s="114">
        <v>2595</v>
      </c>
      <c r="K23" s="114">
        <v>944</v>
      </c>
      <c r="L23" s="423">
        <v>1817</v>
      </c>
      <c r="M23" s="424">
        <v>1281</v>
      </c>
    </row>
    <row r="24" spans="1:13" ht="11.1" customHeight="1" x14ac:dyDescent="0.2">
      <c r="A24" s="422" t="s">
        <v>388</v>
      </c>
      <c r="B24" s="115">
        <v>24768</v>
      </c>
      <c r="C24" s="114">
        <v>13232</v>
      </c>
      <c r="D24" s="114">
        <v>11536</v>
      </c>
      <c r="E24" s="114">
        <v>18370</v>
      </c>
      <c r="F24" s="114">
        <v>5876</v>
      </c>
      <c r="G24" s="114">
        <v>2161</v>
      </c>
      <c r="H24" s="114">
        <v>8273</v>
      </c>
      <c r="I24" s="115">
        <v>3552</v>
      </c>
      <c r="J24" s="114">
        <v>2568</v>
      </c>
      <c r="K24" s="114">
        <v>984</v>
      </c>
      <c r="L24" s="423">
        <v>2162</v>
      </c>
      <c r="M24" s="424">
        <v>1832</v>
      </c>
    </row>
    <row r="25" spans="1:13" s="110" customFormat="1" ht="11.1" customHeight="1" x14ac:dyDescent="0.2">
      <c r="A25" s="422" t="s">
        <v>389</v>
      </c>
      <c r="B25" s="115">
        <v>24306</v>
      </c>
      <c r="C25" s="114">
        <v>12801</v>
      </c>
      <c r="D25" s="114">
        <v>11505</v>
      </c>
      <c r="E25" s="114">
        <v>17912</v>
      </c>
      <c r="F25" s="114">
        <v>5875</v>
      </c>
      <c r="G25" s="114">
        <v>2023</v>
      </c>
      <c r="H25" s="114">
        <v>8218</v>
      </c>
      <c r="I25" s="115">
        <v>3558</v>
      </c>
      <c r="J25" s="114">
        <v>2593</v>
      </c>
      <c r="K25" s="114">
        <v>965</v>
      </c>
      <c r="L25" s="423">
        <v>1127</v>
      </c>
      <c r="M25" s="424">
        <v>1624</v>
      </c>
    </row>
    <row r="26" spans="1:13" ht="15" customHeight="1" x14ac:dyDescent="0.2">
      <c r="A26" s="422" t="s">
        <v>393</v>
      </c>
      <c r="B26" s="115">
        <v>24316</v>
      </c>
      <c r="C26" s="114">
        <v>12792</v>
      </c>
      <c r="D26" s="114">
        <v>11524</v>
      </c>
      <c r="E26" s="114">
        <v>17838</v>
      </c>
      <c r="F26" s="114">
        <v>5954</v>
      </c>
      <c r="G26" s="114">
        <v>1918</v>
      </c>
      <c r="H26" s="114">
        <v>8277</v>
      </c>
      <c r="I26" s="115">
        <v>3633</v>
      </c>
      <c r="J26" s="114">
        <v>2660</v>
      </c>
      <c r="K26" s="114">
        <v>973</v>
      </c>
      <c r="L26" s="423">
        <v>1853</v>
      </c>
      <c r="M26" s="424">
        <v>1902</v>
      </c>
    </row>
    <row r="27" spans="1:13" ht="11.1" customHeight="1" x14ac:dyDescent="0.2">
      <c r="A27" s="422" t="s">
        <v>387</v>
      </c>
      <c r="B27" s="115">
        <v>24581</v>
      </c>
      <c r="C27" s="114">
        <v>13051</v>
      </c>
      <c r="D27" s="114">
        <v>11530</v>
      </c>
      <c r="E27" s="114">
        <v>18064</v>
      </c>
      <c r="F27" s="114">
        <v>5994</v>
      </c>
      <c r="G27" s="114">
        <v>1815</v>
      </c>
      <c r="H27" s="114">
        <v>8535</v>
      </c>
      <c r="I27" s="115">
        <v>3695</v>
      </c>
      <c r="J27" s="114">
        <v>2686</v>
      </c>
      <c r="K27" s="114">
        <v>1009</v>
      </c>
      <c r="L27" s="423">
        <v>1695</v>
      </c>
      <c r="M27" s="424">
        <v>1439</v>
      </c>
    </row>
    <row r="28" spans="1:13" ht="11.1" customHeight="1" x14ac:dyDescent="0.2">
      <c r="A28" s="422" t="s">
        <v>388</v>
      </c>
      <c r="B28" s="115">
        <v>25015</v>
      </c>
      <c r="C28" s="114">
        <v>13327</v>
      </c>
      <c r="D28" s="114">
        <v>11688</v>
      </c>
      <c r="E28" s="114">
        <v>18824</v>
      </c>
      <c r="F28" s="114">
        <v>6125</v>
      </c>
      <c r="G28" s="114">
        <v>2041</v>
      </c>
      <c r="H28" s="114">
        <v>8562</v>
      </c>
      <c r="I28" s="115">
        <v>3778</v>
      </c>
      <c r="J28" s="114">
        <v>2756</v>
      </c>
      <c r="K28" s="114">
        <v>1022</v>
      </c>
      <c r="L28" s="423">
        <v>2037</v>
      </c>
      <c r="M28" s="424">
        <v>1759</v>
      </c>
    </row>
    <row r="29" spans="1:13" s="110" customFormat="1" ht="11.1" customHeight="1" x14ac:dyDescent="0.2">
      <c r="A29" s="422" t="s">
        <v>389</v>
      </c>
      <c r="B29" s="115">
        <v>24534</v>
      </c>
      <c r="C29" s="114">
        <v>12904</v>
      </c>
      <c r="D29" s="114">
        <v>11630</v>
      </c>
      <c r="E29" s="114">
        <v>18435</v>
      </c>
      <c r="F29" s="114">
        <v>6064</v>
      </c>
      <c r="G29" s="114">
        <v>1892</v>
      </c>
      <c r="H29" s="114">
        <v>8454</v>
      </c>
      <c r="I29" s="115">
        <v>3774</v>
      </c>
      <c r="J29" s="114">
        <v>2746</v>
      </c>
      <c r="K29" s="114">
        <v>1028</v>
      </c>
      <c r="L29" s="423">
        <v>1272</v>
      </c>
      <c r="M29" s="424">
        <v>1767</v>
      </c>
    </row>
    <row r="30" spans="1:13" ht="15" customHeight="1" x14ac:dyDescent="0.2">
      <c r="A30" s="422" t="s">
        <v>394</v>
      </c>
      <c r="B30" s="115">
        <v>24524</v>
      </c>
      <c r="C30" s="114">
        <v>12884</v>
      </c>
      <c r="D30" s="114">
        <v>11640</v>
      </c>
      <c r="E30" s="114">
        <v>18273</v>
      </c>
      <c r="F30" s="114">
        <v>6223</v>
      </c>
      <c r="G30" s="114">
        <v>1781</v>
      </c>
      <c r="H30" s="114">
        <v>8457</v>
      </c>
      <c r="I30" s="115">
        <v>3690</v>
      </c>
      <c r="J30" s="114">
        <v>2648</v>
      </c>
      <c r="K30" s="114">
        <v>1042</v>
      </c>
      <c r="L30" s="423">
        <v>1860</v>
      </c>
      <c r="M30" s="424">
        <v>1895</v>
      </c>
    </row>
    <row r="31" spans="1:13" ht="11.1" customHeight="1" x14ac:dyDescent="0.2">
      <c r="A31" s="422" t="s">
        <v>387</v>
      </c>
      <c r="B31" s="115">
        <v>24927</v>
      </c>
      <c r="C31" s="114">
        <v>13189</v>
      </c>
      <c r="D31" s="114">
        <v>11738</v>
      </c>
      <c r="E31" s="114">
        <v>18512</v>
      </c>
      <c r="F31" s="114">
        <v>6393</v>
      </c>
      <c r="G31" s="114">
        <v>1710</v>
      </c>
      <c r="H31" s="114">
        <v>8635</v>
      </c>
      <c r="I31" s="115">
        <v>3759</v>
      </c>
      <c r="J31" s="114">
        <v>2683</v>
      </c>
      <c r="K31" s="114">
        <v>1076</v>
      </c>
      <c r="L31" s="423">
        <v>1754</v>
      </c>
      <c r="M31" s="424">
        <v>1358</v>
      </c>
    </row>
    <row r="32" spans="1:13" ht="11.1" customHeight="1" x14ac:dyDescent="0.2">
      <c r="A32" s="422" t="s">
        <v>388</v>
      </c>
      <c r="B32" s="115">
        <v>25191</v>
      </c>
      <c r="C32" s="114">
        <v>13413</v>
      </c>
      <c r="D32" s="114">
        <v>11778</v>
      </c>
      <c r="E32" s="114">
        <v>18716</v>
      </c>
      <c r="F32" s="114">
        <v>6471</v>
      </c>
      <c r="G32" s="114">
        <v>1929</v>
      </c>
      <c r="H32" s="114">
        <v>8650</v>
      </c>
      <c r="I32" s="115">
        <v>3772</v>
      </c>
      <c r="J32" s="114">
        <v>2637</v>
      </c>
      <c r="K32" s="114">
        <v>1135</v>
      </c>
      <c r="L32" s="423">
        <v>2065</v>
      </c>
      <c r="M32" s="424">
        <v>1848</v>
      </c>
    </row>
    <row r="33" spans="1:13" s="110" customFormat="1" ht="11.1" customHeight="1" x14ac:dyDescent="0.2">
      <c r="A33" s="422" t="s">
        <v>389</v>
      </c>
      <c r="B33" s="115">
        <v>24770</v>
      </c>
      <c r="C33" s="114">
        <v>13070</v>
      </c>
      <c r="D33" s="114">
        <v>11700</v>
      </c>
      <c r="E33" s="114">
        <v>18234</v>
      </c>
      <c r="F33" s="114">
        <v>6533</v>
      </c>
      <c r="G33" s="114">
        <v>1843</v>
      </c>
      <c r="H33" s="114">
        <v>8572</v>
      </c>
      <c r="I33" s="115">
        <v>3741</v>
      </c>
      <c r="J33" s="114">
        <v>2599</v>
      </c>
      <c r="K33" s="114">
        <v>1142</v>
      </c>
      <c r="L33" s="423">
        <v>1276</v>
      </c>
      <c r="M33" s="424">
        <v>1700</v>
      </c>
    </row>
    <row r="34" spans="1:13" ht="15" customHeight="1" x14ac:dyDescent="0.2">
      <c r="A34" s="422" t="s">
        <v>395</v>
      </c>
      <c r="B34" s="115">
        <v>24818</v>
      </c>
      <c r="C34" s="114">
        <v>13150</v>
      </c>
      <c r="D34" s="114">
        <v>11668</v>
      </c>
      <c r="E34" s="114">
        <v>18221</v>
      </c>
      <c r="F34" s="114">
        <v>6596</v>
      </c>
      <c r="G34" s="114">
        <v>1752</v>
      </c>
      <c r="H34" s="114">
        <v>8629</v>
      </c>
      <c r="I34" s="115">
        <v>3736</v>
      </c>
      <c r="J34" s="114">
        <v>2611</v>
      </c>
      <c r="K34" s="114">
        <v>1125</v>
      </c>
      <c r="L34" s="423">
        <v>1699</v>
      </c>
      <c r="M34" s="424">
        <v>1650</v>
      </c>
    </row>
    <row r="35" spans="1:13" ht="11.1" customHeight="1" x14ac:dyDescent="0.2">
      <c r="A35" s="422" t="s">
        <v>387</v>
      </c>
      <c r="B35" s="115">
        <v>25194</v>
      </c>
      <c r="C35" s="114">
        <v>13465</v>
      </c>
      <c r="D35" s="114">
        <v>11729</v>
      </c>
      <c r="E35" s="114">
        <v>18432</v>
      </c>
      <c r="F35" s="114">
        <v>6762</v>
      </c>
      <c r="G35" s="114">
        <v>1671</v>
      </c>
      <c r="H35" s="114">
        <v>8818</v>
      </c>
      <c r="I35" s="115">
        <v>3824</v>
      </c>
      <c r="J35" s="114">
        <v>2662</v>
      </c>
      <c r="K35" s="114">
        <v>1162</v>
      </c>
      <c r="L35" s="423">
        <v>1888</v>
      </c>
      <c r="M35" s="424">
        <v>1576</v>
      </c>
    </row>
    <row r="36" spans="1:13" ht="11.1" customHeight="1" x14ac:dyDescent="0.2">
      <c r="A36" s="422" t="s">
        <v>388</v>
      </c>
      <c r="B36" s="115">
        <v>25827</v>
      </c>
      <c r="C36" s="114">
        <v>13835</v>
      </c>
      <c r="D36" s="114">
        <v>11992</v>
      </c>
      <c r="E36" s="114">
        <v>18799</v>
      </c>
      <c r="F36" s="114">
        <v>7028</v>
      </c>
      <c r="G36" s="114">
        <v>1960</v>
      </c>
      <c r="H36" s="114">
        <v>8878</v>
      </c>
      <c r="I36" s="115">
        <v>3819</v>
      </c>
      <c r="J36" s="114">
        <v>2620</v>
      </c>
      <c r="K36" s="114">
        <v>1199</v>
      </c>
      <c r="L36" s="423">
        <v>2258</v>
      </c>
      <c r="M36" s="424">
        <v>1656</v>
      </c>
    </row>
    <row r="37" spans="1:13" s="110" customFormat="1" ht="11.1" customHeight="1" x14ac:dyDescent="0.2">
      <c r="A37" s="422" t="s">
        <v>389</v>
      </c>
      <c r="B37" s="115">
        <v>25450</v>
      </c>
      <c r="C37" s="114">
        <v>13524</v>
      </c>
      <c r="D37" s="114">
        <v>11926</v>
      </c>
      <c r="E37" s="114">
        <v>18417</v>
      </c>
      <c r="F37" s="114">
        <v>7033</v>
      </c>
      <c r="G37" s="114">
        <v>1896</v>
      </c>
      <c r="H37" s="114">
        <v>8826</v>
      </c>
      <c r="I37" s="115">
        <v>3802</v>
      </c>
      <c r="J37" s="114">
        <v>2603</v>
      </c>
      <c r="K37" s="114">
        <v>1199</v>
      </c>
      <c r="L37" s="423">
        <v>1319</v>
      </c>
      <c r="M37" s="424">
        <v>1704</v>
      </c>
    </row>
    <row r="38" spans="1:13" ht="15" customHeight="1" x14ac:dyDescent="0.2">
      <c r="A38" s="425" t="s">
        <v>396</v>
      </c>
      <c r="B38" s="115">
        <v>25458</v>
      </c>
      <c r="C38" s="114">
        <v>13571</v>
      </c>
      <c r="D38" s="114">
        <v>11887</v>
      </c>
      <c r="E38" s="114">
        <v>18387</v>
      </c>
      <c r="F38" s="114">
        <v>7071</v>
      </c>
      <c r="G38" s="114">
        <v>1795</v>
      </c>
      <c r="H38" s="114">
        <v>8942</v>
      </c>
      <c r="I38" s="115">
        <v>3710</v>
      </c>
      <c r="J38" s="114">
        <v>2552</v>
      </c>
      <c r="K38" s="114">
        <v>1158</v>
      </c>
      <c r="L38" s="423">
        <v>2748</v>
      </c>
      <c r="M38" s="424">
        <v>2785</v>
      </c>
    </row>
    <row r="39" spans="1:13" ht="11.1" customHeight="1" x14ac:dyDescent="0.2">
      <c r="A39" s="422" t="s">
        <v>387</v>
      </c>
      <c r="B39" s="115">
        <v>25719</v>
      </c>
      <c r="C39" s="114">
        <v>13808</v>
      </c>
      <c r="D39" s="114">
        <v>11911</v>
      </c>
      <c r="E39" s="114">
        <v>18566</v>
      </c>
      <c r="F39" s="114">
        <v>7153</v>
      </c>
      <c r="G39" s="114">
        <v>1775</v>
      </c>
      <c r="H39" s="114">
        <v>9121</v>
      </c>
      <c r="I39" s="115">
        <v>3786</v>
      </c>
      <c r="J39" s="114">
        <v>2596</v>
      </c>
      <c r="K39" s="114">
        <v>1190</v>
      </c>
      <c r="L39" s="423">
        <v>1740</v>
      </c>
      <c r="M39" s="424">
        <v>1455</v>
      </c>
    </row>
    <row r="40" spans="1:13" ht="11.1" customHeight="1" x14ac:dyDescent="0.2">
      <c r="A40" s="425" t="s">
        <v>388</v>
      </c>
      <c r="B40" s="115">
        <v>26132</v>
      </c>
      <c r="C40" s="114">
        <v>14070</v>
      </c>
      <c r="D40" s="114">
        <v>12062</v>
      </c>
      <c r="E40" s="114">
        <v>18927</v>
      </c>
      <c r="F40" s="114">
        <v>7205</v>
      </c>
      <c r="G40" s="114">
        <v>2089</v>
      </c>
      <c r="H40" s="114">
        <v>9135</v>
      </c>
      <c r="I40" s="115">
        <v>3796</v>
      </c>
      <c r="J40" s="114">
        <v>2582</v>
      </c>
      <c r="K40" s="114">
        <v>1214</v>
      </c>
      <c r="L40" s="423">
        <v>2403</v>
      </c>
      <c r="M40" s="424">
        <v>1994</v>
      </c>
    </row>
    <row r="41" spans="1:13" s="110" customFormat="1" ht="11.1" customHeight="1" x14ac:dyDescent="0.2">
      <c r="A41" s="422" t="s">
        <v>389</v>
      </c>
      <c r="B41" s="115">
        <v>25766</v>
      </c>
      <c r="C41" s="114">
        <v>13811</v>
      </c>
      <c r="D41" s="114">
        <v>11955</v>
      </c>
      <c r="E41" s="114">
        <v>18580</v>
      </c>
      <c r="F41" s="114">
        <v>7186</v>
      </c>
      <c r="G41" s="114">
        <v>2004</v>
      </c>
      <c r="H41" s="114">
        <v>9117</v>
      </c>
      <c r="I41" s="115">
        <v>3774</v>
      </c>
      <c r="J41" s="114">
        <v>2550</v>
      </c>
      <c r="K41" s="114">
        <v>1224</v>
      </c>
      <c r="L41" s="423">
        <v>1460</v>
      </c>
      <c r="M41" s="424">
        <v>1821</v>
      </c>
    </row>
    <row r="42" spans="1:13" ht="15" customHeight="1" x14ac:dyDescent="0.2">
      <c r="A42" s="422" t="s">
        <v>397</v>
      </c>
      <c r="B42" s="115">
        <v>25624</v>
      </c>
      <c r="C42" s="114">
        <v>13775</v>
      </c>
      <c r="D42" s="114">
        <v>11849</v>
      </c>
      <c r="E42" s="114">
        <v>18456</v>
      </c>
      <c r="F42" s="114">
        <v>7168</v>
      </c>
      <c r="G42" s="114">
        <v>1959</v>
      </c>
      <c r="H42" s="114">
        <v>9098</v>
      </c>
      <c r="I42" s="115">
        <v>3768</v>
      </c>
      <c r="J42" s="114">
        <v>2559</v>
      </c>
      <c r="K42" s="114">
        <v>1209</v>
      </c>
      <c r="L42" s="423">
        <v>2007</v>
      </c>
      <c r="M42" s="424">
        <v>2148</v>
      </c>
    </row>
    <row r="43" spans="1:13" ht="11.1" customHeight="1" x14ac:dyDescent="0.2">
      <c r="A43" s="422" t="s">
        <v>387</v>
      </c>
      <c r="B43" s="115">
        <v>25878</v>
      </c>
      <c r="C43" s="114">
        <v>13997</v>
      </c>
      <c r="D43" s="114">
        <v>11881</v>
      </c>
      <c r="E43" s="114">
        <v>18633</v>
      </c>
      <c r="F43" s="114">
        <v>7245</v>
      </c>
      <c r="G43" s="114">
        <v>1926</v>
      </c>
      <c r="H43" s="114">
        <v>9254</v>
      </c>
      <c r="I43" s="115">
        <v>3907</v>
      </c>
      <c r="J43" s="114">
        <v>2668</v>
      </c>
      <c r="K43" s="114">
        <v>1239</v>
      </c>
      <c r="L43" s="423">
        <v>1811</v>
      </c>
      <c r="M43" s="424">
        <v>1612</v>
      </c>
    </row>
    <row r="44" spans="1:13" ht="11.1" customHeight="1" x14ac:dyDescent="0.2">
      <c r="A44" s="422" t="s">
        <v>388</v>
      </c>
      <c r="B44" s="115">
        <v>26326</v>
      </c>
      <c r="C44" s="114">
        <v>14297</v>
      </c>
      <c r="D44" s="114">
        <v>12029</v>
      </c>
      <c r="E44" s="114">
        <v>18941</v>
      </c>
      <c r="F44" s="114">
        <v>7385</v>
      </c>
      <c r="G44" s="114">
        <v>2233</v>
      </c>
      <c r="H44" s="114">
        <v>9281</v>
      </c>
      <c r="I44" s="115">
        <v>3918</v>
      </c>
      <c r="J44" s="114">
        <v>2626</v>
      </c>
      <c r="K44" s="114">
        <v>1292</v>
      </c>
      <c r="L44" s="423">
        <v>2298</v>
      </c>
      <c r="M44" s="424">
        <v>1936</v>
      </c>
    </row>
    <row r="45" spans="1:13" s="110" customFormat="1" ht="11.1" customHeight="1" x14ac:dyDescent="0.2">
      <c r="A45" s="422" t="s">
        <v>389</v>
      </c>
      <c r="B45" s="115">
        <v>26098</v>
      </c>
      <c r="C45" s="114">
        <v>14133</v>
      </c>
      <c r="D45" s="114">
        <v>11965</v>
      </c>
      <c r="E45" s="114">
        <v>18723</v>
      </c>
      <c r="F45" s="114">
        <v>7375</v>
      </c>
      <c r="G45" s="114">
        <v>2151</v>
      </c>
      <c r="H45" s="114">
        <v>9241</v>
      </c>
      <c r="I45" s="115">
        <v>3883</v>
      </c>
      <c r="J45" s="114">
        <v>2587</v>
      </c>
      <c r="K45" s="114">
        <v>1296</v>
      </c>
      <c r="L45" s="423">
        <v>1476</v>
      </c>
      <c r="M45" s="424">
        <v>1707</v>
      </c>
    </row>
    <row r="46" spans="1:13" ht="15" customHeight="1" x14ac:dyDescent="0.2">
      <c r="A46" s="422" t="s">
        <v>398</v>
      </c>
      <c r="B46" s="115">
        <v>26028</v>
      </c>
      <c r="C46" s="114">
        <v>14043</v>
      </c>
      <c r="D46" s="114">
        <v>11985</v>
      </c>
      <c r="E46" s="114">
        <v>18597</v>
      </c>
      <c r="F46" s="114">
        <v>7431</v>
      </c>
      <c r="G46" s="114">
        <v>2085</v>
      </c>
      <c r="H46" s="114">
        <v>9296</v>
      </c>
      <c r="I46" s="115">
        <v>3917</v>
      </c>
      <c r="J46" s="114">
        <v>2628</v>
      </c>
      <c r="K46" s="114">
        <v>1289</v>
      </c>
      <c r="L46" s="423">
        <v>1869</v>
      </c>
      <c r="M46" s="424">
        <v>2191</v>
      </c>
    </row>
    <row r="47" spans="1:13" ht="11.1" customHeight="1" x14ac:dyDescent="0.2">
      <c r="A47" s="422" t="s">
        <v>387</v>
      </c>
      <c r="B47" s="115">
        <v>26037</v>
      </c>
      <c r="C47" s="114">
        <v>14063</v>
      </c>
      <c r="D47" s="114">
        <v>11974</v>
      </c>
      <c r="E47" s="114">
        <v>18497</v>
      </c>
      <c r="F47" s="114">
        <v>7540</v>
      </c>
      <c r="G47" s="114">
        <v>2034</v>
      </c>
      <c r="H47" s="114">
        <v>9389</v>
      </c>
      <c r="I47" s="115">
        <v>3970</v>
      </c>
      <c r="J47" s="114">
        <v>2648</v>
      </c>
      <c r="K47" s="114">
        <v>1322</v>
      </c>
      <c r="L47" s="423">
        <v>1747</v>
      </c>
      <c r="M47" s="424">
        <v>1769</v>
      </c>
    </row>
    <row r="48" spans="1:13" ht="11.1" customHeight="1" x14ac:dyDescent="0.2">
      <c r="A48" s="422" t="s">
        <v>388</v>
      </c>
      <c r="B48" s="115">
        <v>26528</v>
      </c>
      <c r="C48" s="114">
        <v>14445</v>
      </c>
      <c r="D48" s="114">
        <v>12083</v>
      </c>
      <c r="E48" s="114">
        <v>18824</v>
      </c>
      <c r="F48" s="114">
        <v>7704</v>
      </c>
      <c r="G48" s="114">
        <v>2388</v>
      </c>
      <c r="H48" s="114">
        <v>9412</v>
      </c>
      <c r="I48" s="115">
        <v>3958</v>
      </c>
      <c r="J48" s="114">
        <v>2589</v>
      </c>
      <c r="K48" s="114">
        <v>1369</v>
      </c>
      <c r="L48" s="423">
        <v>2306</v>
      </c>
      <c r="M48" s="424">
        <v>1769</v>
      </c>
    </row>
    <row r="49" spans="1:17" s="110" customFormat="1" ht="11.1" customHeight="1" x14ac:dyDescent="0.2">
      <c r="A49" s="422" t="s">
        <v>389</v>
      </c>
      <c r="B49" s="115">
        <v>26283</v>
      </c>
      <c r="C49" s="114">
        <v>14243</v>
      </c>
      <c r="D49" s="114">
        <v>12040</v>
      </c>
      <c r="E49" s="114">
        <v>18550</v>
      </c>
      <c r="F49" s="114">
        <v>7733</v>
      </c>
      <c r="G49" s="114">
        <v>2367</v>
      </c>
      <c r="H49" s="114">
        <v>9379</v>
      </c>
      <c r="I49" s="115">
        <v>3866</v>
      </c>
      <c r="J49" s="114">
        <v>2489</v>
      </c>
      <c r="K49" s="114">
        <v>1377</v>
      </c>
      <c r="L49" s="423">
        <v>1281</v>
      </c>
      <c r="M49" s="424">
        <v>1585</v>
      </c>
    </row>
    <row r="50" spans="1:17" ht="15" customHeight="1" x14ac:dyDescent="0.2">
      <c r="A50" s="422" t="s">
        <v>399</v>
      </c>
      <c r="B50" s="143">
        <v>26180</v>
      </c>
      <c r="C50" s="144">
        <v>14171</v>
      </c>
      <c r="D50" s="144">
        <v>12009</v>
      </c>
      <c r="E50" s="144">
        <v>18434</v>
      </c>
      <c r="F50" s="144">
        <v>7746</v>
      </c>
      <c r="G50" s="144">
        <v>2298</v>
      </c>
      <c r="H50" s="144">
        <v>9349</v>
      </c>
      <c r="I50" s="143">
        <v>3730</v>
      </c>
      <c r="J50" s="144">
        <v>2411</v>
      </c>
      <c r="K50" s="144">
        <v>1319</v>
      </c>
      <c r="L50" s="426">
        <v>1842</v>
      </c>
      <c r="M50" s="427">
        <v>1941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0.58398647610265864</v>
      </c>
      <c r="C6" s="480">
        <f>'Tabelle 3.3'!J11</f>
        <v>-4.7740617819760018</v>
      </c>
      <c r="D6" s="481">
        <f t="shared" ref="D6:E9" si="0">IF(OR(AND(B6&gt;=-50,B6&lt;=50),ISNUMBER(B6)=FALSE),B6,"")</f>
        <v>0.58398647610265864</v>
      </c>
      <c r="E6" s="481">
        <f t="shared" si="0"/>
        <v>-4.7740617819760018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0.58398647610265864</v>
      </c>
      <c r="C14" s="480">
        <f>'Tabelle 3.3'!J11</f>
        <v>-4.7740617819760018</v>
      </c>
      <c r="D14" s="481">
        <f>IF(OR(AND(B14&gt;=-50,B14&lt;=50),ISNUMBER(B14)=FALSE),B14,"")</f>
        <v>0.58398647610265864</v>
      </c>
      <c r="E14" s="481">
        <f>IF(OR(AND(C14&gt;=-50,C14&lt;=50),ISNUMBER(C14)=FALSE),C14,"")</f>
        <v>-4.7740617819760018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-2.3872679045092839</v>
      </c>
      <c r="C15" s="480">
        <f>'Tabelle 3.3'!J12</f>
        <v>13.793103448275861</v>
      </c>
      <c r="D15" s="481">
        <f t="shared" ref="D15:E45" si="3">IF(OR(AND(B15&gt;=-50,B15&lt;=50),ISNUMBER(B15)=FALSE),B15,"")</f>
        <v>-2.3872679045092839</v>
      </c>
      <c r="E15" s="481">
        <f t="shared" si="3"/>
        <v>13.793103448275861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1.3157894736842106</v>
      </c>
      <c r="C16" s="480">
        <f>'Tabelle 3.3'!J13</f>
        <v>-8.3333333333333339</v>
      </c>
      <c r="D16" s="481">
        <f t="shared" si="3"/>
        <v>1.3157894736842106</v>
      </c>
      <c r="E16" s="481">
        <f t="shared" si="3"/>
        <v>-8.3333333333333339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-0.74504815555151738</v>
      </c>
      <c r="C17" s="480">
        <f>'Tabelle 3.3'!J14</f>
        <v>-6.3400576368876083</v>
      </c>
      <c r="D17" s="481">
        <f t="shared" si="3"/>
        <v>-0.74504815555151738</v>
      </c>
      <c r="E17" s="481">
        <f t="shared" si="3"/>
        <v>-6.3400576368876083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-2.9940119760479043</v>
      </c>
      <c r="C18" s="480">
        <f>'Tabelle 3.3'!J15</f>
        <v>-7.4829931972789119</v>
      </c>
      <c r="D18" s="481">
        <f t="shared" si="3"/>
        <v>-2.9940119760479043</v>
      </c>
      <c r="E18" s="481">
        <f t="shared" si="3"/>
        <v>-7.4829931972789119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1.0032246506628448</v>
      </c>
      <c r="C19" s="480">
        <f>'Tabelle 3.3'!J16</f>
        <v>-8.8435374149659864</v>
      </c>
      <c r="D19" s="481">
        <f t="shared" si="3"/>
        <v>1.0032246506628448</v>
      </c>
      <c r="E19" s="481">
        <f t="shared" si="3"/>
        <v>-8.8435374149659864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-1.8234165067178503</v>
      </c>
      <c r="C20" s="480">
        <f>'Tabelle 3.3'!J17</f>
        <v>3.7735849056603774</v>
      </c>
      <c r="D20" s="481">
        <f t="shared" si="3"/>
        <v>-1.8234165067178503</v>
      </c>
      <c r="E20" s="481">
        <f t="shared" si="3"/>
        <v>3.7735849056603774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-1.4275766016713092</v>
      </c>
      <c r="C21" s="480">
        <f>'Tabelle 3.3'!J18</f>
        <v>-4.5138888888888893</v>
      </c>
      <c r="D21" s="481">
        <f t="shared" si="3"/>
        <v>-1.4275766016713092</v>
      </c>
      <c r="E21" s="481">
        <f t="shared" si="3"/>
        <v>-4.5138888888888893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0.4451510333863275</v>
      </c>
      <c r="C22" s="480">
        <f>'Tabelle 3.3'!J19</f>
        <v>6.9724770642201834</v>
      </c>
      <c r="D22" s="481">
        <f t="shared" si="3"/>
        <v>0.4451510333863275</v>
      </c>
      <c r="E22" s="481">
        <f t="shared" si="3"/>
        <v>6.9724770642201834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2.0600353148911124</v>
      </c>
      <c r="C23" s="480">
        <f>'Tabelle 3.3'!J20</f>
        <v>-19.331742243436754</v>
      </c>
      <c r="D23" s="481">
        <f t="shared" si="3"/>
        <v>2.0600353148911124</v>
      </c>
      <c r="E23" s="481">
        <f t="shared" si="3"/>
        <v>-19.331742243436754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0.99667774086378735</v>
      </c>
      <c r="C24" s="480">
        <f>'Tabelle 3.3'!J21</f>
        <v>-7.3813708260105448</v>
      </c>
      <c r="D24" s="481">
        <f t="shared" si="3"/>
        <v>0.99667774086378735</v>
      </c>
      <c r="E24" s="481">
        <f t="shared" si="3"/>
        <v>-7.3813708260105448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-2.9850746268656718</v>
      </c>
      <c r="C25" s="480">
        <f>'Tabelle 3.3'!J22</f>
        <v>-36</v>
      </c>
      <c r="D25" s="481">
        <f t="shared" si="3"/>
        <v>-2.9850746268656718</v>
      </c>
      <c r="E25" s="481">
        <f t="shared" si="3"/>
        <v>-36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-9.7560975609756095</v>
      </c>
      <c r="C26" s="480">
        <f>'Tabelle 3.3'!J23</f>
        <v>40</v>
      </c>
      <c r="D26" s="481">
        <f t="shared" si="3"/>
        <v>-9.7560975609756095</v>
      </c>
      <c r="E26" s="481">
        <f t="shared" si="3"/>
        <v>40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3.0646992054483539</v>
      </c>
      <c r="C27" s="480">
        <f>'Tabelle 3.3'!J24</f>
        <v>-4.7619047619047619</v>
      </c>
      <c r="D27" s="481">
        <f t="shared" si="3"/>
        <v>3.0646992054483539</v>
      </c>
      <c r="E27" s="481">
        <f t="shared" si="3"/>
        <v>-4.7619047619047619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5.0324675324675328</v>
      </c>
      <c r="C28" s="480">
        <f>'Tabelle 3.3'!J25</f>
        <v>2.0588235294117645</v>
      </c>
      <c r="D28" s="481">
        <f t="shared" si="3"/>
        <v>5.0324675324675328</v>
      </c>
      <c r="E28" s="481">
        <f t="shared" si="3"/>
        <v>2.0588235294117645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-19.93006993006993</v>
      </c>
      <c r="C29" s="480">
        <f>'Tabelle 3.3'!J26</f>
        <v>-8.1081081081081088</v>
      </c>
      <c r="D29" s="481">
        <f t="shared" si="3"/>
        <v>-19.93006993006993</v>
      </c>
      <c r="E29" s="481">
        <f t="shared" si="3"/>
        <v>-8.1081081081081088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2.88</v>
      </c>
      <c r="C30" s="480">
        <f>'Tabelle 3.3'!J27</f>
        <v>-8.1967213114754092</v>
      </c>
      <c r="D30" s="481">
        <f t="shared" si="3"/>
        <v>2.88</v>
      </c>
      <c r="E30" s="481">
        <f t="shared" si="3"/>
        <v>-8.1967213114754092</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5.94758064516129</v>
      </c>
      <c r="C31" s="480">
        <f>'Tabelle 3.3'!J28</f>
        <v>-1.8181818181818181</v>
      </c>
      <c r="D31" s="481">
        <f t="shared" si="3"/>
        <v>5.94758064516129</v>
      </c>
      <c r="E31" s="481">
        <f t="shared" si="3"/>
        <v>-1.8181818181818181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2.5994362668336986</v>
      </c>
      <c r="C32" s="480">
        <f>'Tabelle 3.3'!J29</f>
        <v>-4.1353383458646613</v>
      </c>
      <c r="D32" s="481">
        <f t="shared" si="3"/>
        <v>2.5994362668336986</v>
      </c>
      <c r="E32" s="481">
        <f t="shared" si="3"/>
        <v>-4.1353383458646613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0.9834368530020704</v>
      </c>
      <c r="C33" s="480">
        <f>'Tabelle 3.3'!J30</f>
        <v>-4.9019607843137258</v>
      </c>
      <c r="D33" s="481">
        <f t="shared" si="3"/>
        <v>0.9834368530020704</v>
      </c>
      <c r="E33" s="481">
        <f t="shared" si="3"/>
        <v>-4.9019607843137258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-4.7377326565143827</v>
      </c>
      <c r="C34" s="480">
        <f>'Tabelle 3.3'!J31</f>
        <v>-6.4814814814814818</v>
      </c>
      <c r="D34" s="481">
        <f t="shared" si="3"/>
        <v>-4.7377326565143827</v>
      </c>
      <c r="E34" s="481">
        <f t="shared" si="3"/>
        <v>-6.4814814814814818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-2.3872679045092839</v>
      </c>
      <c r="C37" s="480">
        <f>'Tabelle 3.3'!J34</f>
        <v>13.793103448275861</v>
      </c>
      <c r="D37" s="481">
        <f t="shared" si="3"/>
        <v>-2.3872679045092839</v>
      </c>
      <c r="E37" s="481">
        <f t="shared" si="3"/>
        <v>13.793103448275861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-0.89872105081230558</v>
      </c>
      <c r="C38" s="480">
        <f>'Tabelle 3.3'!J35</f>
        <v>-5.6145675265553869</v>
      </c>
      <c r="D38" s="481">
        <f t="shared" si="3"/>
        <v>-0.89872105081230558</v>
      </c>
      <c r="E38" s="481">
        <f t="shared" si="3"/>
        <v>-5.6145675265553869</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1.4944260319373306</v>
      </c>
      <c r="C39" s="480">
        <f>'Tabelle 3.3'!J36</f>
        <v>-5.1087984862819296</v>
      </c>
      <c r="D39" s="481">
        <f t="shared" si="3"/>
        <v>1.4944260319373306</v>
      </c>
      <c r="E39" s="481">
        <f t="shared" si="3"/>
        <v>-5.1087984862819296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1.4944260319373306</v>
      </c>
      <c r="C45" s="480">
        <f>'Tabelle 3.3'!J36</f>
        <v>-5.1087984862819296</v>
      </c>
      <c r="D45" s="481">
        <f t="shared" si="3"/>
        <v>1.4944260319373306</v>
      </c>
      <c r="E45" s="481">
        <f t="shared" si="3"/>
        <v>-5.1087984862819296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24316</v>
      </c>
      <c r="C51" s="487">
        <v>2660</v>
      </c>
      <c r="D51" s="487">
        <v>973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24581</v>
      </c>
      <c r="C52" s="487">
        <v>2686</v>
      </c>
      <c r="D52" s="487">
        <v>1009</v>
      </c>
      <c r="E52" s="488">
        <f t="shared" ref="E52:G70" si="11">IF($A$51=37802,IF(COUNTBLANK(B$51:B$70)&gt;0,#N/A,B52/B$51*100),IF(COUNTBLANK(B$51:B$75)&gt;0,#N/A,B52/B$51*100))</f>
        <v>101.08981740417833</v>
      </c>
      <c r="F52" s="488">
        <f t="shared" si="11"/>
        <v>100.97744360902257</v>
      </c>
      <c r="G52" s="488">
        <f t="shared" si="11"/>
        <v>103.69989722507708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25015</v>
      </c>
      <c r="C53" s="487">
        <v>2756</v>
      </c>
      <c r="D53" s="487">
        <v>1022</v>
      </c>
      <c r="E53" s="488">
        <f t="shared" si="11"/>
        <v>102.87465043592697</v>
      </c>
      <c r="F53" s="488">
        <f t="shared" si="11"/>
        <v>103.60902255639097</v>
      </c>
      <c r="G53" s="488">
        <f t="shared" si="11"/>
        <v>105.03597122302158</v>
      </c>
      <c r="H53" s="489">
        <f>IF(ISERROR(L53)=TRUE,IF(MONTH(A53)=MONTH(MAX(A$51:A$75)),A53,""),"")</f>
        <v>41883</v>
      </c>
      <c r="I53" s="488">
        <f t="shared" si="12"/>
        <v>102.87465043592697</v>
      </c>
      <c r="J53" s="488">
        <f t="shared" si="10"/>
        <v>103.60902255639097</v>
      </c>
      <c r="K53" s="488">
        <f t="shared" si="10"/>
        <v>105.03597122302158</v>
      </c>
      <c r="L53" s="488" t="e">
        <f t="shared" si="13"/>
        <v>#N/A</v>
      </c>
    </row>
    <row r="54" spans="1:14" ht="15" customHeight="1" x14ac:dyDescent="0.2">
      <c r="A54" s="490" t="s">
        <v>462</v>
      </c>
      <c r="B54" s="487">
        <v>24534</v>
      </c>
      <c r="C54" s="487">
        <v>2746</v>
      </c>
      <c r="D54" s="487">
        <v>1028</v>
      </c>
      <c r="E54" s="488">
        <f t="shared" si="11"/>
        <v>100.89652903438065</v>
      </c>
      <c r="F54" s="488">
        <f t="shared" si="11"/>
        <v>103.23308270676692</v>
      </c>
      <c r="G54" s="488">
        <f t="shared" si="11"/>
        <v>105.65262076053443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24524</v>
      </c>
      <c r="C55" s="487">
        <v>2648</v>
      </c>
      <c r="D55" s="487">
        <v>1042</v>
      </c>
      <c r="E55" s="488">
        <f t="shared" si="11"/>
        <v>100.85540384931733</v>
      </c>
      <c r="F55" s="488">
        <f t="shared" si="11"/>
        <v>99.548872180451127</v>
      </c>
      <c r="G55" s="488">
        <f t="shared" si="11"/>
        <v>107.09146968139774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24927</v>
      </c>
      <c r="C56" s="487">
        <v>2683</v>
      </c>
      <c r="D56" s="487">
        <v>1076</v>
      </c>
      <c r="E56" s="488">
        <f t="shared" si="11"/>
        <v>102.51274880736962</v>
      </c>
      <c r="F56" s="488">
        <f t="shared" si="11"/>
        <v>100.86466165413535</v>
      </c>
      <c r="G56" s="488">
        <f t="shared" si="11"/>
        <v>110.58581706063721</v>
      </c>
      <c r="H56" s="489" t="str">
        <f t="shared" si="14"/>
        <v/>
      </c>
      <c r="I56" s="488" t="str">
        <f t="shared" si="12"/>
        <v/>
      </c>
      <c r="J56" s="488" t="str">
        <f t="shared" si="10"/>
        <v/>
      </c>
      <c r="K56" s="488" t="str">
        <f t="shared" si="10"/>
        <v/>
      </c>
      <c r="L56" s="488" t="e">
        <f t="shared" si="13"/>
        <v>#N/A</v>
      </c>
    </row>
    <row r="57" spans="1:14" ht="15" customHeight="1" x14ac:dyDescent="0.2">
      <c r="A57" s="490">
        <v>42248</v>
      </c>
      <c r="B57" s="487">
        <v>25191</v>
      </c>
      <c r="C57" s="487">
        <v>2637</v>
      </c>
      <c r="D57" s="487">
        <v>1135</v>
      </c>
      <c r="E57" s="488">
        <f t="shared" si="11"/>
        <v>103.59845369304162</v>
      </c>
      <c r="F57" s="488">
        <f t="shared" si="11"/>
        <v>99.135338345864668</v>
      </c>
      <c r="G57" s="488">
        <f t="shared" si="11"/>
        <v>116.64953751284686</v>
      </c>
      <c r="H57" s="489">
        <f t="shared" si="14"/>
        <v>42248</v>
      </c>
      <c r="I57" s="488">
        <f t="shared" si="12"/>
        <v>103.59845369304162</v>
      </c>
      <c r="J57" s="488">
        <f t="shared" si="10"/>
        <v>99.135338345864668</v>
      </c>
      <c r="K57" s="488">
        <f t="shared" si="10"/>
        <v>116.64953751284686</v>
      </c>
      <c r="L57" s="488" t="e">
        <f t="shared" si="13"/>
        <v>#N/A</v>
      </c>
    </row>
    <row r="58" spans="1:14" ht="15" customHeight="1" x14ac:dyDescent="0.2">
      <c r="A58" s="490" t="s">
        <v>465</v>
      </c>
      <c r="B58" s="487">
        <v>24770</v>
      </c>
      <c r="C58" s="487">
        <v>2599</v>
      </c>
      <c r="D58" s="487">
        <v>1142</v>
      </c>
      <c r="E58" s="488">
        <f t="shared" si="11"/>
        <v>101.86708340187532</v>
      </c>
      <c r="F58" s="488">
        <f t="shared" si="11"/>
        <v>97.706766917293237</v>
      </c>
      <c r="G58" s="488">
        <f t="shared" si="11"/>
        <v>117.36896197327853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24818</v>
      </c>
      <c r="C59" s="487">
        <v>2611</v>
      </c>
      <c r="D59" s="487">
        <v>1125</v>
      </c>
      <c r="E59" s="488">
        <f t="shared" si="11"/>
        <v>102.06448429017931</v>
      </c>
      <c r="F59" s="488">
        <f t="shared" si="11"/>
        <v>98.15789473684211</v>
      </c>
      <c r="G59" s="488">
        <f t="shared" si="11"/>
        <v>115.62178828365879</v>
      </c>
      <c r="H59" s="489" t="str">
        <f t="shared" si="14"/>
        <v/>
      </c>
      <c r="I59" s="488" t="str">
        <f t="shared" si="12"/>
        <v/>
      </c>
      <c r="J59" s="488" t="str">
        <f t="shared" si="10"/>
        <v/>
      </c>
      <c r="K59" s="488" t="str">
        <f t="shared" si="10"/>
        <v/>
      </c>
      <c r="L59" s="488" t="e">
        <f t="shared" si="13"/>
        <v>#N/A</v>
      </c>
    </row>
    <row r="60" spans="1:14" ht="15" customHeight="1" x14ac:dyDescent="0.2">
      <c r="A60" s="490" t="s">
        <v>467</v>
      </c>
      <c r="B60" s="487">
        <v>25194</v>
      </c>
      <c r="C60" s="487">
        <v>2662</v>
      </c>
      <c r="D60" s="487">
        <v>1162</v>
      </c>
      <c r="E60" s="488">
        <f t="shared" si="11"/>
        <v>103.6107912485606</v>
      </c>
      <c r="F60" s="488">
        <f t="shared" si="11"/>
        <v>100.07518796992481</v>
      </c>
      <c r="G60" s="488">
        <f t="shared" si="11"/>
        <v>119.42446043165467</v>
      </c>
      <c r="H60" s="489" t="str">
        <f t="shared" si="14"/>
        <v/>
      </c>
      <c r="I60" s="488" t="str">
        <f t="shared" si="12"/>
        <v/>
      </c>
      <c r="J60" s="488" t="str">
        <f t="shared" si="10"/>
        <v/>
      </c>
      <c r="K60" s="488" t="str">
        <f t="shared" si="10"/>
        <v/>
      </c>
      <c r="L60" s="488" t="e">
        <f t="shared" si="13"/>
        <v>#N/A</v>
      </c>
    </row>
    <row r="61" spans="1:14" ht="15" customHeight="1" x14ac:dyDescent="0.2">
      <c r="A61" s="490">
        <v>42614</v>
      </c>
      <c r="B61" s="487">
        <v>25827</v>
      </c>
      <c r="C61" s="487">
        <v>2620</v>
      </c>
      <c r="D61" s="487">
        <v>1199</v>
      </c>
      <c r="E61" s="488">
        <f t="shared" si="11"/>
        <v>106.21401546306959</v>
      </c>
      <c r="F61" s="488">
        <f t="shared" si="11"/>
        <v>98.496240601503757</v>
      </c>
      <c r="G61" s="488">
        <f t="shared" si="11"/>
        <v>123.22713257965057</v>
      </c>
      <c r="H61" s="489">
        <f t="shared" si="14"/>
        <v>42614</v>
      </c>
      <c r="I61" s="488">
        <f t="shared" si="12"/>
        <v>106.21401546306959</v>
      </c>
      <c r="J61" s="488">
        <f t="shared" si="10"/>
        <v>98.496240601503757</v>
      </c>
      <c r="K61" s="488">
        <f t="shared" si="10"/>
        <v>123.22713257965057</v>
      </c>
      <c r="L61" s="488" t="e">
        <f t="shared" si="13"/>
        <v>#N/A</v>
      </c>
    </row>
    <row r="62" spans="1:14" ht="15" customHeight="1" x14ac:dyDescent="0.2">
      <c r="A62" s="490" t="s">
        <v>468</v>
      </c>
      <c r="B62" s="487">
        <v>25450</v>
      </c>
      <c r="C62" s="487">
        <v>2603</v>
      </c>
      <c r="D62" s="487">
        <v>1199</v>
      </c>
      <c r="E62" s="488">
        <f t="shared" si="11"/>
        <v>104.66359598618193</v>
      </c>
      <c r="F62" s="488">
        <f t="shared" si="11"/>
        <v>97.857142857142847</v>
      </c>
      <c r="G62" s="488">
        <f t="shared" si="11"/>
        <v>123.22713257965057</v>
      </c>
      <c r="H62" s="489" t="str">
        <f t="shared" si="14"/>
        <v/>
      </c>
      <c r="I62" s="488" t="str">
        <f t="shared" si="12"/>
        <v/>
      </c>
      <c r="J62" s="488" t="str">
        <f t="shared" si="10"/>
        <v/>
      </c>
      <c r="K62" s="488" t="str">
        <f t="shared" si="10"/>
        <v/>
      </c>
      <c r="L62" s="488" t="e">
        <f t="shared" si="13"/>
        <v>#N/A</v>
      </c>
    </row>
    <row r="63" spans="1:14" ht="15" customHeight="1" x14ac:dyDescent="0.2">
      <c r="A63" s="490" t="s">
        <v>469</v>
      </c>
      <c r="B63" s="487">
        <v>25458</v>
      </c>
      <c r="C63" s="487">
        <v>2552</v>
      </c>
      <c r="D63" s="487">
        <v>1158</v>
      </c>
      <c r="E63" s="488">
        <f t="shared" si="11"/>
        <v>104.6964961342326</v>
      </c>
      <c r="F63" s="488">
        <f t="shared" si="11"/>
        <v>95.939849624060145</v>
      </c>
      <c r="G63" s="488">
        <f t="shared" si="11"/>
        <v>119.01336073997943</v>
      </c>
      <c r="H63" s="489" t="str">
        <f t="shared" si="14"/>
        <v/>
      </c>
      <c r="I63" s="488" t="str">
        <f t="shared" si="12"/>
        <v/>
      </c>
      <c r="J63" s="488" t="str">
        <f t="shared" si="10"/>
        <v/>
      </c>
      <c r="K63" s="488" t="str">
        <f t="shared" si="10"/>
        <v/>
      </c>
      <c r="L63" s="488" t="e">
        <f t="shared" si="13"/>
        <v>#N/A</v>
      </c>
    </row>
    <row r="64" spans="1:14" ht="15" customHeight="1" x14ac:dyDescent="0.2">
      <c r="A64" s="490" t="s">
        <v>470</v>
      </c>
      <c r="B64" s="487">
        <v>25719</v>
      </c>
      <c r="C64" s="487">
        <v>2596</v>
      </c>
      <c r="D64" s="487">
        <v>1190</v>
      </c>
      <c r="E64" s="488">
        <f t="shared" si="11"/>
        <v>105.76986346438559</v>
      </c>
      <c r="F64" s="488">
        <f t="shared" si="11"/>
        <v>97.593984962406012</v>
      </c>
      <c r="G64" s="488">
        <f t="shared" si="11"/>
        <v>122.30215827338129</v>
      </c>
      <c r="H64" s="489" t="str">
        <f t="shared" si="14"/>
        <v/>
      </c>
      <c r="I64" s="488" t="str">
        <f t="shared" si="12"/>
        <v/>
      </c>
      <c r="J64" s="488" t="str">
        <f t="shared" si="10"/>
        <v/>
      </c>
      <c r="K64" s="488" t="str">
        <f t="shared" si="10"/>
        <v/>
      </c>
      <c r="L64" s="488" t="e">
        <f t="shared" si="13"/>
        <v>#N/A</v>
      </c>
    </row>
    <row r="65" spans="1:12" ht="15" customHeight="1" x14ac:dyDescent="0.2">
      <c r="A65" s="490">
        <v>42979</v>
      </c>
      <c r="B65" s="487">
        <v>26132</v>
      </c>
      <c r="C65" s="487">
        <v>2582</v>
      </c>
      <c r="D65" s="487">
        <v>1214</v>
      </c>
      <c r="E65" s="488">
        <f t="shared" si="11"/>
        <v>107.46833360750124</v>
      </c>
      <c r="F65" s="488">
        <f t="shared" si="11"/>
        <v>97.067669172932341</v>
      </c>
      <c r="G65" s="488">
        <f t="shared" si="11"/>
        <v>124.76875642343268</v>
      </c>
      <c r="H65" s="489">
        <f t="shared" si="14"/>
        <v>42979</v>
      </c>
      <c r="I65" s="488">
        <f t="shared" si="12"/>
        <v>107.46833360750124</v>
      </c>
      <c r="J65" s="488">
        <f t="shared" si="10"/>
        <v>97.067669172932341</v>
      </c>
      <c r="K65" s="488">
        <f t="shared" si="10"/>
        <v>124.76875642343268</v>
      </c>
      <c r="L65" s="488" t="e">
        <f t="shared" si="13"/>
        <v>#N/A</v>
      </c>
    </row>
    <row r="66" spans="1:12" ht="15" customHeight="1" x14ac:dyDescent="0.2">
      <c r="A66" s="490" t="s">
        <v>471</v>
      </c>
      <c r="B66" s="487">
        <v>25766</v>
      </c>
      <c r="C66" s="487">
        <v>2550</v>
      </c>
      <c r="D66" s="487">
        <v>1224</v>
      </c>
      <c r="E66" s="488">
        <f t="shared" si="11"/>
        <v>105.96315183418325</v>
      </c>
      <c r="F66" s="488">
        <f t="shared" si="11"/>
        <v>95.864661654135347</v>
      </c>
      <c r="G66" s="488">
        <f t="shared" si="11"/>
        <v>125.79650565262077</v>
      </c>
      <c r="H66" s="489" t="str">
        <f t="shared" si="14"/>
        <v/>
      </c>
      <c r="I66" s="488" t="str">
        <f t="shared" si="12"/>
        <v/>
      </c>
      <c r="J66" s="488" t="str">
        <f t="shared" si="10"/>
        <v/>
      </c>
      <c r="K66" s="488" t="str">
        <f t="shared" si="10"/>
        <v/>
      </c>
      <c r="L66" s="488" t="e">
        <f t="shared" si="13"/>
        <v>#N/A</v>
      </c>
    </row>
    <row r="67" spans="1:12" ht="15" customHeight="1" x14ac:dyDescent="0.2">
      <c r="A67" s="490" t="s">
        <v>472</v>
      </c>
      <c r="B67" s="487">
        <v>25624</v>
      </c>
      <c r="C67" s="487">
        <v>2559</v>
      </c>
      <c r="D67" s="487">
        <v>1209</v>
      </c>
      <c r="E67" s="488">
        <f t="shared" si="11"/>
        <v>105.37917420628393</v>
      </c>
      <c r="F67" s="488">
        <f t="shared" si="11"/>
        <v>96.203007518796994</v>
      </c>
      <c r="G67" s="488">
        <f t="shared" si="11"/>
        <v>124.25488180883863</v>
      </c>
      <c r="H67" s="489" t="str">
        <f t="shared" si="14"/>
        <v/>
      </c>
      <c r="I67" s="488" t="str">
        <f t="shared" si="12"/>
        <v/>
      </c>
      <c r="J67" s="488" t="str">
        <f t="shared" si="12"/>
        <v/>
      </c>
      <c r="K67" s="488" t="str">
        <f t="shared" si="12"/>
        <v/>
      </c>
      <c r="L67" s="488" t="e">
        <f t="shared" si="13"/>
        <v>#N/A</v>
      </c>
    </row>
    <row r="68" spans="1:12" ht="15" customHeight="1" x14ac:dyDescent="0.2">
      <c r="A68" s="490" t="s">
        <v>473</v>
      </c>
      <c r="B68" s="487">
        <v>25878</v>
      </c>
      <c r="C68" s="487">
        <v>2668</v>
      </c>
      <c r="D68" s="487">
        <v>1239</v>
      </c>
      <c r="E68" s="488">
        <f t="shared" si="11"/>
        <v>106.42375390689259</v>
      </c>
      <c r="F68" s="488">
        <f t="shared" si="11"/>
        <v>100.30075187969925</v>
      </c>
      <c r="G68" s="488">
        <f t="shared" si="11"/>
        <v>127.33812949640289</v>
      </c>
      <c r="H68" s="489" t="str">
        <f t="shared" si="14"/>
        <v/>
      </c>
      <c r="I68" s="488" t="str">
        <f t="shared" si="12"/>
        <v/>
      </c>
      <c r="J68" s="488" t="str">
        <f t="shared" si="12"/>
        <v/>
      </c>
      <c r="K68" s="488" t="str">
        <f t="shared" si="12"/>
        <v/>
      </c>
      <c r="L68" s="488" t="e">
        <f t="shared" si="13"/>
        <v>#N/A</v>
      </c>
    </row>
    <row r="69" spans="1:12" ht="15" customHeight="1" x14ac:dyDescent="0.2">
      <c r="A69" s="490">
        <v>43344</v>
      </c>
      <c r="B69" s="487">
        <v>26326</v>
      </c>
      <c r="C69" s="487">
        <v>2626</v>
      </c>
      <c r="D69" s="487">
        <v>1292</v>
      </c>
      <c r="E69" s="488">
        <f t="shared" si="11"/>
        <v>108.26616219772988</v>
      </c>
      <c r="F69" s="488">
        <f t="shared" si="11"/>
        <v>98.721804511278194</v>
      </c>
      <c r="G69" s="488">
        <f t="shared" si="11"/>
        <v>132.78520041109968</v>
      </c>
      <c r="H69" s="489">
        <f t="shared" si="14"/>
        <v>43344</v>
      </c>
      <c r="I69" s="488">
        <f t="shared" si="12"/>
        <v>108.26616219772988</v>
      </c>
      <c r="J69" s="488">
        <f t="shared" si="12"/>
        <v>98.721804511278194</v>
      </c>
      <c r="K69" s="488">
        <f t="shared" si="12"/>
        <v>132.78520041109968</v>
      </c>
      <c r="L69" s="488" t="e">
        <f t="shared" si="13"/>
        <v>#N/A</v>
      </c>
    </row>
    <row r="70" spans="1:12" ht="15" customHeight="1" x14ac:dyDescent="0.2">
      <c r="A70" s="490" t="s">
        <v>474</v>
      </c>
      <c r="B70" s="487">
        <v>26098</v>
      </c>
      <c r="C70" s="487">
        <v>2587</v>
      </c>
      <c r="D70" s="487">
        <v>1296</v>
      </c>
      <c r="E70" s="488">
        <f t="shared" si="11"/>
        <v>107.3285079782859</v>
      </c>
      <c r="F70" s="488">
        <f t="shared" si="11"/>
        <v>97.255639097744364</v>
      </c>
      <c r="G70" s="488">
        <f t="shared" si="11"/>
        <v>133.19630010277493</v>
      </c>
      <c r="H70" s="489" t="str">
        <f t="shared" si="14"/>
        <v/>
      </c>
      <c r="I70" s="488" t="str">
        <f t="shared" si="12"/>
        <v/>
      </c>
      <c r="J70" s="488" t="str">
        <f t="shared" si="12"/>
        <v/>
      </c>
      <c r="K70" s="488" t="str">
        <f t="shared" si="12"/>
        <v/>
      </c>
      <c r="L70" s="488" t="e">
        <f t="shared" si="13"/>
        <v>#N/A</v>
      </c>
    </row>
    <row r="71" spans="1:12" ht="15" customHeight="1" x14ac:dyDescent="0.2">
      <c r="A71" s="490" t="s">
        <v>475</v>
      </c>
      <c r="B71" s="487">
        <v>26028</v>
      </c>
      <c r="C71" s="487">
        <v>2628</v>
      </c>
      <c r="D71" s="487">
        <v>1289</v>
      </c>
      <c r="E71" s="491">
        <f t="shared" ref="E71:G75" si="15">IF($A$51=37802,IF(COUNTBLANK(B$51:B$70)&gt;0,#N/A,IF(ISBLANK(B71)=FALSE,B71/B$51*100,#N/A)),IF(COUNTBLANK(B$51:B$75)&gt;0,#N/A,B71/B$51*100))</f>
        <v>107.04063168284257</v>
      </c>
      <c r="F71" s="491">
        <f t="shared" si="15"/>
        <v>98.796992481203006</v>
      </c>
      <c r="G71" s="491">
        <f t="shared" si="15"/>
        <v>132.47687564234326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26037</v>
      </c>
      <c r="C72" s="487">
        <v>2648</v>
      </c>
      <c r="D72" s="487">
        <v>1322</v>
      </c>
      <c r="E72" s="491">
        <f t="shared" si="15"/>
        <v>107.07764434939958</v>
      </c>
      <c r="F72" s="491">
        <f t="shared" si="15"/>
        <v>99.548872180451127</v>
      </c>
      <c r="G72" s="491">
        <f t="shared" si="15"/>
        <v>135.86844809866392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26528</v>
      </c>
      <c r="C73" s="487">
        <v>2589</v>
      </c>
      <c r="D73" s="487">
        <v>1369</v>
      </c>
      <c r="E73" s="491">
        <f t="shared" si="15"/>
        <v>109.0968909360092</v>
      </c>
      <c r="F73" s="491">
        <f t="shared" si="15"/>
        <v>97.330827067669162</v>
      </c>
      <c r="G73" s="491">
        <f t="shared" si="15"/>
        <v>140.69886947584789</v>
      </c>
      <c r="H73" s="492">
        <f>IF(A$51=37802,IF(ISERROR(L73)=TRUE,IF(ISBLANK(A73)=FALSE,IF(MONTH(A73)=MONTH(MAX(A$51:A$75)),A73,""),""),""),IF(ISERROR(L73)=TRUE,IF(MONTH(A73)=MONTH(MAX(A$51:A$75)),A73,""),""))</f>
        <v>43709</v>
      </c>
      <c r="I73" s="488">
        <f t="shared" si="12"/>
        <v>109.0968909360092</v>
      </c>
      <c r="J73" s="488">
        <f t="shared" si="12"/>
        <v>97.330827067669162</v>
      </c>
      <c r="K73" s="488">
        <f t="shared" si="12"/>
        <v>140.69886947584789</v>
      </c>
      <c r="L73" s="488" t="e">
        <f t="shared" si="13"/>
        <v>#N/A</v>
      </c>
    </row>
    <row r="74" spans="1:12" ht="15" customHeight="1" x14ac:dyDescent="0.2">
      <c r="A74" s="490" t="s">
        <v>477</v>
      </c>
      <c r="B74" s="487">
        <v>26283</v>
      </c>
      <c r="C74" s="487">
        <v>2489</v>
      </c>
      <c r="D74" s="487">
        <v>1377</v>
      </c>
      <c r="E74" s="491">
        <f t="shared" si="15"/>
        <v>108.08932390195756</v>
      </c>
      <c r="F74" s="491">
        <f t="shared" si="15"/>
        <v>93.571428571428569</v>
      </c>
      <c r="G74" s="491">
        <f t="shared" si="15"/>
        <v>141.52106885919835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26180</v>
      </c>
      <c r="C75" s="493">
        <v>2411</v>
      </c>
      <c r="D75" s="493">
        <v>1319</v>
      </c>
      <c r="E75" s="491">
        <f t="shared" si="15"/>
        <v>107.66573449580522</v>
      </c>
      <c r="F75" s="491">
        <f t="shared" si="15"/>
        <v>90.639097744360896</v>
      </c>
      <c r="G75" s="491">
        <f t="shared" si="15"/>
        <v>135.5601233299075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109.0968909360092</v>
      </c>
      <c r="J77" s="488">
        <f>IF(J75&lt;&gt;"",J75,IF(J74&lt;&gt;"",J74,IF(J73&lt;&gt;"",J73,IF(J72&lt;&gt;"",J72,IF(J71&lt;&gt;"",J71,IF(J70&lt;&gt;"",J70,""))))))</f>
        <v>97.330827067669162</v>
      </c>
      <c r="K77" s="488">
        <f>IF(K75&lt;&gt;"",K75,IF(K74&lt;&gt;"",K74,IF(K73&lt;&gt;"",K73,IF(K72&lt;&gt;"",K72,IF(K71&lt;&gt;"",K71,IF(K70&lt;&gt;"",K70,""))))))</f>
        <v>140.69886947584789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+9,1%</v>
      </c>
      <c r="J79" s="488" t="str">
        <f>"GeB - ausschließlich: "&amp;IF(J77&gt;100,"+","")&amp;TEXT(J77-100,"0,0")&amp;"%"</f>
        <v>GeB - ausschließlich: -2,7%</v>
      </c>
      <c r="K79" s="488" t="str">
        <f>"GeB - im Nebenjob: "&amp;IF(K77&gt;100,"+","")&amp;TEXT(K77-100,"0,0")&amp;"%"</f>
        <v>GeB - im Nebenjob: +40,7%</v>
      </c>
    </row>
    <row r="81" spans="9:9" ht="15" customHeight="1" x14ac:dyDescent="0.2">
      <c r="I81" s="488" t="str">
        <f>IF(ISERROR(HLOOKUP(1,I$78:K$79,2,FALSE)),"",HLOOKUP(1,I$78:K$79,2,FALSE))</f>
        <v>GeB - im Nebenjob: +40,7%</v>
      </c>
    </row>
    <row r="82" spans="9:9" ht="15" customHeight="1" x14ac:dyDescent="0.2">
      <c r="I82" s="488" t="str">
        <f>IF(ISERROR(HLOOKUP(2,I$78:K$79,2,FALSE)),"",HLOOKUP(2,I$78:K$79,2,FALSE))</f>
        <v>SvB: +9,1%</v>
      </c>
    </row>
    <row r="83" spans="9:9" ht="15" customHeight="1" x14ac:dyDescent="0.2">
      <c r="I83" s="488" t="str">
        <f>IF(ISERROR(HLOOKUP(3,I$78:K$79,2,FALSE)),"",HLOOKUP(3,I$78:K$79,2,FALSE))</f>
        <v>GeB - ausschließlich: -2,7%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26180</v>
      </c>
      <c r="E12" s="114">
        <v>26283</v>
      </c>
      <c r="F12" s="114">
        <v>26528</v>
      </c>
      <c r="G12" s="114">
        <v>26037</v>
      </c>
      <c r="H12" s="114">
        <v>26028</v>
      </c>
      <c r="I12" s="115">
        <v>152</v>
      </c>
      <c r="J12" s="116">
        <v>0.58398647610265864</v>
      </c>
      <c r="N12" s="117"/>
    </row>
    <row r="13" spans="1:15" s="110" customFormat="1" ht="13.5" customHeight="1" x14ac:dyDescent="0.2">
      <c r="A13" s="118" t="s">
        <v>105</v>
      </c>
      <c r="B13" s="119" t="s">
        <v>106</v>
      </c>
      <c r="C13" s="113">
        <v>54.129106187929715</v>
      </c>
      <c r="D13" s="114">
        <v>14171</v>
      </c>
      <c r="E13" s="114">
        <v>14243</v>
      </c>
      <c r="F13" s="114">
        <v>14445</v>
      </c>
      <c r="G13" s="114">
        <v>14063</v>
      </c>
      <c r="H13" s="114">
        <v>14043</v>
      </c>
      <c r="I13" s="115">
        <v>128</v>
      </c>
      <c r="J13" s="116">
        <v>0.91148614968311614</v>
      </c>
    </row>
    <row r="14" spans="1:15" s="110" customFormat="1" ht="13.5" customHeight="1" x14ac:dyDescent="0.2">
      <c r="A14" s="120"/>
      <c r="B14" s="119" t="s">
        <v>107</v>
      </c>
      <c r="C14" s="113">
        <v>45.870893812070285</v>
      </c>
      <c r="D14" s="114">
        <v>12009</v>
      </c>
      <c r="E14" s="114">
        <v>12040</v>
      </c>
      <c r="F14" s="114">
        <v>12083</v>
      </c>
      <c r="G14" s="114">
        <v>11974</v>
      </c>
      <c r="H14" s="114">
        <v>11985</v>
      </c>
      <c r="I14" s="115">
        <v>24</v>
      </c>
      <c r="J14" s="116">
        <v>0.20025031289111389</v>
      </c>
    </row>
    <row r="15" spans="1:15" s="110" customFormat="1" ht="13.5" customHeight="1" x14ac:dyDescent="0.2">
      <c r="A15" s="118" t="s">
        <v>105</v>
      </c>
      <c r="B15" s="121" t="s">
        <v>108</v>
      </c>
      <c r="C15" s="113">
        <v>8.7776928953399533</v>
      </c>
      <c r="D15" s="114">
        <v>2298</v>
      </c>
      <c r="E15" s="114">
        <v>2367</v>
      </c>
      <c r="F15" s="114">
        <v>2388</v>
      </c>
      <c r="G15" s="114">
        <v>2034</v>
      </c>
      <c r="H15" s="114">
        <v>2085</v>
      </c>
      <c r="I15" s="115">
        <v>213</v>
      </c>
      <c r="J15" s="116">
        <v>10.215827338129497</v>
      </c>
    </row>
    <row r="16" spans="1:15" s="110" customFormat="1" ht="13.5" customHeight="1" x14ac:dyDescent="0.2">
      <c r="A16" s="118"/>
      <c r="B16" s="121" t="s">
        <v>109</v>
      </c>
      <c r="C16" s="113">
        <v>67.570664629488164</v>
      </c>
      <c r="D16" s="114">
        <v>17690</v>
      </c>
      <c r="E16" s="114">
        <v>17724</v>
      </c>
      <c r="F16" s="114">
        <v>17960</v>
      </c>
      <c r="G16" s="114">
        <v>17909</v>
      </c>
      <c r="H16" s="114">
        <v>17969</v>
      </c>
      <c r="I16" s="115">
        <v>-279</v>
      </c>
      <c r="J16" s="116">
        <v>-1.5526740497523512</v>
      </c>
    </row>
    <row r="17" spans="1:10" s="110" customFormat="1" ht="13.5" customHeight="1" x14ac:dyDescent="0.2">
      <c r="A17" s="118"/>
      <c r="B17" s="121" t="s">
        <v>110</v>
      </c>
      <c r="C17" s="113">
        <v>22.761650114591291</v>
      </c>
      <c r="D17" s="114">
        <v>5959</v>
      </c>
      <c r="E17" s="114">
        <v>5952</v>
      </c>
      <c r="F17" s="114">
        <v>5957</v>
      </c>
      <c r="G17" s="114">
        <v>5869</v>
      </c>
      <c r="H17" s="114">
        <v>5757</v>
      </c>
      <c r="I17" s="115">
        <v>202</v>
      </c>
      <c r="J17" s="116">
        <v>3.5087719298245612</v>
      </c>
    </row>
    <row r="18" spans="1:10" s="110" customFormat="1" ht="13.5" customHeight="1" x14ac:dyDescent="0.2">
      <c r="A18" s="120"/>
      <c r="B18" s="121" t="s">
        <v>111</v>
      </c>
      <c r="C18" s="113">
        <v>0.88999236058059583</v>
      </c>
      <c r="D18" s="114">
        <v>233</v>
      </c>
      <c r="E18" s="114">
        <v>240</v>
      </c>
      <c r="F18" s="114">
        <v>223</v>
      </c>
      <c r="G18" s="114">
        <v>225</v>
      </c>
      <c r="H18" s="114">
        <v>217</v>
      </c>
      <c r="I18" s="115">
        <v>16</v>
      </c>
      <c r="J18" s="116">
        <v>7.3732718894009217</v>
      </c>
    </row>
    <row r="19" spans="1:10" s="110" customFormat="1" ht="13.5" customHeight="1" x14ac:dyDescent="0.2">
      <c r="A19" s="120"/>
      <c r="B19" s="121" t="s">
        <v>112</v>
      </c>
      <c r="C19" s="113">
        <v>0.26355996944232241</v>
      </c>
      <c r="D19" s="114">
        <v>69</v>
      </c>
      <c r="E19" s="114">
        <v>85</v>
      </c>
      <c r="F19" s="114">
        <v>85</v>
      </c>
      <c r="G19" s="114">
        <v>82</v>
      </c>
      <c r="H19" s="114">
        <v>81</v>
      </c>
      <c r="I19" s="115">
        <v>-12</v>
      </c>
      <c r="J19" s="116">
        <v>-14.814814814814815</v>
      </c>
    </row>
    <row r="20" spans="1:10" s="110" customFormat="1" ht="13.5" customHeight="1" x14ac:dyDescent="0.2">
      <c r="A20" s="118" t="s">
        <v>113</v>
      </c>
      <c r="B20" s="122" t="s">
        <v>114</v>
      </c>
      <c r="C20" s="113">
        <v>70.412528647822768</v>
      </c>
      <c r="D20" s="114">
        <v>18434</v>
      </c>
      <c r="E20" s="114">
        <v>18550</v>
      </c>
      <c r="F20" s="114">
        <v>18824</v>
      </c>
      <c r="G20" s="114">
        <v>18497</v>
      </c>
      <c r="H20" s="114">
        <v>18597</v>
      </c>
      <c r="I20" s="115">
        <v>-163</v>
      </c>
      <c r="J20" s="116">
        <v>-0.87648545464322203</v>
      </c>
    </row>
    <row r="21" spans="1:10" s="110" customFormat="1" ht="13.5" customHeight="1" x14ac:dyDescent="0.2">
      <c r="A21" s="120"/>
      <c r="B21" s="122" t="s">
        <v>115</v>
      </c>
      <c r="C21" s="113">
        <v>29.587471352177236</v>
      </c>
      <c r="D21" s="114">
        <v>7746</v>
      </c>
      <c r="E21" s="114">
        <v>7733</v>
      </c>
      <c r="F21" s="114">
        <v>7704</v>
      </c>
      <c r="G21" s="114">
        <v>7540</v>
      </c>
      <c r="H21" s="114">
        <v>7431</v>
      </c>
      <c r="I21" s="115">
        <v>315</v>
      </c>
      <c r="J21" s="116">
        <v>4.2389987888574892</v>
      </c>
    </row>
    <row r="22" spans="1:10" s="110" customFormat="1" ht="13.5" customHeight="1" x14ac:dyDescent="0.2">
      <c r="A22" s="118" t="s">
        <v>113</v>
      </c>
      <c r="B22" s="122" t="s">
        <v>116</v>
      </c>
      <c r="C22" s="113">
        <v>92.750190985485105</v>
      </c>
      <c r="D22" s="114">
        <v>24282</v>
      </c>
      <c r="E22" s="114">
        <v>24382</v>
      </c>
      <c r="F22" s="114">
        <v>24586</v>
      </c>
      <c r="G22" s="114">
        <v>24347</v>
      </c>
      <c r="H22" s="114">
        <v>24325</v>
      </c>
      <c r="I22" s="115">
        <v>-43</v>
      </c>
      <c r="J22" s="116">
        <v>-0.17677286742034942</v>
      </c>
    </row>
    <row r="23" spans="1:10" s="110" customFormat="1" ht="13.5" customHeight="1" x14ac:dyDescent="0.2">
      <c r="A23" s="123"/>
      <c r="B23" s="124" t="s">
        <v>117</v>
      </c>
      <c r="C23" s="125">
        <v>7.2154316271963328</v>
      </c>
      <c r="D23" s="114">
        <v>1889</v>
      </c>
      <c r="E23" s="114">
        <v>1885</v>
      </c>
      <c r="F23" s="114">
        <v>1925</v>
      </c>
      <c r="G23" s="114">
        <v>1670</v>
      </c>
      <c r="H23" s="114">
        <v>1683</v>
      </c>
      <c r="I23" s="115">
        <v>206</v>
      </c>
      <c r="J23" s="116">
        <v>12.240047534165182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3730</v>
      </c>
      <c r="E26" s="114">
        <v>3866</v>
      </c>
      <c r="F26" s="114">
        <v>3958</v>
      </c>
      <c r="G26" s="114">
        <v>3970</v>
      </c>
      <c r="H26" s="140">
        <v>3917</v>
      </c>
      <c r="I26" s="115">
        <v>-187</v>
      </c>
      <c r="J26" s="116">
        <v>-4.7740617819760018</v>
      </c>
    </row>
    <row r="27" spans="1:10" s="110" customFormat="1" ht="13.5" customHeight="1" x14ac:dyDescent="0.2">
      <c r="A27" s="118" t="s">
        <v>105</v>
      </c>
      <c r="B27" s="119" t="s">
        <v>106</v>
      </c>
      <c r="C27" s="113">
        <v>48.498659517426276</v>
      </c>
      <c r="D27" s="115">
        <v>1809</v>
      </c>
      <c r="E27" s="114">
        <v>1867</v>
      </c>
      <c r="F27" s="114">
        <v>1947</v>
      </c>
      <c r="G27" s="114">
        <v>1936</v>
      </c>
      <c r="H27" s="140">
        <v>1912</v>
      </c>
      <c r="I27" s="115">
        <v>-103</v>
      </c>
      <c r="J27" s="116">
        <v>-5.3870292887029292</v>
      </c>
    </row>
    <row r="28" spans="1:10" s="110" customFormat="1" ht="13.5" customHeight="1" x14ac:dyDescent="0.2">
      <c r="A28" s="120"/>
      <c r="B28" s="119" t="s">
        <v>107</v>
      </c>
      <c r="C28" s="113">
        <v>51.501340482573724</v>
      </c>
      <c r="D28" s="115">
        <v>1921</v>
      </c>
      <c r="E28" s="114">
        <v>1999</v>
      </c>
      <c r="F28" s="114">
        <v>2011</v>
      </c>
      <c r="G28" s="114">
        <v>2034</v>
      </c>
      <c r="H28" s="140">
        <v>2005</v>
      </c>
      <c r="I28" s="115">
        <v>-84</v>
      </c>
      <c r="J28" s="116">
        <v>-4.1895261845386536</v>
      </c>
    </row>
    <row r="29" spans="1:10" s="110" customFormat="1" ht="13.5" customHeight="1" x14ac:dyDescent="0.2">
      <c r="A29" s="118" t="s">
        <v>105</v>
      </c>
      <c r="B29" s="121" t="s">
        <v>108</v>
      </c>
      <c r="C29" s="113">
        <v>14.316353887399464</v>
      </c>
      <c r="D29" s="115">
        <v>534</v>
      </c>
      <c r="E29" s="114">
        <v>542</v>
      </c>
      <c r="F29" s="114">
        <v>585</v>
      </c>
      <c r="G29" s="114">
        <v>569</v>
      </c>
      <c r="H29" s="140">
        <v>563</v>
      </c>
      <c r="I29" s="115">
        <v>-29</v>
      </c>
      <c r="J29" s="116">
        <v>-5.1509769094138544</v>
      </c>
    </row>
    <row r="30" spans="1:10" s="110" customFormat="1" ht="13.5" customHeight="1" x14ac:dyDescent="0.2">
      <c r="A30" s="118"/>
      <c r="B30" s="121" t="s">
        <v>109</v>
      </c>
      <c r="C30" s="113">
        <v>40</v>
      </c>
      <c r="D30" s="115">
        <v>1492</v>
      </c>
      <c r="E30" s="114">
        <v>1586</v>
      </c>
      <c r="F30" s="114">
        <v>1616</v>
      </c>
      <c r="G30" s="114">
        <v>1638</v>
      </c>
      <c r="H30" s="140">
        <v>1615</v>
      </c>
      <c r="I30" s="115">
        <v>-123</v>
      </c>
      <c r="J30" s="116">
        <v>-7.6160990712074303</v>
      </c>
    </row>
    <row r="31" spans="1:10" s="110" customFormat="1" ht="13.5" customHeight="1" x14ac:dyDescent="0.2">
      <c r="A31" s="118"/>
      <c r="B31" s="121" t="s">
        <v>110</v>
      </c>
      <c r="C31" s="113">
        <v>20.455764075067023</v>
      </c>
      <c r="D31" s="115">
        <v>763</v>
      </c>
      <c r="E31" s="114">
        <v>790</v>
      </c>
      <c r="F31" s="114">
        <v>792</v>
      </c>
      <c r="G31" s="114">
        <v>813</v>
      </c>
      <c r="H31" s="140">
        <v>813</v>
      </c>
      <c r="I31" s="115">
        <v>-50</v>
      </c>
      <c r="J31" s="116">
        <v>-6.1500615006150063</v>
      </c>
    </row>
    <row r="32" spans="1:10" s="110" customFormat="1" ht="13.5" customHeight="1" x14ac:dyDescent="0.2">
      <c r="A32" s="120"/>
      <c r="B32" s="121" t="s">
        <v>111</v>
      </c>
      <c r="C32" s="113">
        <v>25.227882037533512</v>
      </c>
      <c r="D32" s="115">
        <v>941</v>
      </c>
      <c r="E32" s="114">
        <v>948</v>
      </c>
      <c r="F32" s="114">
        <v>965</v>
      </c>
      <c r="G32" s="114">
        <v>950</v>
      </c>
      <c r="H32" s="140">
        <v>926</v>
      </c>
      <c r="I32" s="115">
        <v>15</v>
      </c>
      <c r="J32" s="116">
        <v>1.6198704103671706</v>
      </c>
    </row>
    <row r="33" spans="1:10" s="110" customFormat="1" ht="13.5" customHeight="1" x14ac:dyDescent="0.2">
      <c r="A33" s="120"/>
      <c r="B33" s="121" t="s">
        <v>112</v>
      </c>
      <c r="C33" s="113">
        <v>3.2707774798927614</v>
      </c>
      <c r="D33" s="115">
        <v>122</v>
      </c>
      <c r="E33" s="114">
        <v>105</v>
      </c>
      <c r="F33" s="114">
        <v>112</v>
      </c>
      <c r="G33" s="114">
        <v>104</v>
      </c>
      <c r="H33" s="140">
        <v>114</v>
      </c>
      <c r="I33" s="115">
        <v>8</v>
      </c>
      <c r="J33" s="116">
        <v>7.0175438596491224</v>
      </c>
    </row>
    <row r="34" spans="1:10" s="110" customFormat="1" ht="13.5" customHeight="1" x14ac:dyDescent="0.2">
      <c r="A34" s="118" t="s">
        <v>113</v>
      </c>
      <c r="B34" s="122" t="s">
        <v>116</v>
      </c>
      <c r="C34" s="113">
        <v>92.252010723860593</v>
      </c>
      <c r="D34" s="115">
        <v>3441</v>
      </c>
      <c r="E34" s="114">
        <v>3567</v>
      </c>
      <c r="F34" s="114">
        <v>3630</v>
      </c>
      <c r="G34" s="114">
        <v>3630</v>
      </c>
      <c r="H34" s="140">
        <v>3581</v>
      </c>
      <c r="I34" s="115">
        <v>-140</v>
      </c>
      <c r="J34" s="116">
        <v>-3.9095224797542585</v>
      </c>
    </row>
    <row r="35" spans="1:10" s="110" customFormat="1" ht="13.5" customHeight="1" x14ac:dyDescent="0.2">
      <c r="A35" s="118"/>
      <c r="B35" s="119" t="s">
        <v>117</v>
      </c>
      <c r="C35" s="113">
        <v>7.6139410187667558</v>
      </c>
      <c r="D35" s="115">
        <v>284</v>
      </c>
      <c r="E35" s="114">
        <v>293</v>
      </c>
      <c r="F35" s="114">
        <v>322</v>
      </c>
      <c r="G35" s="114">
        <v>332</v>
      </c>
      <c r="H35" s="140">
        <v>332</v>
      </c>
      <c r="I35" s="115">
        <v>-48</v>
      </c>
      <c r="J35" s="116">
        <v>-14.457831325301205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2411</v>
      </c>
      <c r="E37" s="114">
        <v>2489</v>
      </c>
      <c r="F37" s="114">
        <v>2589</v>
      </c>
      <c r="G37" s="114">
        <v>2648</v>
      </c>
      <c r="H37" s="140">
        <v>2628</v>
      </c>
      <c r="I37" s="115">
        <v>-217</v>
      </c>
      <c r="J37" s="116">
        <v>-8.2572298325722979</v>
      </c>
    </row>
    <row r="38" spans="1:10" s="110" customFormat="1" ht="13.5" customHeight="1" x14ac:dyDescent="0.2">
      <c r="A38" s="118" t="s">
        <v>105</v>
      </c>
      <c r="B38" s="119" t="s">
        <v>106</v>
      </c>
      <c r="C38" s="113">
        <v>51.555371215263378</v>
      </c>
      <c r="D38" s="115">
        <v>1243</v>
      </c>
      <c r="E38" s="114">
        <v>1266</v>
      </c>
      <c r="F38" s="114">
        <v>1358</v>
      </c>
      <c r="G38" s="114">
        <v>1378</v>
      </c>
      <c r="H38" s="140">
        <v>1365</v>
      </c>
      <c r="I38" s="115">
        <v>-122</v>
      </c>
      <c r="J38" s="116">
        <v>-8.937728937728938</v>
      </c>
    </row>
    <row r="39" spans="1:10" s="110" customFormat="1" ht="13.5" customHeight="1" x14ac:dyDescent="0.2">
      <c r="A39" s="120"/>
      <c r="B39" s="119" t="s">
        <v>107</v>
      </c>
      <c r="C39" s="113">
        <v>48.444628784736622</v>
      </c>
      <c r="D39" s="115">
        <v>1168</v>
      </c>
      <c r="E39" s="114">
        <v>1223</v>
      </c>
      <c r="F39" s="114">
        <v>1231</v>
      </c>
      <c r="G39" s="114">
        <v>1270</v>
      </c>
      <c r="H39" s="140">
        <v>1263</v>
      </c>
      <c r="I39" s="115">
        <v>-95</v>
      </c>
      <c r="J39" s="116">
        <v>-7.5217735550277114</v>
      </c>
    </row>
    <row r="40" spans="1:10" s="110" customFormat="1" ht="13.5" customHeight="1" x14ac:dyDescent="0.2">
      <c r="A40" s="118" t="s">
        <v>105</v>
      </c>
      <c r="B40" s="121" t="s">
        <v>108</v>
      </c>
      <c r="C40" s="113">
        <v>16.756532559104105</v>
      </c>
      <c r="D40" s="115">
        <v>404</v>
      </c>
      <c r="E40" s="114">
        <v>411</v>
      </c>
      <c r="F40" s="114">
        <v>454</v>
      </c>
      <c r="G40" s="114">
        <v>466</v>
      </c>
      <c r="H40" s="140">
        <v>442</v>
      </c>
      <c r="I40" s="115">
        <v>-38</v>
      </c>
      <c r="J40" s="116">
        <v>-8.5972850678733028</v>
      </c>
    </row>
    <row r="41" spans="1:10" s="110" customFormat="1" ht="13.5" customHeight="1" x14ac:dyDescent="0.2">
      <c r="A41" s="118"/>
      <c r="B41" s="121" t="s">
        <v>109</v>
      </c>
      <c r="C41" s="113">
        <v>23.475736209041891</v>
      </c>
      <c r="D41" s="115">
        <v>566</v>
      </c>
      <c r="E41" s="114">
        <v>616</v>
      </c>
      <c r="F41" s="114">
        <v>644</v>
      </c>
      <c r="G41" s="114">
        <v>679</v>
      </c>
      <c r="H41" s="140">
        <v>688</v>
      </c>
      <c r="I41" s="115">
        <v>-122</v>
      </c>
      <c r="J41" s="116">
        <v>-17.732558139534884</v>
      </c>
    </row>
    <row r="42" spans="1:10" s="110" customFormat="1" ht="13.5" customHeight="1" x14ac:dyDescent="0.2">
      <c r="A42" s="118"/>
      <c r="B42" s="121" t="s">
        <v>110</v>
      </c>
      <c r="C42" s="113">
        <v>21.360431356283701</v>
      </c>
      <c r="D42" s="115">
        <v>515</v>
      </c>
      <c r="E42" s="114">
        <v>532</v>
      </c>
      <c r="F42" s="114">
        <v>543</v>
      </c>
      <c r="G42" s="114">
        <v>570</v>
      </c>
      <c r="H42" s="140">
        <v>592</v>
      </c>
      <c r="I42" s="115">
        <v>-77</v>
      </c>
      <c r="J42" s="116">
        <v>-13.006756756756756</v>
      </c>
    </row>
    <row r="43" spans="1:10" s="110" customFormat="1" ht="13.5" customHeight="1" x14ac:dyDescent="0.2">
      <c r="A43" s="120"/>
      <c r="B43" s="121" t="s">
        <v>111</v>
      </c>
      <c r="C43" s="113">
        <v>38.407299875570303</v>
      </c>
      <c r="D43" s="115">
        <v>926</v>
      </c>
      <c r="E43" s="114">
        <v>930</v>
      </c>
      <c r="F43" s="114">
        <v>948</v>
      </c>
      <c r="G43" s="114">
        <v>933</v>
      </c>
      <c r="H43" s="140">
        <v>906</v>
      </c>
      <c r="I43" s="115">
        <v>20</v>
      </c>
      <c r="J43" s="116">
        <v>2.2075055187637971</v>
      </c>
    </row>
    <row r="44" spans="1:10" s="110" customFormat="1" ht="13.5" customHeight="1" x14ac:dyDescent="0.2">
      <c r="A44" s="120"/>
      <c r="B44" s="121" t="s">
        <v>112</v>
      </c>
      <c r="C44" s="113">
        <v>4.8112816258813771</v>
      </c>
      <c r="D44" s="115">
        <v>116</v>
      </c>
      <c r="E44" s="114">
        <v>101</v>
      </c>
      <c r="F44" s="114">
        <v>107</v>
      </c>
      <c r="G44" s="114">
        <v>97</v>
      </c>
      <c r="H44" s="140">
        <v>106</v>
      </c>
      <c r="I44" s="115">
        <v>10</v>
      </c>
      <c r="J44" s="116">
        <v>9.433962264150944</v>
      </c>
    </row>
    <row r="45" spans="1:10" s="110" customFormat="1" ht="13.5" customHeight="1" x14ac:dyDescent="0.2">
      <c r="A45" s="118" t="s">
        <v>113</v>
      </c>
      <c r="B45" s="122" t="s">
        <v>116</v>
      </c>
      <c r="C45" s="113">
        <v>93.11489008710079</v>
      </c>
      <c r="D45" s="115">
        <v>2245</v>
      </c>
      <c r="E45" s="114">
        <v>2322</v>
      </c>
      <c r="F45" s="114">
        <v>2399</v>
      </c>
      <c r="G45" s="114">
        <v>2433</v>
      </c>
      <c r="H45" s="140">
        <v>2412</v>
      </c>
      <c r="I45" s="115">
        <v>-167</v>
      </c>
      <c r="J45" s="116">
        <v>-6.9237147595356552</v>
      </c>
    </row>
    <row r="46" spans="1:10" s="110" customFormat="1" ht="13.5" customHeight="1" x14ac:dyDescent="0.2">
      <c r="A46" s="118"/>
      <c r="B46" s="119" t="s">
        <v>117</v>
      </c>
      <c r="C46" s="113">
        <v>6.6777270841974286</v>
      </c>
      <c r="D46" s="115">
        <v>161</v>
      </c>
      <c r="E46" s="114">
        <v>161</v>
      </c>
      <c r="F46" s="114">
        <v>184</v>
      </c>
      <c r="G46" s="114">
        <v>207</v>
      </c>
      <c r="H46" s="140">
        <v>212</v>
      </c>
      <c r="I46" s="115">
        <v>-51</v>
      </c>
      <c r="J46" s="116">
        <v>-24.056603773584907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1319</v>
      </c>
      <c r="E48" s="114">
        <v>1377</v>
      </c>
      <c r="F48" s="114">
        <v>1369</v>
      </c>
      <c r="G48" s="114">
        <v>1322</v>
      </c>
      <c r="H48" s="140">
        <v>1289</v>
      </c>
      <c r="I48" s="115">
        <v>30</v>
      </c>
      <c r="J48" s="116">
        <v>2.3273855702094646</v>
      </c>
    </row>
    <row r="49" spans="1:12" s="110" customFormat="1" ht="13.5" customHeight="1" x14ac:dyDescent="0.2">
      <c r="A49" s="118" t="s">
        <v>105</v>
      </c>
      <c r="B49" s="119" t="s">
        <v>106</v>
      </c>
      <c r="C49" s="113">
        <v>42.911296436694464</v>
      </c>
      <c r="D49" s="115">
        <v>566</v>
      </c>
      <c r="E49" s="114">
        <v>601</v>
      </c>
      <c r="F49" s="114">
        <v>589</v>
      </c>
      <c r="G49" s="114">
        <v>558</v>
      </c>
      <c r="H49" s="140">
        <v>547</v>
      </c>
      <c r="I49" s="115">
        <v>19</v>
      </c>
      <c r="J49" s="116">
        <v>3.4734917733089579</v>
      </c>
    </row>
    <row r="50" spans="1:12" s="110" customFormat="1" ht="13.5" customHeight="1" x14ac:dyDescent="0.2">
      <c r="A50" s="120"/>
      <c r="B50" s="119" t="s">
        <v>107</v>
      </c>
      <c r="C50" s="113">
        <v>57.088703563305536</v>
      </c>
      <c r="D50" s="115">
        <v>753</v>
      </c>
      <c r="E50" s="114">
        <v>776</v>
      </c>
      <c r="F50" s="114">
        <v>780</v>
      </c>
      <c r="G50" s="114">
        <v>764</v>
      </c>
      <c r="H50" s="140">
        <v>742</v>
      </c>
      <c r="I50" s="115">
        <v>11</v>
      </c>
      <c r="J50" s="116">
        <v>1.4824797843665769</v>
      </c>
    </row>
    <row r="51" spans="1:12" s="110" customFormat="1" ht="13.5" customHeight="1" x14ac:dyDescent="0.2">
      <c r="A51" s="118" t="s">
        <v>105</v>
      </c>
      <c r="B51" s="121" t="s">
        <v>108</v>
      </c>
      <c r="C51" s="113">
        <v>9.855951478392722</v>
      </c>
      <c r="D51" s="115">
        <v>130</v>
      </c>
      <c r="E51" s="114">
        <v>131</v>
      </c>
      <c r="F51" s="114">
        <v>131</v>
      </c>
      <c r="G51" s="114">
        <v>103</v>
      </c>
      <c r="H51" s="140">
        <v>121</v>
      </c>
      <c r="I51" s="115">
        <v>9</v>
      </c>
      <c r="J51" s="116">
        <v>7.4380165289256199</v>
      </c>
    </row>
    <row r="52" spans="1:12" s="110" customFormat="1" ht="13.5" customHeight="1" x14ac:dyDescent="0.2">
      <c r="A52" s="118"/>
      <c r="B52" s="121" t="s">
        <v>109</v>
      </c>
      <c r="C52" s="113">
        <v>70.204700530705082</v>
      </c>
      <c r="D52" s="115">
        <v>926</v>
      </c>
      <c r="E52" s="114">
        <v>970</v>
      </c>
      <c r="F52" s="114">
        <v>972</v>
      </c>
      <c r="G52" s="114">
        <v>959</v>
      </c>
      <c r="H52" s="140">
        <v>927</v>
      </c>
      <c r="I52" s="115">
        <v>-1</v>
      </c>
      <c r="J52" s="116">
        <v>-0.10787486515641856</v>
      </c>
    </row>
    <row r="53" spans="1:12" s="110" customFormat="1" ht="13.5" customHeight="1" x14ac:dyDescent="0.2">
      <c r="A53" s="118"/>
      <c r="B53" s="121" t="s">
        <v>110</v>
      </c>
      <c r="C53" s="113">
        <v>18.802122820318424</v>
      </c>
      <c r="D53" s="115">
        <v>248</v>
      </c>
      <c r="E53" s="114">
        <v>258</v>
      </c>
      <c r="F53" s="114">
        <v>249</v>
      </c>
      <c r="G53" s="114">
        <v>243</v>
      </c>
      <c r="H53" s="140">
        <v>221</v>
      </c>
      <c r="I53" s="115">
        <v>27</v>
      </c>
      <c r="J53" s="116">
        <v>12.217194570135746</v>
      </c>
    </row>
    <row r="54" spans="1:12" s="110" customFormat="1" ht="13.5" customHeight="1" x14ac:dyDescent="0.2">
      <c r="A54" s="120"/>
      <c r="B54" s="121" t="s">
        <v>111</v>
      </c>
      <c r="C54" s="113">
        <v>1.1372251705837755</v>
      </c>
      <c r="D54" s="115">
        <v>15</v>
      </c>
      <c r="E54" s="114">
        <v>18</v>
      </c>
      <c r="F54" s="114">
        <v>17</v>
      </c>
      <c r="G54" s="114">
        <v>17</v>
      </c>
      <c r="H54" s="140">
        <v>20</v>
      </c>
      <c r="I54" s="115">
        <v>-5</v>
      </c>
      <c r="J54" s="116">
        <v>-25</v>
      </c>
    </row>
    <row r="55" spans="1:12" s="110" customFormat="1" ht="13.5" customHeight="1" x14ac:dyDescent="0.2">
      <c r="A55" s="120"/>
      <c r="B55" s="121" t="s">
        <v>112</v>
      </c>
      <c r="C55" s="113">
        <v>0.45489006823351025</v>
      </c>
      <c r="D55" s="115">
        <v>6</v>
      </c>
      <c r="E55" s="114">
        <v>4</v>
      </c>
      <c r="F55" s="114">
        <v>5</v>
      </c>
      <c r="G55" s="114">
        <v>7</v>
      </c>
      <c r="H55" s="140">
        <v>8</v>
      </c>
      <c r="I55" s="115">
        <v>-2</v>
      </c>
      <c r="J55" s="116">
        <v>-25</v>
      </c>
    </row>
    <row r="56" spans="1:12" s="110" customFormat="1" ht="13.5" customHeight="1" x14ac:dyDescent="0.2">
      <c r="A56" s="118" t="s">
        <v>113</v>
      </c>
      <c r="B56" s="122" t="s">
        <v>116</v>
      </c>
      <c r="C56" s="113">
        <v>90.674753601213041</v>
      </c>
      <c r="D56" s="115">
        <v>1196</v>
      </c>
      <c r="E56" s="114">
        <v>1245</v>
      </c>
      <c r="F56" s="114">
        <v>1231</v>
      </c>
      <c r="G56" s="114">
        <v>1197</v>
      </c>
      <c r="H56" s="140">
        <v>1169</v>
      </c>
      <c r="I56" s="115">
        <v>27</v>
      </c>
      <c r="J56" s="116">
        <v>2.309666381522669</v>
      </c>
    </row>
    <row r="57" spans="1:12" s="110" customFormat="1" ht="13.5" customHeight="1" x14ac:dyDescent="0.2">
      <c r="A57" s="142"/>
      <c r="B57" s="124" t="s">
        <v>117</v>
      </c>
      <c r="C57" s="125">
        <v>9.3252463987869589</v>
      </c>
      <c r="D57" s="143">
        <v>123</v>
      </c>
      <c r="E57" s="144">
        <v>132</v>
      </c>
      <c r="F57" s="144">
        <v>138</v>
      </c>
      <c r="G57" s="144">
        <v>125</v>
      </c>
      <c r="H57" s="145">
        <v>120</v>
      </c>
      <c r="I57" s="143">
        <v>3</v>
      </c>
      <c r="J57" s="146">
        <v>2.5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26180</v>
      </c>
      <c r="E12" s="236">
        <v>26283</v>
      </c>
      <c r="F12" s="114">
        <v>26528</v>
      </c>
      <c r="G12" s="114">
        <v>26037</v>
      </c>
      <c r="H12" s="140">
        <v>26028</v>
      </c>
      <c r="I12" s="115">
        <v>152</v>
      </c>
      <c r="J12" s="116">
        <v>0.58398647610265864</v>
      </c>
    </row>
    <row r="13" spans="1:15" s="110" customFormat="1" ht="12" customHeight="1" x14ac:dyDescent="0.2">
      <c r="A13" s="118" t="s">
        <v>105</v>
      </c>
      <c r="B13" s="119" t="s">
        <v>106</v>
      </c>
      <c r="C13" s="113">
        <v>54.129106187929715</v>
      </c>
      <c r="D13" s="115">
        <v>14171</v>
      </c>
      <c r="E13" s="114">
        <v>14243</v>
      </c>
      <c r="F13" s="114">
        <v>14445</v>
      </c>
      <c r="G13" s="114">
        <v>14063</v>
      </c>
      <c r="H13" s="140">
        <v>14043</v>
      </c>
      <c r="I13" s="115">
        <v>128</v>
      </c>
      <c r="J13" s="116">
        <v>0.91148614968311614</v>
      </c>
    </row>
    <row r="14" spans="1:15" s="110" customFormat="1" ht="12" customHeight="1" x14ac:dyDescent="0.2">
      <c r="A14" s="118"/>
      <c r="B14" s="119" t="s">
        <v>107</v>
      </c>
      <c r="C14" s="113">
        <v>45.870893812070285</v>
      </c>
      <c r="D14" s="115">
        <v>12009</v>
      </c>
      <c r="E14" s="114">
        <v>12040</v>
      </c>
      <c r="F14" s="114">
        <v>12083</v>
      </c>
      <c r="G14" s="114">
        <v>11974</v>
      </c>
      <c r="H14" s="140">
        <v>11985</v>
      </c>
      <c r="I14" s="115">
        <v>24</v>
      </c>
      <c r="J14" s="116">
        <v>0.20025031289111389</v>
      </c>
    </row>
    <row r="15" spans="1:15" s="110" customFormat="1" ht="12" customHeight="1" x14ac:dyDescent="0.2">
      <c r="A15" s="118" t="s">
        <v>105</v>
      </c>
      <c r="B15" s="121" t="s">
        <v>108</v>
      </c>
      <c r="C15" s="113">
        <v>8.7776928953399533</v>
      </c>
      <c r="D15" s="115">
        <v>2298</v>
      </c>
      <c r="E15" s="114">
        <v>2367</v>
      </c>
      <c r="F15" s="114">
        <v>2388</v>
      </c>
      <c r="G15" s="114">
        <v>2034</v>
      </c>
      <c r="H15" s="140">
        <v>2085</v>
      </c>
      <c r="I15" s="115">
        <v>213</v>
      </c>
      <c r="J15" s="116">
        <v>10.215827338129497</v>
      </c>
    </row>
    <row r="16" spans="1:15" s="110" customFormat="1" ht="12" customHeight="1" x14ac:dyDescent="0.2">
      <c r="A16" s="118"/>
      <c r="B16" s="121" t="s">
        <v>109</v>
      </c>
      <c r="C16" s="113">
        <v>67.570664629488164</v>
      </c>
      <c r="D16" s="115">
        <v>17690</v>
      </c>
      <c r="E16" s="114">
        <v>17724</v>
      </c>
      <c r="F16" s="114">
        <v>17960</v>
      </c>
      <c r="G16" s="114">
        <v>17909</v>
      </c>
      <c r="H16" s="140">
        <v>17969</v>
      </c>
      <c r="I16" s="115">
        <v>-279</v>
      </c>
      <c r="J16" s="116">
        <v>-1.5526740497523512</v>
      </c>
    </row>
    <row r="17" spans="1:10" s="110" customFormat="1" ht="12" customHeight="1" x14ac:dyDescent="0.2">
      <c r="A17" s="118"/>
      <c r="B17" s="121" t="s">
        <v>110</v>
      </c>
      <c r="C17" s="113">
        <v>22.761650114591291</v>
      </c>
      <c r="D17" s="115">
        <v>5959</v>
      </c>
      <c r="E17" s="114">
        <v>5952</v>
      </c>
      <c r="F17" s="114">
        <v>5957</v>
      </c>
      <c r="G17" s="114">
        <v>5869</v>
      </c>
      <c r="H17" s="140">
        <v>5757</v>
      </c>
      <c r="I17" s="115">
        <v>202</v>
      </c>
      <c r="J17" s="116">
        <v>3.5087719298245612</v>
      </c>
    </row>
    <row r="18" spans="1:10" s="110" customFormat="1" ht="12" customHeight="1" x14ac:dyDescent="0.2">
      <c r="A18" s="120"/>
      <c r="B18" s="121" t="s">
        <v>111</v>
      </c>
      <c r="C18" s="113">
        <v>0.88999236058059583</v>
      </c>
      <c r="D18" s="115">
        <v>233</v>
      </c>
      <c r="E18" s="114">
        <v>240</v>
      </c>
      <c r="F18" s="114">
        <v>223</v>
      </c>
      <c r="G18" s="114">
        <v>225</v>
      </c>
      <c r="H18" s="140">
        <v>217</v>
      </c>
      <c r="I18" s="115">
        <v>16</v>
      </c>
      <c r="J18" s="116">
        <v>7.3732718894009217</v>
      </c>
    </row>
    <row r="19" spans="1:10" s="110" customFormat="1" ht="12" customHeight="1" x14ac:dyDescent="0.2">
      <c r="A19" s="120"/>
      <c r="B19" s="121" t="s">
        <v>112</v>
      </c>
      <c r="C19" s="113">
        <v>0.26355996944232241</v>
      </c>
      <c r="D19" s="115">
        <v>69</v>
      </c>
      <c r="E19" s="114">
        <v>85</v>
      </c>
      <c r="F19" s="114">
        <v>85</v>
      </c>
      <c r="G19" s="114">
        <v>82</v>
      </c>
      <c r="H19" s="140">
        <v>81</v>
      </c>
      <c r="I19" s="115">
        <v>-12</v>
      </c>
      <c r="J19" s="116">
        <v>-14.814814814814815</v>
      </c>
    </row>
    <row r="20" spans="1:10" s="110" customFormat="1" ht="12" customHeight="1" x14ac:dyDescent="0.2">
      <c r="A20" s="118" t="s">
        <v>113</v>
      </c>
      <c r="B20" s="119" t="s">
        <v>181</v>
      </c>
      <c r="C20" s="113">
        <v>70.412528647822768</v>
      </c>
      <c r="D20" s="115">
        <v>18434</v>
      </c>
      <c r="E20" s="114">
        <v>18550</v>
      </c>
      <c r="F20" s="114">
        <v>18824</v>
      </c>
      <c r="G20" s="114">
        <v>18497</v>
      </c>
      <c r="H20" s="140">
        <v>18597</v>
      </c>
      <c r="I20" s="115">
        <v>-163</v>
      </c>
      <c r="J20" s="116">
        <v>-0.87648545464322203</v>
      </c>
    </row>
    <row r="21" spans="1:10" s="110" customFormat="1" ht="12" customHeight="1" x14ac:dyDescent="0.2">
      <c r="A21" s="118"/>
      <c r="B21" s="119" t="s">
        <v>182</v>
      </c>
      <c r="C21" s="113">
        <v>29.587471352177236</v>
      </c>
      <c r="D21" s="115">
        <v>7746</v>
      </c>
      <c r="E21" s="114">
        <v>7733</v>
      </c>
      <c r="F21" s="114">
        <v>7704</v>
      </c>
      <c r="G21" s="114">
        <v>7540</v>
      </c>
      <c r="H21" s="140">
        <v>7431</v>
      </c>
      <c r="I21" s="115">
        <v>315</v>
      </c>
      <c r="J21" s="116">
        <v>4.2389987888574892</v>
      </c>
    </row>
    <row r="22" spans="1:10" s="110" customFormat="1" ht="12" customHeight="1" x14ac:dyDescent="0.2">
      <c r="A22" s="118" t="s">
        <v>113</v>
      </c>
      <c r="B22" s="119" t="s">
        <v>116</v>
      </c>
      <c r="C22" s="113">
        <v>92.750190985485105</v>
      </c>
      <c r="D22" s="115">
        <v>24282</v>
      </c>
      <c r="E22" s="114">
        <v>24382</v>
      </c>
      <c r="F22" s="114">
        <v>24586</v>
      </c>
      <c r="G22" s="114">
        <v>24347</v>
      </c>
      <c r="H22" s="140">
        <v>24325</v>
      </c>
      <c r="I22" s="115">
        <v>-43</v>
      </c>
      <c r="J22" s="116">
        <v>-0.17677286742034942</v>
      </c>
    </row>
    <row r="23" spans="1:10" s="110" customFormat="1" ht="12" customHeight="1" x14ac:dyDescent="0.2">
      <c r="A23" s="118"/>
      <c r="B23" s="119" t="s">
        <v>117</v>
      </c>
      <c r="C23" s="113">
        <v>7.2154316271963328</v>
      </c>
      <c r="D23" s="115">
        <v>1889</v>
      </c>
      <c r="E23" s="114">
        <v>1885</v>
      </c>
      <c r="F23" s="114">
        <v>1925</v>
      </c>
      <c r="G23" s="114">
        <v>1670</v>
      </c>
      <c r="H23" s="140">
        <v>1683</v>
      </c>
      <c r="I23" s="115">
        <v>206</v>
      </c>
      <c r="J23" s="116">
        <v>12.240047534165182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34439</v>
      </c>
      <c r="E64" s="236">
        <v>34450</v>
      </c>
      <c r="F64" s="236">
        <v>34795</v>
      </c>
      <c r="G64" s="236">
        <v>34249</v>
      </c>
      <c r="H64" s="140">
        <v>34258</v>
      </c>
      <c r="I64" s="115">
        <v>181</v>
      </c>
      <c r="J64" s="116">
        <v>0.52834374452682586</v>
      </c>
    </row>
    <row r="65" spans="1:12" s="110" customFormat="1" ht="12" customHeight="1" x14ac:dyDescent="0.2">
      <c r="A65" s="118" t="s">
        <v>105</v>
      </c>
      <c r="B65" s="119" t="s">
        <v>106</v>
      </c>
      <c r="C65" s="113">
        <v>51.244228926507738</v>
      </c>
      <c r="D65" s="235">
        <v>17648</v>
      </c>
      <c r="E65" s="236">
        <v>17636</v>
      </c>
      <c r="F65" s="236">
        <v>17938</v>
      </c>
      <c r="G65" s="236">
        <v>17593</v>
      </c>
      <c r="H65" s="140">
        <v>17559</v>
      </c>
      <c r="I65" s="115">
        <v>89</v>
      </c>
      <c r="J65" s="116">
        <v>0.5068625775955351</v>
      </c>
    </row>
    <row r="66" spans="1:12" s="110" customFormat="1" ht="12" customHeight="1" x14ac:dyDescent="0.2">
      <c r="A66" s="118"/>
      <c r="B66" s="119" t="s">
        <v>107</v>
      </c>
      <c r="C66" s="113">
        <v>48.755771073492262</v>
      </c>
      <c r="D66" s="235">
        <v>16791</v>
      </c>
      <c r="E66" s="236">
        <v>16814</v>
      </c>
      <c r="F66" s="236">
        <v>16857</v>
      </c>
      <c r="G66" s="236">
        <v>16656</v>
      </c>
      <c r="H66" s="140">
        <v>16699</v>
      </c>
      <c r="I66" s="115">
        <v>92</v>
      </c>
      <c r="J66" s="116">
        <v>0.55093119348463981</v>
      </c>
    </row>
    <row r="67" spans="1:12" s="110" customFormat="1" ht="12" customHeight="1" x14ac:dyDescent="0.2">
      <c r="A67" s="118" t="s">
        <v>105</v>
      </c>
      <c r="B67" s="121" t="s">
        <v>108</v>
      </c>
      <c r="C67" s="113">
        <v>7.8602746885798078</v>
      </c>
      <c r="D67" s="235">
        <v>2707</v>
      </c>
      <c r="E67" s="236">
        <v>2728</v>
      </c>
      <c r="F67" s="236">
        <v>2802</v>
      </c>
      <c r="G67" s="236">
        <v>2431</v>
      </c>
      <c r="H67" s="140">
        <v>2514</v>
      </c>
      <c r="I67" s="115">
        <v>193</v>
      </c>
      <c r="J67" s="116">
        <v>7.6770087509944309</v>
      </c>
    </row>
    <row r="68" spans="1:12" s="110" customFormat="1" ht="12" customHeight="1" x14ac:dyDescent="0.2">
      <c r="A68" s="118"/>
      <c r="B68" s="121" t="s">
        <v>109</v>
      </c>
      <c r="C68" s="113">
        <v>66.717965097708998</v>
      </c>
      <c r="D68" s="235">
        <v>22977</v>
      </c>
      <c r="E68" s="236">
        <v>22945</v>
      </c>
      <c r="F68" s="236">
        <v>23218</v>
      </c>
      <c r="G68" s="236">
        <v>23162</v>
      </c>
      <c r="H68" s="140">
        <v>23272</v>
      </c>
      <c r="I68" s="115">
        <v>-295</v>
      </c>
      <c r="J68" s="116">
        <v>-1.2676177380543141</v>
      </c>
    </row>
    <row r="69" spans="1:12" s="110" customFormat="1" ht="12" customHeight="1" x14ac:dyDescent="0.2">
      <c r="A69" s="118"/>
      <c r="B69" s="121" t="s">
        <v>110</v>
      </c>
      <c r="C69" s="113">
        <v>24.510003194053255</v>
      </c>
      <c r="D69" s="235">
        <v>8441</v>
      </c>
      <c r="E69" s="236">
        <v>8460</v>
      </c>
      <c r="F69" s="236">
        <v>8475</v>
      </c>
      <c r="G69" s="236">
        <v>8350</v>
      </c>
      <c r="H69" s="140">
        <v>8183</v>
      </c>
      <c r="I69" s="115">
        <v>258</v>
      </c>
      <c r="J69" s="116">
        <v>3.1528779176341195</v>
      </c>
    </row>
    <row r="70" spans="1:12" s="110" customFormat="1" ht="12" customHeight="1" x14ac:dyDescent="0.2">
      <c r="A70" s="120"/>
      <c r="B70" s="121" t="s">
        <v>111</v>
      </c>
      <c r="C70" s="113">
        <v>0.91175701965794598</v>
      </c>
      <c r="D70" s="235">
        <v>314</v>
      </c>
      <c r="E70" s="236">
        <v>317</v>
      </c>
      <c r="F70" s="236">
        <v>300</v>
      </c>
      <c r="G70" s="236">
        <v>306</v>
      </c>
      <c r="H70" s="140">
        <v>289</v>
      </c>
      <c r="I70" s="115">
        <v>25</v>
      </c>
      <c r="J70" s="116">
        <v>8.6505190311418687</v>
      </c>
    </row>
    <row r="71" spans="1:12" s="110" customFormat="1" ht="12" customHeight="1" x14ac:dyDescent="0.2">
      <c r="A71" s="120"/>
      <c r="B71" s="121" t="s">
        <v>112</v>
      </c>
      <c r="C71" s="113">
        <v>0.28456110804611051</v>
      </c>
      <c r="D71" s="235">
        <v>98</v>
      </c>
      <c r="E71" s="236">
        <v>103</v>
      </c>
      <c r="F71" s="236">
        <v>100</v>
      </c>
      <c r="G71" s="236">
        <v>102</v>
      </c>
      <c r="H71" s="140">
        <v>95</v>
      </c>
      <c r="I71" s="115">
        <v>3</v>
      </c>
      <c r="J71" s="116">
        <v>3.1578947368421053</v>
      </c>
    </row>
    <row r="72" spans="1:12" s="110" customFormat="1" ht="12" customHeight="1" x14ac:dyDescent="0.2">
      <c r="A72" s="118" t="s">
        <v>113</v>
      </c>
      <c r="B72" s="119" t="s">
        <v>181</v>
      </c>
      <c r="C72" s="113">
        <v>70.835390110049659</v>
      </c>
      <c r="D72" s="235">
        <v>24395</v>
      </c>
      <c r="E72" s="236">
        <v>24471</v>
      </c>
      <c r="F72" s="236">
        <v>24866</v>
      </c>
      <c r="G72" s="236">
        <v>24533</v>
      </c>
      <c r="H72" s="140">
        <v>24616</v>
      </c>
      <c r="I72" s="115">
        <v>-221</v>
      </c>
      <c r="J72" s="116">
        <v>-0.89779005524861877</v>
      </c>
    </row>
    <row r="73" spans="1:12" s="110" customFormat="1" ht="12" customHeight="1" x14ac:dyDescent="0.2">
      <c r="A73" s="118"/>
      <c r="B73" s="119" t="s">
        <v>182</v>
      </c>
      <c r="C73" s="113">
        <v>29.164609889950349</v>
      </c>
      <c r="D73" s="115">
        <v>10044</v>
      </c>
      <c r="E73" s="114">
        <v>9979</v>
      </c>
      <c r="F73" s="114">
        <v>9929</v>
      </c>
      <c r="G73" s="114">
        <v>9716</v>
      </c>
      <c r="H73" s="140">
        <v>9642</v>
      </c>
      <c r="I73" s="115">
        <v>402</v>
      </c>
      <c r="J73" s="116">
        <v>4.1692594897324202</v>
      </c>
    </row>
    <row r="74" spans="1:12" s="110" customFormat="1" ht="12" customHeight="1" x14ac:dyDescent="0.2">
      <c r="A74" s="118" t="s">
        <v>113</v>
      </c>
      <c r="B74" s="119" t="s">
        <v>116</v>
      </c>
      <c r="C74" s="113">
        <v>95.531229129765677</v>
      </c>
      <c r="D74" s="115">
        <v>32900</v>
      </c>
      <c r="E74" s="114">
        <v>32968</v>
      </c>
      <c r="F74" s="114">
        <v>33282</v>
      </c>
      <c r="G74" s="114">
        <v>32882</v>
      </c>
      <c r="H74" s="140">
        <v>32869</v>
      </c>
      <c r="I74" s="115">
        <v>31</v>
      </c>
      <c r="J74" s="116">
        <v>9.4313791110164594E-2</v>
      </c>
    </row>
    <row r="75" spans="1:12" s="110" customFormat="1" ht="12" customHeight="1" x14ac:dyDescent="0.2">
      <c r="A75" s="142"/>
      <c r="B75" s="124" t="s">
        <v>117</v>
      </c>
      <c r="C75" s="125">
        <v>4.4426377072505012</v>
      </c>
      <c r="D75" s="143">
        <v>1530</v>
      </c>
      <c r="E75" s="144">
        <v>1469</v>
      </c>
      <c r="F75" s="144">
        <v>1503</v>
      </c>
      <c r="G75" s="144">
        <v>1357</v>
      </c>
      <c r="H75" s="145">
        <v>1380</v>
      </c>
      <c r="I75" s="143">
        <v>150</v>
      </c>
      <c r="J75" s="146">
        <v>10.869565217391305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26180</v>
      </c>
      <c r="G11" s="114">
        <v>26283</v>
      </c>
      <c r="H11" s="114">
        <v>26528</v>
      </c>
      <c r="I11" s="114">
        <v>26037</v>
      </c>
      <c r="J11" s="140">
        <v>26028</v>
      </c>
      <c r="K11" s="114">
        <v>152</v>
      </c>
      <c r="L11" s="116">
        <v>0.58398647610265864</v>
      </c>
    </row>
    <row r="12" spans="1:17" s="110" customFormat="1" ht="24.95" customHeight="1" x14ac:dyDescent="0.2">
      <c r="A12" s="604" t="s">
        <v>185</v>
      </c>
      <c r="B12" s="605"/>
      <c r="C12" s="605"/>
      <c r="D12" s="606"/>
      <c r="E12" s="113">
        <v>54.129106187929715</v>
      </c>
      <c r="F12" s="115">
        <v>14171</v>
      </c>
      <c r="G12" s="114">
        <v>14243</v>
      </c>
      <c r="H12" s="114">
        <v>14445</v>
      </c>
      <c r="I12" s="114">
        <v>14063</v>
      </c>
      <c r="J12" s="140">
        <v>14043</v>
      </c>
      <c r="K12" s="114">
        <v>128</v>
      </c>
      <c r="L12" s="116">
        <v>0.91148614968311614</v>
      </c>
    </row>
    <row r="13" spans="1:17" s="110" customFormat="1" ht="15" customHeight="1" x14ac:dyDescent="0.2">
      <c r="A13" s="120"/>
      <c r="B13" s="612" t="s">
        <v>107</v>
      </c>
      <c r="C13" s="612"/>
      <c r="E13" s="113">
        <v>45.870893812070285</v>
      </c>
      <c r="F13" s="115">
        <v>12009</v>
      </c>
      <c r="G13" s="114">
        <v>12040</v>
      </c>
      <c r="H13" s="114">
        <v>12083</v>
      </c>
      <c r="I13" s="114">
        <v>11974</v>
      </c>
      <c r="J13" s="140">
        <v>11985</v>
      </c>
      <c r="K13" s="114">
        <v>24</v>
      </c>
      <c r="L13" s="116">
        <v>0.20025031289111389</v>
      </c>
    </row>
    <row r="14" spans="1:17" s="110" customFormat="1" ht="24.95" customHeight="1" x14ac:dyDescent="0.2">
      <c r="A14" s="604" t="s">
        <v>186</v>
      </c>
      <c r="B14" s="605"/>
      <c r="C14" s="605"/>
      <c r="D14" s="606"/>
      <c r="E14" s="113">
        <v>8.7776928953399533</v>
      </c>
      <c r="F14" s="115">
        <v>2298</v>
      </c>
      <c r="G14" s="114">
        <v>2367</v>
      </c>
      <c r="H14" s="114">
        <v>2388</v>
      </c>
      <c r="I14" s="114">
        <v>2034</v>
      </c>
      <c r="J14" s="140">
        <v>2085</v>
      </c>
      <c r="K14" s="114">
        <v>213</v>
      </c>
      <c r="L14" s="116">
        <v>10.215827338129497</v>
      </c>
    </row>
    <row r="15" spans="1:17" s="110" customFormat="1" ht="15" customHeight="1" x14ac:dyDescent="0.2">
      <c r="A15" s="120"/>
      <c r="B15" s="119"/>
      <c r="C15" s="258" t="s">
        <v>106</v>
      </c>
      <c r="E15" s="113">
        <v>60.966057441253263</v>
      </c>
      <c r="F15" s="115">
        <v>1401</v>
      </c>
      <c r="G15" s="114">
        <v>1464</v>
      </c>
      <c r="H15" s="114">
        <v>1478</v>
      </c>
      <c r="I15" s="114">
        <v>1254</v>
      </c>
      <c r="J15" s="140">
        <v>1285</v>
      </c>
      <c r="K15" s="114">
        <v>116</v>
      </c>
      <c r="L15" s="116">
        <v>9.027237354085603</v>
      </c>
    </row>
    <row r="16" spans="1:17" s="110" customFormat="1" ht="15" customHeight="1" x14ac:dyDescent="0.2">
      <c r="A16" s="120"/>
      <c r="B16" s="119"/>
      <c r="C16" s="258" t="s">
        <v>107</v>
      </c>
      <c r="E16" s="113">
        <v>39.033942558746737</v>
      </c>
      <c r="F16" s="115">
        <v>897</v>
      </c>
      <c r="G16" s="114">
        <v>903</v>
      </c>
      <c r="H16" s="114">
        <v>910</v>
      </c>
      <c r="I16" s="114">
        <v>780</v>
      </c>
      <c r="J16" s="140">
        <v>800</v>
      </c>
      <c r="K16" s="114">
        <v>97</v>
      </c>
      <c r="L16" s="116">
        <v>12.125</v>
      </c>
    </row>
    <row r="17" spans="1:12" s="110" customFormat="1" ht="15" customHeight="1" x14ac:dyDescent="0.2">
      <c r="A17" s="120"/>
      <c r="B17" s="121" t="s">
        <v>109</v>
      </c>
      <c r="C17" s="258"/>
      <c r="E17" s="113">
        <v>67.570664629488164</v>
      </c>
      <c r="F17" s="115">
        <v>17690</v>
      </c>
      <c r="G17" s="114">
        <v>17724</v>
      </c>
      <c r="H17" s="114">
        <v>17960</v>
      </c>
      <c r="I17" s="114">
        <v>17909</v>
      </c>
      <c r="J17" s="140">
        <v>17969</v>
      </c>
      <c r="K17" s="114">
        <v>-279</v>
      </c>
      <c r="L17" s="116">
        <v>-1.5526740497523512</v>
      </c>
    </row>
    <row r="18" spans="1:12" s="110" customFormat="1" ht="15" customHeight="1" x14ac:dyDescent="0.2">
      <c r="A18" s="120"/>
      <c r="B18" s="119"/>
      <c r="C18" s="258" t="s">
        <v>106</v>
      </c>
      <c r="E18" s="113">
        <v>54.256642170717917</v>
      </c>
      <c r="F18" s="115">
        <v>9598</v>
      </c>
      <c r="G18" s="114">
        <v>9609</v>
      </c>
      <c r="H18" s="114">
        <v>9790</v>
      </c>
      <c r="I18" s="114">
        <v>9698</v>
      </c>
      <c r="J18" s="140">
        <v>9731</v>
      </c>
      <c r="K18" s="114">
        <v>-133</v>
      </c>
      <c r="L18" s="116">
        <v>-1.3667660055492754</v>
      </c>
    </row>
    <row r="19" spans="1:12" s="110" customFormat="1" ht="15" customHeight="1" x14ac:dyDescent="0.2">
      <c r="A19" s="120"/>
      <c r="B19" s="119"/>
      <c r="C19" s="258" t="s">
        <v>107</v>
      </c>
      <c r="E19" s="113">
        <v>45.743357829282083</v>
      </c>
      <c r="F19" s="115">
        <v>8092</v>
      </c>
      <c r="G19" s="114">
        <v>8115</v>
      </c>
      <c r="H19" s="114">
        <v>8170</v>
      </c>
      <c r="I19" s="114">
        <v>8211</v>
      </c>
      <c r="J19" s="140">
        <v>8238</v>
      </c>
      <c r="K19" s="114">
        <v>-146</v>
      </c>
      <c r="L19" s="116">
        <v>-1.7722748239864046</v>
      </c>
    </row>
    <row r="20" spans="1:12" s="110" customFormat="1" ht="15" customHeight="1" x14ac:dyDescent="0.2">
      <c r="A20" s="120"/>
      <c r="B20" s="121" t="s">
        <v>110</v>
      </c>
      <c r="C20" s="258"/>
      <c r="E20" s="113">
        <v>22.761650114591291</v>
      </c>
      <c r="F20" s="115">
        <v>5959</v>
      </c>
      <c r="G20" s="114">
        <v>5952</v>
      </c>
      <c r="H20" s="114">
        <v>5957</v>
      </c>
      <c r="I20" s="114">
        <v>5869</v>
      </c>
      <c r="J20" s="140">
        <v>5757</v>
      </c>
      <c r="K20" s="114">
        <v>202</v>
      </c>
      <c r="L20" s="116">
        <v>3.5087719298245612</v>
      </c>
    </row>
    <row r="21" spans="1:12" s="110" customFormat="1" ht="15" customHeight="1" x14ac:dyDescent="0.2">
      <c r="A21" s="120"/>
      <c r="B21" s="119"/>
      <c r="C21" s="258" t="s">
        <v>106</v>
      </c>
      <c r="E21" s="113">
        <v>50.562174861553949</v>
      </c>
      <c r="F21" s="115">
        <v>3013</v>
      </c>
      <c r="G21" s="114">
        <v>3011</v>
      </c>
      <c r="H21" s="114">
        <v>3030</v>
      </c>
      <c r="I21" s="114">
        <v>2968</v>
      </c>
      <c r="J21" s="140">
        <v>2881</v>
      </c>
      <c r="K21" s="114">
        <v>132</v>
      </c>
      <c r="L21" s="116">
        <v>4.581742450538008</v>
      </c>
    </row>
    <row r="22" spans="1:12" s="110" customFormat="1" ht="15" customHeight="1" x14ac:dyDescent="0.2">
      <c r="A22" s="120"/>
      <c r="B22" s="119"/>
      <c r="C22" s="258" t="s">
        <v>107</v>
      </c>
      <c r="E22" s="113">
        <v>49.437825138446051</v>
      </c>
      <c r="F22" s="115">
        <v>2946</v>
      </c>
      <c r="G22" s="114">
        <v>2941</v>
      </c>
      <c r="H22" s="114">
        <v>2927</v>
      </c>
      <c r="I22" s="114">
        <v>2901</v>
      </c>
      <c r="J22" s="140">
        <v>2876</v>
      </c>
      <c r="K22" s="114">
        <v>70</v>
      </c>
      <c r="L22" s="116">
        <v>2.4339360222531292</v>
      </c>
    </row>
    <row r="23" spans="1:12" s="110" customFormat="1" ht="15" customHeight="1" x14ac:dyDescent="0.2">
      <c r="A23" s="120"/>
      <c r="B23" s="121" t="s">
        <v>111</v>
      </c>
      <c r="C23" s="258"/>
      <c r="E23" s="113">
        <v>0.88999236058059583</v>
      </c>
      <c r="F23" s="115">
        <v>233</v>
      </c>
      <c r="G23" s="114">
        <v>240</v>
      </c>
      <c r="H23" s="114">
        <v>223</v>
      </c>
      <c r="I23" s="114">
        <v>225</v>
      </c>
      <c r="J23" s="140">
        <v>217</v>
      </c>
      <c r="K23" s="114">
        <v>16</v>
      </c>
      <c r="L23" s="116">
        <v>7.3732718894009217</v>
      </c>
    </row>
    <row r="24" spans="1:12" s="110" customFormat="1" ht="15" customHeight="1" x14ac:dyDescent="0.2">
      <c r="A24" s="120"/>
      <c r="B24" s="119"/>
      <c r="C24" s="258" t="s">
        <v>106</v>
      </c>
      <c r="E24" s="113">
        <v>68.240343347639481</v>
      </c>
      <c r="F24" s="115">
        <v>159</v>
      </c>
      <c r="G24" s="114">
        <v>159</v>
      </c>
      <c r="H24" s="114">
        <v>147</v>
      </c>
      <c r="I24" s="114">
        <v>143</v>
      </c>
      <c r="J24" s="140">
        <v>146</v>
      </c>
      <c r="K24" s="114">
        <v>13</v>
      </c>
      <c r="L24" s="116">
        <v>8.9041095890410951</v>
      </c>
    </row>
    <row r="25" spans="1:12" s="110" customFormat="1" ht="15" customHeight="1" x14ac:dyDescent="0.2">
      <c r="A25" s="120"/>
      <c r="B25" s="119"/>
      <c r="C25" s="258" t="s">
        <v>107</v>
      </c>
      <c r="E25" s="113">
        <v>31.759656652360515</v>
      </c>
      <c r="F25" s="115">
        <v>74</v>
      </c>
      <c r="G25" s="114">
        <v>81</v>
      </c>
      <c r="H25" s="114">
        <v>76</v>
      </c>
      <c r="I25" s="114">
        <v>82</v>
      </c>
      <c r="J25" s="140">
        <v>71</v>
      </c>
      <c r="K25" s="114">
        <v>3</v>
      </c>
      <c r="L25" s="116">
        <v>4.225352112676056</v>
      </c>
    </row>
    <row r="26" spans="1:12" s="110" customFormat="1" ht="15" customHeight="1" x14ac:dyDescent="0.2">
      <c r="A26" s="120"/>
      <c r="C26" s="121" t="s">
        <v>187</v>
      </c>
      <c r="D26" s="110" t="s">
        <v>188</v>
      </c>
      <c r="E26" s="113">
        <v>0.26355996944232241</v>
      </c>
      <c r="F26" s="115">
        <v>69</v>
      </c>
      <c r="G26" s="114">
        <v>85</v>
      </c>
      <c r="H26" s="114">
        <v>85</v>
      </c>
      <c r="I26" s="114">
        <v>82</v>
      </c>
      <c r="J26" s="140">
        <v>81</v>
      </c>
      <c r="K26" s="114">
        <v>-12</v>
      </c>
      <c r="L26" s="116">
        <v>-14.814814814814815</v>
      </c>
    </row>
    <row r="27" spans="1:12" s="110" customFormat="1" ht="15" customHeight="1" x14ac:dyDescent="0.2">
      <c r="A27" s="120"/>
      <c r="B27" s="119"/>
      <c r="D27" s="259" t="s">
        <v>106</v>
      </c>
      <c r="E27" s="113">
        <v>56.521739130434781</v>
      </c>
      <c r="F27" s="115">
        <v>39</v>
      </c>
      <c r="G27" s="114">
        <v>46</v>
      </c>
      <c r="H27" s="114">
        <v>45</v>
      </c>
      <c r="I27" s="114">
        <v>40</v>
      </c>
      <c r="J27" s="140">
        <v>48</v>
      </c>
      <c r="K27" s="114">
        <v>-9</v>
      </c>
      <c r="L27" s="116">
        <v>-18.75</v>
      </c>
    </row>
    <row r="28" spans="1:12" s="110" customFormat="1" ht="15" customHeight="1" x14ac:dyDescent="0.2">
      <c r="A28" s="120"/>
      <c r="B28" s="119"/>
      <c r="D28" s="259" t="s">
        <v>107</v>
      </c>
      <c r="E28" s="113">
        <v>43.478260869565219</v>
      </c>
      <c r="F28" s="115">
        <v>30</v>
      </c>
      <c r="G28" s="114">
        <v>39</v>
      </c>
      <c r="H28" s="114">
        <v>40</v>
      </c>
      <c r="I28" s="114">
        <v>42</v>
      </c>
      <c r="J28" s="140">
        <v>33</v>
      </c>
      <c r="K28" s="114">
        <v>-3</v>
      </c>
      <c r="L28" s="116">
        <v>-9.0909090909090917</v>
      </c>
    </row>
    <row r="29" spans="1:12" s="110" customFormat="1" ht="24.95" customHeight="1" x14ac:dyDescent="0.2">
      <c r="A29" s="604" t="s">
        <v>189</v>
      </c>
      <c r="B29" s="605"/>
      <c r="C29" s="605"/>
      <c r="D29" s="606"/>
      <c r="E29" s="113">
        <v>92.750190985485105</v>
      </c>
      <c r="F29" s="115">
        <v>24282</v>
      </c>
      <c r="G29" s="114">
        <v>24382</v>
      </c>
      <c r="H29" s="114">
        <v>24586</v>
      </c>
      <c r="I29" s="114">
        <v>24347</v>
      </c>
      <c r="J29" s="140">
        <v>24325</v>
      </c>
      <c r="K29" s="114">
        <v>-43</v>
      </c>
      <c r="L29" s="116">
        <v>-0.17677286742034942</v>
      </c>
    </row>
    <row r="30" spans="1:12" s="110" customFormat="1" ht="15" customHeight="1" x14ac:dyDescent="0.2">
      <c r="A30" s="120"/>
      <c r="B30" s="119"/>
      <c r="C30" s="258" t="s">
        <v>106</v>
      </c>
      <c r="E30" s="113">
        <v>52.738654147104853</v>
      </c>
      <c r="F30" s="115">
        <v>12806</v>
      </c>
      <c r="G30" s="114">
        <v>12871</v>
      </c>
      <c r="H30" s="114">
        <v>13025</v>
      </c>
      <c r="I30" s="114">
        <v>12877</v>
      </c>
      <c r="J30" s="140">
        <v>12815</v>
      </c>
      <c r="K30" s="114">
        <v>-9</v>
      </c>
      <c r="L30" s="116">
        <v>-7.0230198985563791E-2</v>
      </c>
    </row>
    <row r="31" spans="1:12" s="110" customFormat="1" ht="15" customHeight="1" x14ac:dyDescent="0.2">
      <c r="A31" s="120"/>
      <c r="B31" s="119"/>
      <c r="C31" s="258" t="s">
        <v>107</v>
      </c>
      <c r="E31" s="113">
        <v>47.261345852895147</v>
      </c>
      <c r="F31" s="115">
        <v>11476</v>
      </c>
      <c r="G31" s="114">
        <v>11511</v>
      </c>
      <c r="H31" s="114">
        <v>11561</v>
      </c>
      <c r="I31" s="114">
        <v>11470</v>
      </c>
      <c r="J31" s="140">
        <v>11510</v>
      </c>
      <c r="K31" s="114">
        <v>-34</v>
      </c>
      <c r="L31" s="116">
        <v>-0.29539530842745437</v>
      </c>
    </row>
    <row r="32" spans="1:12" s="110" customFormat="1" ht="15" customHeight="1" x14ac:dyDescent="0.2">
      <c r="A32" s="120"/>
      <c r="B32" s="119" t="s">
        <v>117</v>
      </c>
      <c r="C32" s="258"/>
      <c r="E32" s="113">
        <v>7.2154316271963328</v>
      </c>
      <c r="F32" s="115">
        <v>1889</v>
      </c>
      <c r="G32" s="114">
        <v>1885</v>
      </c>
      <c r="H32" s="114">
        <v>1925</v>
      </c>
      <c r="I32" s="114">
        <v>1670</v>
      </c>
      <c r="J32" s="140">
        <v>1683</v>
      </c>
      <c r="K32" s="114">
        <v>206</v>
      </c>
      <c r="L32" s="116">
        <v>12.240047534165182</v>
      </c>
    </row>
    <row r="33" spans="1:12" s="110" customFormat="1" ht="15" customHeight="1" x14ac:dyDescent="0.2">
      <c r="A33" s="120"/>
      <c r="B33" s="119"/>
      <c r="C33" s="258" t="s">
        <v>106</v>
      </c>
      <c r="E33" s="113">
        <v>71.889888830068813</v>
      </c>
      <c r="F33" s="115">
        <v>1358</v>
      </c>
      <c r="G33" s="114">
        <v>1360</v>
      </c>
      <c r="H33" s="114">
        <v>1407</v>
      </c>
      <c r="I33" s="114">
        <v>1171</v>
      </c>
      <c r="J33" s="140">
        <v>1213</v>
      </c>
      <c r="K33" s="114">
        <v>145</v>
      </c>
      <c r="L33" s="116">
        <v>11.953833470733718</v>
      </c>
    </row>
    <row r="34" spans="1:12" s="110" customFormat="1" ht="15" customHeight="1" x14ac:dyDescent="0.2">
      <c r="A34" s="120"/>
      <c r="B34" s="119"/>
      <c r="C34" s="258" t="s">
        <v>107</v>
      </c>
      <c r="E34" s="113">
        <v>28.11011116993118</v>
      </c>
      <c r="F34" s="115">
        <v>531</v>
      </c>
      <c r="G34" s="114">
        <v>525</v>
      </c>
      <c r="H34" s="114">
        <v>518</v>
      </c>
      <c r="I34" s="114">
        <v>499</v>
      </c>
      <c r="J34" s="140">
        <v>470</v>
      </c>
      <c r="K34" s="114">
        <v>61</v>
      </c>
      <c r="L34" s="116">
        <v>12.978723404255319</v>
      </c>
    </row>
    <row r="35" spans="1:12" s="110" customFormat="1" ht="24.95" customHeight="1" x14ac:dyDescent="0.2">
      <c r="A35" s="604" t="s">
        <v>190</v>
      </c>
      <c r="B35" s="605"/>
      <c r="C35" s="605"/>
      <c r="D35" s="606"/>
      <c r="E35" s="113">
        <v>70.412528647822768</v>
      </c>
      <c r="F35" s="115">
        <v>18434</v>
      </c>
      <c r="G35" s="114">
        <v>18550</v>
      </c>
      <c r="H35" s="114">
        <v>18824</v>
      </c>
      <c r="I35" s="114">
        <v>18497</v>
      </c>
      <c r="J35" s="140">
        <v>18597</v>
      </c>
      <c r="K35" s="114">
        <v>-163</v>
      </c>
      <c r="L35" s="116">
        <v>-0.87648545464322203</v>
      </c>
    </row>
    <row r="36" spans="1:12" s="110" customFormat="1" ht="15" customHeight="1" x14ac:dyDescent="0.2">
      <c r="A36" s="120"/>
      <c r="B36" s="119"/>
      <c r="C36" s="258" t="s">
        <v>106</v>
      </c>
      <c r="E36" s="113">
        <v>65.758923727894114</v>
      </c>
      <c r="F36" s="115">
        <v>12122</v>
      </c>
      <c r="G36" s="114">
        <v>12220</v>
      </c>
      <c r="H36" s="114">
        <v>12438</v>
      </c>
      <c r="I36" s="114">
        <v>12164</v>
      </c>
      <c r="J36" s="140">
        <v>12208</v>
      </c>
      <c r="K36" s="114">
        <v>-86</v>
      </c>
      <c r="L36" s="116">
        <v>-0.70445609436435119</v>
      </c>
    </row>
    <row r="37" spans="1:12" s="110" customFormat="1" ht="15" customHeight="1" x14ac:dyDescent="0.2">
      <c r="A37" s="120"/>
      <c r="B37" s="119"/>
      <c r="C37" s="258" t="s">
        <v>107</v>
      </c>
      <c r="E37" s="113">
        <v>34.241076272105893</v>
      </c>
      <c r="F37" s="115">
        <v>6312</v>
      </c>
      <c r="G37" s="114">
        <v>6330</v>
      </c>
      <c r="H37" s="114">
        <v>6386</v>
      </c>
      <c r="I37" s="114">
        <v>6333</v>
      </c>
      <c r="J37" s="140">
        <v>6389</v>
      </c>
      <c r="K37" s="114">
        <v>-77</v>
      </c>
      <c r="L37" s="116">
        <v>-1.205196431366411</v>
      </c>
    </row>
    <row r="38" spans="1:12" s="110" customFormat="1" ht="15" customHeight="1" x14ac:dyDescent="0.2">
      <c r="A38" s="120"/>
      <c r="B38" s="119" t="s">
        <v>182</v>
      </c>
      <c r="C38" s="258"/>
      <c r="E38" s="113">
        <v>29.587471352177236</v>
      </c>
      <c r="F38" s="115">
        <v>7746</v>
      </c>
      <c r="G38" s="114">
        <v>7733</v>
      </c>
      <c r="H38" s="114">
        <v>7704</v>
      </c>
      <c r="I38" s="114">
        <v>7540</v>
      </c>
      <c r="J38" s="140">
        <v>7431</v>
      </c>
      <c r="K38" s="114">
        <v>315</v>
      </c>
      <c r="L38" s="116">
        <v>4.2389987888574892</v>
      </c>
    </row>
    <row r="39" spans="1:12" s="110" customFormat="1" ht="15" customHeight="1" x14ac:dyDescent="0.2">
      <c r="A39" s="120"/>
      <c r="B39" s="119"/>
      <c r="C39" s="258" t="s">
        <v>106</v>
      </c>
      <c r="E39" s="113">
        <v>26.452362509682416</v>
      </c>
      <c r="F39" s="115">
        <v>2049</v>
      </c>
      <c r="G39" s="114">
        <v>2023</v>
      </c>
      <c r="H39" s="114">
        <v>2007</v>
      </c>
      <c r="I39" s="114">
        <v>1899</v>
      </c>
      <c r="J39" s="140">
        <v>1835</v>
      </c>
      <c r="K39" s="114">
        <v>214</v>
      </c>
      <c r="L39" s="116">
        <v>11.662125340599456</v>
      </c>
    </row>
    <row r="40" spans="1:12" s="110" customFormat="1" ht="15" customHeight="1" x14ac:dyDescent="0.2">
      <c r="A40" s="120"/>
      <c r="B40" s="119"/>
      <c r="C40" s="258" t="s">
        <v>107</v>
      </c>
      <c r="E40" s="113">
        <v>73.547637490317584</v>
      </c>
      <c r="F40" s="115">
        <v>5697</v>
      </c>
      <c r="G40" s="114">
        <v>5710</v>
      </c>
      <c r="H40" s="114">
        <v>5697</v>
      </c>
      <c r="I40" s="114">
        <v>5641</v>
      </c>
      <c r="J40" s="140">
        <v>5596</v>
      </c>
      <c r="K40" s="114">
        <v>101</v>
      </c>
      <c r="L40" s="116">
        <v>1.8048606147248034</v>
      </c>
    </row>
    <row r="41" spans="1:12" s="110" customFormat="1" ht="24.75" customHeight="1" x14ac:dyDescent="0.2">
      <c r="A41" s="604" t="s">
        <v>517</v>
      </c>
      <c r="B41" s="605"/>
      <c r="C41" s="605"/>
      <c r="D41" s="606"/>
      <c r="E41" s="113">
        <v>4.0488922841864019</v>
      </c>
      <c r="F41" s="115">
        <v>1060</v>
      </c>
      <c r="G41" s="114">
        <v>1154</v>
      </c>
      <c r="H41" s="114">
        <v>1200</v>
      </c>
      <c r="I41" s="114">
        <v>943</v>
      </c>
      <c r="J41" s="140">
        <v>1018</v>
      </c>
      <c r="K41" s="114">
        <v>42</v>
      </c>
      <c r="L41" s="116">
        <v>4.1257367387033401</v>
      </c>
    </row>
    <row r="42" spans="1:12" s="110" customFormat="1" ht="15" customHeight="1" x14ac:dyDescent="0.2">
      <c r="A42" s="120"/>
      <c r="B42" s="119"/>
      <c r="C42" s="258" t="s">
        <v>106</v>
      </c>
      <c r="E42" s="113">
        <v>62.830188679245282</v>
      </c>
      <c r="F42" s="115">
        <v>666</v>
      </c>
      <c r="G42" s="114">
        <v>743</v>
      </c>
      <c r="H42" s="114">
        <v>770</v>
      </c>
      <c r="I42" s="114">
        <v>603</v>
      </c>
      <c r="J42" s="140">
        <v>650</v>
      </c>
      <c r="K42" s="114">
        <v>16</v>
      </c>
      <c r="L42" s="116">
        <v>2.4615384615384617</v>
      </c>
    </row>
    <row r="43" spans="1:12" s="110" customFormat="1" ht="15" customHeight="1" x14ac:dyDescent="0.2">
      <c r="A43" s="123"/>
      <c r="B43" s="124"/>
      <c r="C43" s="260" t="s">
        <v>107</v>
      </c>
      <c r="D43" s="261"/>
      <c r="E43" s="125">
        <v>37.169811320754718</v>
      </c>
      <c r="F43" s="143">
        <v>394</v>
      </c>
      <c r="G43" s="144">
        <v>411</v>
      </c>
      <c r="H43" s="144">
        <v>430</v>
      </c>
      <c r="I43" s="144">
        <v>340</v>
      </c>
      <c r="J43" s="145">
        <v>368</v>
      </c>
      <c r="K43" s="144">
        <v>26</v>
      </c>
      <c r="L43" s="146">
        <v>7.0652173913043477</v>
      </c>
    </row>
    <row r="44" spans="1:12" s="110" customFormat="1" ht="45.75" customHeight="1" x14ac:dyDescent="0.2">
      <c r="A44" s="604" t="s">
        <v>191</v>
      </c>
      <c r="B44" s="605"/>
      <c r="C44" s="605"/>
      <c r="D44" s="606"/>
      <c r="E44" s="113">
        <v>1.8181818181818181</v>
      </c>
      <c r="F44" s="115">
        <v>476</v>
      </c>
      <c r="G44" s="114">
        <v>481</v>
      </c>
      <c r="H44" s="114">
        <v>481</v>
      </c>
      <c r="I44" s="114">
        <v>472</v>
      </c>
      <c r="J44" s="140">
        <v>481</v>
      </c>
      <c r="K44" s="114">
        <v>-5</v>
      </c>
      <c r="L44" s="116">
        <v>-1.0395010395010396</v>
      </c>
    </row>
    <row r="45" spans="1:12" s="110" customFormat="1" ht="15" customHeight="1" x14ac:dyDescent="0.2">
      <c r="A45" s="120"/>
      <c r="B45" s="119"/>
      <c r="C45" s="258" t="s">
        <v>106</v>
      </c>
      <c r="E45" s="113">
        <v>55.042016806722692</v>
      </c>
      <c r="F45" s="115">
        <v>262</v>
      </c>
      <c r="G45" s="114">
        <v>267</v>
      </c>
      <c r="H45" s="114">
        <v>265</v>
      </c>
      <c r="I45" s="114">
        <v>264</v>
      </c>
      <c r="J45" s="140">
        <v>270</v>
      </c>
      <c r="K45" s="114">
        <v>-8</v>
      </c>
      <c r="L45" s="116">
        <v>-2.9629629629629628</v>
      </c>
    </row>
    <row r="46" spans="1:12" s="110" customFormat="1" ht="15" customHeight="1" x14ac:dyDescent="0.2">
      <c r="A46" s="123"/>
      <c r="B46" s="124"/>
      <c r="C46" s="260" t="s">
        <v>107</v>
      </c>
      <c r="D46" s="261"/>
      <c r="E46" s="125">
        <v>44.957983193277308</v>
      </c>
      <c r="F46" s="143">
        <v>214</v>
      </c>
      <c r="G46" s="144">
        <v>214</v>
      </c>
      <c r="H46" s="144">
        <v>216</v>
      </c>
      <c r="I46" s="144">
        <v>208</v>
      </c>
      <c r="J46" s="145">
        <v>211</v>
      </c>
      <c r="K46" s="144">
        <v>3</v>
      </c>
      <c r="L46" s="146">
        <v>1.4218009478672986</v>
      </c>
    </row>
    <row r="47" spans="1:12" s="110" customFormat="1" ht="39" customHeight="1" x14ac:dyDescent="0.2">
      <c r="A47" s="604" t="s">
        <v>518</v>
      </c>
      <c r="B47" s="607"/>
      <c r="C47" s="607"/>
      <c r="D47" s="608"/>
      <c r="E47" s="113">
        <v>0.29793735676088617</v>
      </c>
      <c r="F47" s="115">
        <v>78</v>
      </c>
      <c r="G47" s="114">
        <v>87</v>
      </c>
      <c r="H47" s="114">
        <v>74</v>
      </c>
      <c r="I47" s="114">
        <v>77</v>
      </c>
      <c r="J47" s="140">
        <v>76</v>
      </c>
      <c r="K47" s="114">
        <v>2</v>
      </c>
      <c r="L47" s="116">
        <v>2.6315789473684212</v>
      </c>
    </row>
    <row r="48" spans="1:12" s="110" customFormat="1" ht="15" customHeight="1" x14ac:dyDescent="0.2">
      <c r="A48" s="120"/>
      <c r="B48" s="119"/>
      <c r="C48" s="258" t="s">
        <v>106</v>
      </c>
      <c r="E48" s="113">
        <v>51.282051282051285</v>
      </c>
      <c r="F48" s="115">
        <v>40</v>
      </c>
      <c r="G48" s="114">
        <v>47</v>
      </c>
      <c r="H48" s="114">
        <v>40</v>
      </c>
      <c r="I48" s="114">
        <v>38</v>
      </c>
      <c r="J48" s="140">
        <v>37</v>
      </c>
      <c r="K48" s="114">
        <v>3</v>
      </c>
      <c r="L48" s="116">
        <v>8.1081081081081088</v>
      </c>
    </row>
    <row r="49" spans="1:12" s="110" customFormat="1" ht="15" customHeight="1" x14ac:dyDescent="0.2">
      <c r="A49" s="123"/>
      <c r="B49" s="124"/>
      <c r="C49" s="260" t="s">
        <v>107</v>
      </c>
      <c r="D49" s="261"/>
      <c r="E49" s="125">
        <v>48.717948717948715</v>
      </c>
      <c r="F49" s="143">
        <v>38</v>
      </c>
      <c r="G49" s="144">
        <v>40</v>
      </c>
      <c r="H49" s="144">
        <v>34</v>
      </c>
      <c r="I49" s="144">
        <v>39</v>
      </c>
      <c r="J49" s="145">
        <v>39</v>
      </c>
      <c r="K49" s="144">
        <v>-1</v>
      </c>
      <c r="L49" s="146">
        <v>-2.5641025641025643</v>
      </c>
    </row>
    <row r="50" spans="1:12" s="110" customFormat="1" ht="24.95" customHeight="1" x14ac:dyDescent="0.2">
      <c r="A50" s="609" t="s">
        <v>192</v>
      </c>
      <c r="B50" s="610"/>
      <c r="C50" s="610"/>
      <c r="D50" s="611"/>
      <c r="E50" s="262">
        <v>8.7700534759358284</v>
      </c>
      <c r="F50" s="263">
        <v>2296</v>
      </c>
      <c r="G50" s="264">
        <v>2393</v>
      </c>
      <c r="H50" s="264">
        <v>2420</v>
      </c>
      <c r="I50" s="264">
        <v>2037</v>
      </c>
      <c r="J50" s="265">
        <v>2176</v>
      </c>
      <c r="K50" s="263">
        <v>120</v>
      </c>
      <c r="L50" s="266">
        <v>5.5147058823529411</v>
      </c>
    </row>
    <row r="51" spans="1:12" s="110" customFormat="1" ht="15" customHeight="1" x14ac:dyDescent="0.2">
      <c r="A51" s="120"/>
      <c r="B51" s="119"/>
      <c r="C51" s="258" t="s">
        <v>106</v>
      </c>
      <c r="E51" s="113">
        <v>64.590592334494772</v>
      </c>
      <c r="F51" s="115">
        <v>1483</v>
      </c>
      <c r="G51" s="114">
        <v>1562</v>
      </c>
      <c r="H51" s="114">
        <v>1592</v>
      </c>
      <c r="I51" s="114">
        <v>1313</v>
      </c>
      <c r="J51" s="140">
        <v>1411</v>
      </c>
      <c r="K51" s="114">
        <v>72</v>
      </c>
      <c r="L51" s="116">
        <v>5.1027639971651313</v>
      </c>
    </row>
    <row r="52" spans="1:12" s="110" customFormat="1" ht="15" customHeight="1" x14ac:dyDescent="0.2">
      <c r="A52" s="120"/>
      <c r="B52" s="119"/>
      <c r="C52" s="258" t="s">
        <v>107</v>
      </c>
      <c r="E52" s="113">
        <v>35.409407665505228</v>
      </c>
      <c r="F52" s="115">
        <v>813</v>
      </c>
      <c r="G52" s="114">
        <v>831</v>
      </c>
      <c r="H52" s="114">
        <v>828</v>
      </c>
      <c r="I52" s="114">
        <v>724</v>
      </c>
      <c r="J52" s="140">
        <v>765</v>
      </c>
      <c r="K52" s="114">
        <v>48</v>
      </c>
      <c r="L52" s="116">
        <v>6.2745098039215685</v>
      </c>
    </row>
    <row r="53" spans="1:12" s="110" customFormat="1" ht="15" customHeight="1" x14ac:dyDescent="0.2">
      <c r="A53" s="120"/>
      <c r="B53" s="119"/>
      <c r="C53" s="258" t="s">
        <v>187</v>
      </c>
      <c r="D53" s="110" t="s">
        <v>193</v>
      </c>
      <c r="E53" s="113">
        <v>33.710801393728225</v>
      </c>
      <c r="F53" s="115">
        <v>774</v>
      </c>
      <c r="G53" s="114">
        <v>872</v>
      </c>
      <c r="H53" s="114">
        <v>910</v>
      </c>
      <c r="I53" s="114">
        <v>675</v>
      </c>
      <c r="J53" s="140">
        <v>747</v>
      </c>
      <c r="K53" s="114">
        <v>27</v>
      </c>
      <c r="L53" s="116">
        <v>3.6144578313253013</v>
      </c>
    </row>
    <row r="54" spans="1:12" s="110" customFormat="1" ht="15" customHeight="1" x14ac:dyDescent="0.2">
      <c r="A54" s="120"/>
      <c r="B54" s="119"/>
      <c r="D54" s="267" t="s">
        <v>194</v>
      </c>
      <c r="E54" s="113">
        <v>64.728682170542641</v>
      </c>
      <c r="F54" s="115">
        <v>501</v>
      </c>
      <c r="G54" s="114">
        <v>571</v>
      </c>
      <c r="H54" s="114">
        <v>603</v>
      </c>
      <c r="I54" s="114">
        <v>464</v>
      </c>
      <c r="J54" s="140">
        <v>497</v>
      </c>
      <c r="K54" s="114">
        <v>4</v>
      </c>
      <c r="L54" s="116">
        <v>0.8048289738430584</v>
      </c>
    </row>
    <row r="55" spans="1:12" s="110" customFormat="1" ht="15" customHeight="1" x14ac:dyDescent="0.2">
      <c r="A55" s="120"/>
      <c r="B55" s="119"/>
      <c r="D55" s="267" t="s">
        <v>195</v>
      </c>
      <c r="E55" s="113">
        <v>35.271317829457367</v>
      </c>
      <c r="F55" s="115">
        <v>273</v>
      </c>
      <c r="G55" s="114">
        <v>301</v>
      </c>
      <c r="H55" s="114">
        <v>307</v>
      </c>
      <c r="I55" s="114">
        <v>211</v>
      </c>
      <c r="J55" s="140">
        <v>250</v>
      </c>
      <c r="K55" s="114">
        <v>23</v>
      </c>
      <c r="L55" s="116">
        <v>9.1999999999999993</v>
      </c>
    </row>
    <row r="56" spans="1:12" s="110" customFormat="1" ht="15" customHeight="1" x14ac:dyDescent="0.2">
      <c r="A56" s="120"/>
      <c r="B56" s="119" t="s">
        <v>196</v>
      </c>
      <c r="C56" s="258"/>
      <c r="E56" s="113">
        <v>74.029793735676094</v>
      </c>
      <c r="F56" s="115">
        <v>19381</v>
      </c>
      <c r="G56" s="114">
        <v>19403</v>
      </c>
      <c r="H56" s="114">
        <v>19565</v>
      </c>
      <c r="I56" s="114">
        <v>19520</v>
      </c>
      <c r="J56" s="140">
        <v>19413</v>
      </c>
      <c r="K56" s="114">
        <v>-32</v>
      </c>
      <c r="L56" s="116">
        <v>-0.16483799515788389</v>
      </c>
    </row>
    <row r="57" spans="1:12" s="110" customFormat="1" ht="15" customHeight="1" x14ac:dyDescent="0.2">
      <c r="A57" s="120"/>
      <c r="B57" s="119"/>
      <c r="C57" s="258" t="s">
        <v>106</v>
      </c>
      <c r="E57" s="113">
        <v>53.681440586141065</v>
      </c>
      <c r="F57" s="115">
        <v>10404</v>
      </c>
      <c r="G57" s="114">
        <v>10401</v>
      </c>
      <c r="H57" s="114">
        <v>10541</v>
      </c>
      <c r="I57" s="114">
        <v>10505</v>
      </c>
      <c r="J57" s="140">
        <v>10415</v>
      </c>
      <c r="K57" s="114">
        <v>-11</v>
      </c>
      <c r="L57" s="116">
        <v>-0.10561689870379261</v>
      </c>
    </row>
    <row r="58" spans="1:12" s="110" customFormat="1" ht="15" customHeight="1" x14ac:dyDescent="0.2">
      <c r="A58" s="120"/>
      <c r="B58" s="119"/>
      <c r="C58" s="258" t="s">
        <v>107</v>
      </c>
      <c r="E58" s="113">
        <v>46.318559413858935</v>
      </c>
      <c r="F58" s="115">
        <v>8977</v>
      </c>
      <c r="G58" s="114">
        <v>9002</v>
      </c>
      <c r="H58" s="114">
        <v>9024</v>
      </c>
      <c r="I58" s="114">
        <v>9015</v>
      </c>
      <c r="J58" s="140">
        <v>8998</v>
      </c>
      <c r="K58" s="114">
        <v>-21</v>
      </c>
      <c r="L58" s="116">
        <v>-0.23338519671038008</v>
      </c>
    </row>
    <row r="59" spans="1:12" s="110" customFormat="1" ht="15" customHeight="1" x14ac:dyDescent="0.2">
      <c r="A59" s="120"/>
      <c r="B59" s="119"/>
      <c r="C59" s="258" t="s">
        <v>105</v>
      </c>
      <c r="D59" s="110" t="s">
        <v>197</v>
      </c>
      <c r="E59" s="113">
        <v>91.372994169547496</v>
      </c>
      <c r="F59" s="115">
        <v>17709</v>
      </c>
      <c r="G59" s="114">
        <v>17720</v>
      </c>
      <c r="H59" s="114">
        <v>17874</v>
      </c>
      <c r="I59" s="114">
        <v>17819</v>
      </c>
      <c r="J59" s="140">
        <v>17725</v>
      </c>
      <c r="K59" s="114">
        <v>-16</v>
      </c>
      <c r="L59" s="116">
        <v>-9.0267983074753172E-2</v>
      </c>
    </row>
    <row r="60" spans="1:12" s="110" customFormat="1" ht="15" customHeight="1" x14ac:dyDescent="0.2">
      <c r="A60" s="120"/>
      <c r="B60" s="119"/>
      <c r="C60" s="258"/>
      <c r="D60" s="267" t="s">
        <v>198</v>
      </c>
      <c r="E60" s="113">
        <v>54.136314868146144</v>
      </c>
      <c r="F60" s="115">
        <v>9587</v>
      </c>
      <c r="G60" s="114">
        <v>9584</v>
      </c>
      <c r="H60" s="114">
        <v>9718</v>
      </c>
      <c r="I60" s="114">
        <v>9685</v>
      </c>
      <c r="J60" s="140">
        <v>9599</v>
      </c>
      <c r="K60" s="114">
        <v>-12</v>
      </c>
      <c r="L60" s="116">
        <v>-0.12501302218981145</v>
      </c>
    </row>
    <row r="61" spans="1:12" s="110" customFormat="1" ht="15" customHeight="1" x14ac:dyDescent="0.2">
      <c r="A61" s="120"/>
      <c r="B61" s="119"/>
      <c r="C61" s="258"/>
      <c r="D61" s="267" t="s">
        <v>199</v>
      </c>
      <c r="E61" s="113">
        <v>45.863685131853856</v>
      </c>
      <c r="F61" s="115">
        <v>8122</v>
      </c>
      <c r="G61" s="114">
        <v>8136</v>
      </c>
      <c r="H61" s="114">
        <v>8156</v>
      </c>
      <c r="I61" s="114">
        <v>8134</v>
      </c>
      <c r="J61" s="140">
        <v>8126</v>
      </c>
      <c r="K61" s="114">
        <v>-4</v>
      </c>
      <c r="L61" s="116">
        <v>-4.9224710804824025E-2</v>
      </c>
    </row>
    <row r="62" spans="1:12" s="110" customFormat="1" ht="15" customHeight="1" x14ac:dyDescent="0.2">
      <c r="A62" s="120"/>
      <c r="B62" s="119"/>
      <c r="C62" s="258"/>
      <c r="D62" s="258" t="s">
        <v>200</v>
      </c>
      <c r="E62" s="113">
        <v>8.6270058304525055</v>
      </c>
      <c r="F62" s="115">
        <v>1672</v>
      </c>
      <c r="G62" s="114">
        <v>1683</v>
      </c>
      <c r="H62" s="114">
        <v>1691</v>
      </c>
      <c r="I62" s="114">
        <v>1701</v>
      </c>
      <c r="J62" s="140">
        <v>1688</v>
      </c>
      <c r="K62" s="114">
        <v>-16</v>
      </c>
      <c r="L62" s="116">
        <v>-0.94786729857819907</v>
      </c>
    </row>
    <row r="63" spans="1:12" s="110" customFormat="1" ht="15" customHeight="1" x14ac:dyDescent="0.2">
      <c r="A63" s="120"/>
      <c r="B63" s="119"/>
      <c r="C63" s="258"/>
      <c r="D63" s="267" t="s">
        <v>198</v>
      </c>
      <c r="E63" s="113">
        <v>48.863636363636367</v>
      </c>
      <c r="F63" s="115">
        <v>817</v>
      </c>
      <c r="G63" s="114">
        <v>817</v>
      </c>
      <c r="H63" s="114">
        <v>823</v>
      </c>
      <c r="I63" s="114">
        <v>820</v>
      </c>
      <c r="J63" s="140">
        <v>816</v>
      </c>
      <c r="K63" s="114">
        <v>1</v>
      </c>
      <c r="L63" s="116">
        <v>0.12254901960784313</v>
      </c>
    </row>
    <row r="64" spans="1:12" s="110" customFormat="1" ht="15" customHeight="1" x14ac:dyDescent="0.2">
      <c r="A64" s="120"/>
      <c r="B64" s="119"/>
      <c r="C64" s="258"/>
      <c r="D64" s="267" t="s">
        <v>199</v>
      </c>
      <c r="E64" s="113">
        <v>51.136363636363633</v>
      </c>
      <c r="F64" s="115">
        <v>855</v>
      </c>
      <c r="G64" s="114">
        <v>866</v>
      </c>
      <c r="H64" s="114">
        <v>868</v>
      </c>
      <c r="I64" s="114">
        <v>881</v>
      </c>
      <c r="J64" s="140">
        <v>872</v>
      </c>
      <c r="K64" s="114">
        <v>-17</v>
      </c>
      <c r="L64" s="116">
        <v>-1.9495412844036697</v>
      </c>
    </row>
    <row r="65" spans="1:12" s="110" customFormat="1" ht="15" customHeight="1" x14ac:dyDescent="0.2">
      <c r="A65" s="120"/>
      <c r="B65" s="119" t="s">
        <v>201</v>
      </c>
      <c r="C65" s="258"/>
      <c r="E65" s="113">
        <v>11.061879297173414</v>
      </c>
      <c r="F65" s="115">
        <v>2896</v>
      </c>
      <c r="G65" s="114">
        <v>2851</v>
      </c>
      <c r="H65" s="114">
        <v>2864</v>
      </c>
      <c r="I65" s="114">
        <v>2857</v>
      </c>
      <c r="J65" s="140">
        <v>2813</v>
      </c>
      <c r="K65" s="114">
        <v>83</v>
      </c>
      <c r="L65" s="116">
        <v>2.9505865623889087</v>
      </c>
    </row>
    <row r="66" spans="1:12" s="110" customFormat="1" ht="15" customHeight="1" x14ac:dyDescent="0.2">
      <c r="A66" s="120"/>
      <c r="B66" s="119"/>
      <c r="C66" s="258" t="s">
        <v>106</v>
      </c>
      <c r="E66" s="113">
        <v>46.408839779005525</v>
      </c>
      <c r="F66" s="115">
        <v>1344</v>
      </c>
      <c r="G66" s="114">
        <v>1328</v>
      </c>
      <c r="H66" s="114">
        <v>1333</v>
      </c>
      <c r="I66" s="114">
        <v>1317</v>
      </c>
      <c r="J66" s="140">
        <v>1294</v>
      </c>
      <c r="K66" s="114">
        <v>50</v>
      </c>
      <c r="L66" s="116">
        <v>3.8639876352395675</v>
      </c>
    </row>
    <row r="67" spans="1:12" s="110" customFormat="1" ht="15" customHeight="1" x14ac:dyDescent="0.2">
      <c r="A67" s="120"/>
      <c r="B67" s="119"/>
      <c r="C67" s="258" t="s">
        <v>107</v>
      </c>
      <c r="E67" s="113">
        <v>53.591160220994475</v>
      </c>
      <c r="F67" s="115">
        <v>1552</v>
      </c>
      <c r="G67" s="114">
        <v>1523</v>
      </c>
      <c r="H67" s="114">
        <v>1531</v>
      </c>
      <c r="I67" s="114">
        <v>1540</v>
      </c>
      <c r="J67" s="140">
        <v>1519</v>
      </c>
      <c r="K67" s="114">
        <v>33</v>
      </c>
      <c r="L67" s="116">
        <v>2.1724818959842001</v>
      </c>
    </row>
    <row r="68" spans="1:12" s="110" customFormat="1" ht="15" customHeight="1" x14ac:dyDescent="0.2">
      <c r="A68" s="120"/>
      <c r="B68" s="119"/>
      <c r="C68" s="258" t="s">
        <v>105</v>
      </c>
      <c r="D68" s="110" t="s">
        <v>202</v>
      </c>
      <c r="E68" s="113">
        <v>16.885359116022098</v>
      </c>
      <c r="F68" s="115">
        <v>489</v>
      </c>
      <c r="G68" s="114">
        <v>466</v>
      </c>
      <c r="H68" s="114">
        <v>464</v>
      </c>
      <c r="I68" s="114">
        <v>439</v>
      </c>
      <c r="J68" s="140">
        <v>399</v>
      </c>
      <c r="K68" s="114">
        <v>90</v>
      </c>
      <c r="L68" s="116">
        <v>22.556390977443609</v>
      </c>
    </row>
    <row r="69" spans="1:12" s="110" customFormat="1" ht="15" customHeight="1" x14ac:dyDescent="0.2">
      <c r="A69" s="120"/>
      <c r="B69" s="119"/>
      <c r="C69" s="258"/>
      <c r="D69" s="267" t="s">
        <v>198</v>
      </c>
      <c r="E69" s="113">
        <v>48.875255623721884</v>
      </c>
      <c r="F69" s="115">
        <v>239</v>
      </c>
      <c r="G69" s="114">
        <v>225</v>
      </c>
      <c r="H69" s="114">
        <v>230</v>
      </c>
      <c r="I69" s="114">
        <v>208</v>
      </c>
      <c r="J69" s="140">
        <v>179</v>
      </c>
      <c r="K69" s="114">
        <v>60</v>
      </c>
      <c r="L69" s="116">
        <v>33.519553072625698</v>
      </c>
    </row>
    <row r="70" spans="1:12" s="110" customFormat="1" ht="15" customHeight="1" x14ac:dyDescent="0.2">
      <c r="A70" s="120"/>
      <c r="B70" s="119"/>
      <c r="C70" s="258"/>
      <c r="D70" s="267" t="s">
        <v>199</v>
      </c>
      <c r="E70" s="113">
        <v>51.124744376278116</v>
      </c>
      <c r="F70" s="115">
        <v>250</v>
      </c>
      <c r="G70" s="114">
        <v>241</v>
      </c>
      <c r="H70" s="114">
        <v>234</v>
      </c>
      <c r="I70" s="114">
        <v>231</v>
      </c>
      <c r="J70" s="140">
        <v>220</v>
      </c>
      <c r="K70" s="114">
        <v>30</v>
      </c>
      <c r="L70" s="116">
        <v>13.636363636363637</v>
      </c>
    </row>
    <row r="71" spans="1:12" s="110" customFormat="1" ht="15" customHeight="1" x14ac:dyDescent="0.2">
      <c r="A71" s="120"/>
      <c r="B71" s="119"/>
      <c r="C71" s="258"/>
      <c r="D71" s="110" t="s">
        <v>203</v>
      </c>
      <c r="E71" s="113">
        <v>70.649171270718227</v>
      </c>
      <c r="F71" s="115">
        <v>2046</v>
      </c>
      <c r="G71" s="114">
        <v>2025</v>
      </c>
      <c r="H71" s="114">
        <v>2042</v>
      </c>
      <c r="I71" s="114">
        <v>2063</v>
      </c>
      <c r="J71" s="140">
        <v>2050</v>
      </c>
      <c r="K71" s="114">
        <v>-4</v>
      </c>
      <c r="L71" s="116">
        <v>-0.1951219512195122</v>
      </c>
    </row>
    <row r="72" spans="1:12" s="110" customFormat="1" ht="15" customHeight="1" x14ac:dyDescent="0.2">
      <c r="A72" s="120"/>
      <c r="B72" s="119"/>
      <c r="C72" s="258"/>
      <c r="D72" s="267" t="s">
        <v>198</v>
      </c>
      <c r="E72" s="113">
        <v>44.916911045943301</v>
      </c>
      <c r="F72" s="115">
        <v>919</v>
      </c>
      <c r="G72" s="114">
        <v>921</v>
      </c>
      <c r="H72" s="114">
        <v>927</v>
      </c>
      <c r="I72" s="114">
        <v>933</v>
      </c>
      <c r="J72" s="140">
        <v>933</v>
      </c>
      <c r="K72" s="114">
        <v>-14</v>
      </c>
      <c r="L72" s="116">
        <v>-1.5005359056806002</v>
      </c>
    </row>
    <row r="73" spans="1:12" s="110" customFormat="1" ht="15" customHeight="1" x14ac:dyDescent="0.2">
      <c r="A73" s="120"/>
      <c r="B73" s="119"/>
      <c r="C73" s="258"/>
      <c r="D73" s="267" t="s">
        <v>199</v>
      </c>
      <c r="E73" s="113">
        <v>55.083088954056699</v>
      </c>
      <c r="F73" s="115">
        <v>1127</v>
      </c>
      <c r="G73" s="114">
        <v>1104</v>
      </c>
      <c r="H73" s="114">
        <v>1115</v>
      </c>
      <c r="I73" s="114">
        <v>1130</v>
      </c>
      <c r="J73" s="140">
        <v>1117</v>
      </c>
      <c r="K73" s="114">
        <v>10</v>
      </c>
      <c r="L73" s="116">
        <v>0.89525514771709935</v>
      </c>
    </row>
    <row r="74" spans="1:12" s="110" customFormat="1" ht="15" customHeight="1" x14ac:dyDescent="0.2">
      <c r="A74" s="120"/>
      <c r="B74" s="119"/>
      <c r="C74" s="258"/>
      <c r="D74" s="110" t="s">
        <v>204</v>
      </c>
      <c r="E74" s="113">
        <v>12.465469613259668</v>
      </c>
      <c r="F74" s="115">
        <v>361</v>
      </c>
      <c r="G74" s="114">
        <v>360</v>
      </c>
      <c r="H74" s="114">
        <v>358</v>
      </c>
      <c r="I74" s="114">
        <v>355</v>
      </c>
      <c r="J74" s="140">
        <v>364</v>
      </c>
      <c r="K74" s="114">
        <v>-3</v>
      </c>
      <c r="L74" s="116">
        <v>-0.82417582417582413</v>
      </c>
    </row>
    <row r="75" spans="1:12" s="110" customFormat="1" ht="15" customHeight="1" x14ac:dyDescent="0.2">
      <c r="A75" s="120"/>
      <c r="B75" s="119"/>
      <c r="C75" s="258"/>
      <c r="D75" s="267" t="s">
        <v>198</v>
      </c>
      <c r="E75" s="113">
        <v>51.523545706371188</v>
      </c>
      <c r="F75" s="115">
        <v>186</v>
      </c>
      <c r="G75" s="114">
        <v>182</v>
      </c>
      <c r="H75" s="114">
        <v>176</v>
      </c>
      <c r="I75" s="114">
        <v>176</v>
      </c>
      <c r="J75" s="140">
        <v>182</v>
      </c>
      <c r="K75" s="114">
        <v>4</v>
      </c>
      <c r="L75" s="116">
        <v>2.197802197802198</v>
      </c>
    </row>
    <row r="76" spans="1:12" s="110" customFormat="1" ht="15" customHeight="1" x14ac:dyDescent="0.2">
      <c r="A76" s="120"/>
      <c r="B76" s="119"/>
      <c r="C76" s="258"/>
      <c r="D76" s="267" t="s">
        <v>199</v>
      </c>
      <c r="E76" s="113">
        <v>48.476454293628812</v>
      </c>
      <c r="F76" s="115">
        <v>175</v>
      </c>
      <c r="G76" s="114">
        <v>178</v>
      </c>
      <c r="H76" s="114">
        <v>182</v>
      </c>
      <c r="I76" s="114">
        <v>179</v>
      </c>
      <c r="J76" s="140">
        <v>182</v>
      </c>
      <c r="K76" s="114">
        <v>-7</v>
      </c>
      <c r="L76" s="116">
        <v>-3.8461538461538463</v>
      </c>
    </row>
    <row r="77" spans="1:12" s="110" customFormat="1" ht="15" customHeight="1" x14ac:dyDescent="0.2">
      <c r="A77" s="534"/>
      <c r="B77" s="119" t="s">
        <v>205</v>
      </c>
      <c r="C77" s="268"/>
      <c r="D77" s="182"/>
      <c r="E77" s="113">
        <v>6.1382734912146679</v>
      </c>
      <c r="F77" s="115">
        <v>1607</v>
      </c>
      <c r="G77" s="114">
        <v>1636</v>
      </c>
      <c r="H77" s="114">
        <v>1679</v>
      </c>
      <c r="I77" s="114">
        <v>1623</v>
      </c>
      <c r="J77" s="140">
        <v>1626</v>
      </c>
      <c r="K77" s="114">
        <v>-19</v>
      </c>
      <c r="L77" s="116">
        <v>-1.1685116851168511</v>
      </c>
    </row>
    <row r="78" spans="1:12" s="110" customFormat="1" ht="15" customHeight="1" x14ac:dyDescent="0.2">
      <c r="A78" s="120"/>
      <c r="B78" s="119"/>
      <c r="C78" s="268" t="s">
        <v>106</v>
      </c>
      <c r="D78" s="182"/>
      <c r="E78" s="113">
        <v>58.494088363410079</v>
      </c>
      <c r="F78" s="115">
        <v>940</v>
      </c>
      <c r="G78" s="114">
        <v>952</v>
      </c>
      <c r="H78" s="114">
        <v>979</v>
      </c>
      <c r="I78" s="114">
        <v>928</v>
      </c>
      <c r="J78" s="140">
        <v>923</v>
      </c>
      <c r="K78" s="114">
        <v>17</v>
      </c>
      <c r="L78" s="116">
        <v>1.8418201516793067</v>
      </c>
    </row>
    <row r="79" spans="1:12" s="110" customFormat="1" ht="15" customHeight="1" x14ac:dyDescent="0.2">
      <c r="A79" s="123"/>
      <c r="B79" s="124"/>
      <c r="C79" s="260" t="s">
        <v>107</v>
      </c>
      <c r="D79" s="261"/>
      <c r="E79" s="125">
        <v>41.505911636589921</v>
      </c>
      <c r="F79" s="143">
        <v>667</v>
      </c>
      <c r="G79" s="144">
        <v>684</v>
      </c>
      <c r="H79" s="144">
        <v>700</v>
      </c>
      <c r="I79" s="144">
        <v>695</v>
      </c>
      <c r="J79" s="145">
        <v>703</v>
      </c>
      <c r="K79" s="144">
        <v>-36</v>
      </c>
      <c r="L79" s="146">
        <v>-5.1209103840682788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26180</v>
      </c>
      <c r="E11" s="114">
        <v>26283</v>
      </c>
      <c r="F11" s="114">
        <v>26528</v>
      </c>
      <c r="G11" s="114">
        <v>26037</v>
      </c>
      <c r="H11" s="140">
        <v>26028</v>
      </c>
      <c r="I11" s="115">
        <v>152</v>
      </c>
      <c r="J11" s="116">
        <v>0.58398647610265864</v>
      </c>
    </row>
    <row r="12" spans="1:15" s="110" customFormat="1" ht="24.95" customHeight="1" x14ac:dyDescent="0.2">
      <c r="A12" s="193" t="s">
        <v>132</v>
      </c>
      <c r="B12" s="194" t="s">
        <v>133</v>
      </c>
      <c r="C12" s="113">
        <v>2.8113063407181054</v>
      </c>
      <c r="D12" s="115">
        <v>736</v>
      </c>
      <c r="E12" s="114">
        <v>719</v>
      </c>
      <c r="F12" s="114">
        <v>747</v>
      </c>
      <c r="G12" s="114">
        <v>757</v>
      </c>
      <c r="H12" s="140">
        <v>754</v>
      </c>
      <c r="I12" s="115">
        <v>-18</v>
      </c>
      <c r="J12" s="116">
        <v>-2.3872679045092839</v>
      </c>
    </row>
    <row r="13" spans="1:15" s="110" customFormat="1" ht="24.95" customHeight="1" x14ac:dyDescent="0.2">
      <c r="A13" s="193" t="s">
        <v>134</v>
      </c>
      <c r="B13" s="199" t="s">
        <v>214</v>
      </c>
      <c r="C13" s="113">
        <v>1.1764705882352942</v>
      </c>
      <c r="D13" s="115">
        <v>308</v>
      </c>
      <c r="E13" s="114">
        <v>304</v>
      </c>
      <c r="F13" s="114">
        <v>310</v>
      </c>
      <c r="G13" s="114">
        <v>309</v>
      </c>
      <c r="H13" s="140">
        <v>304</v>
      </c>
      <c r="I13" s="115">
        <v>4</v>
      </c>
      <c r="J13" s="116">
        <v>1.3157894736842106</v>
      </c>
    </row>
    <row r="14" spans="1:15" s="287" customFormat="1" ht="24" customHeight="1" x14ac:dyDescent="0.2">
      <c r="A14" s="193" t="s">
        <v>215</v>
      </c>
      <c r="B14" s="199" t="s">
        <v>137</v>
      </c>
      <c r="C14" s="113">
        <v>20.863254392666157</v>
      </c>
      <c r="D14" s="115">
        <v>5462</v>
      </c>
      <c r="E14" s="114">
        <v>5513</v>
      </c>
      <c r="F14" s="114">
        <v>5515</v>
      </c>
      <c r="G14" s="114">
        <v>5484</v>
      </c>
      <c r="H14" s="140">
        <v>5503</v>
      </c>
      <c r="I14" s="115">
        <v>-41</v>
      </c>
      <c r="J14" s="116">
        <v>-0.74504815555151738</v>
      </c>
      <c r="K14" s="110"/>
      <c r="L14" s="110"/>
      <c r="M14" s="110"/>
      <c r="N14" s="110"/>
      <c r="O14" s="110"/>
    </row>
    <row r="15" spans="1:15" s="110" customFormat="1" ht="24.75" customHeight="1" x14ac:dyDescent="0.2">
      <c r="A15" s="193" t="s">
        <v>216</v>
      </c>
      <c r="B15" s="199" t="s">
        <v>217</v>
      </c>
      <c r="C15" s="113">
        <v>6.1879297173414818</v>
      </c>
      <c r="D15" s="115">
        <v>1620</v>
      </c>
      <c r="E15" s="114">
        <v>1621</v>
      </c>
      <c r="F15" s="114">
        <v>1649</v>
      </c>
      <c r="G15" s="114">
        <v>1660</v>
      </c>
      <c r="H15" s="140">
        <v>1670</v>
      </c>
      <c r="I15" s="115">
        <v>-50</v>
      </c>
      <c r="J15" s="116">
        <v>-2.9940119760479043</v>
      </c>
    </row>
    <row r="16" spans="1:15" s="287" customFormat="1" ht="24.95" customHeight="1" x14ac:dyDescent="0.2">
      <c r="A16" s="193" t="s">
        <v>218</v>
      </c>
      <c r="B16" s="199" t="s">
        <v>141</v>
      </c>
      <c r="C16" s="113">
        <v>10.767761650114592</v>
      </c>
      <c r="D16" s="115">
        <v>2819</v>
      </c>
      <c r="E16" s="114">
        <v>2862</v>
      </c>
      <c r="F16" s="114">
        <v>2822</v>
      </c>
      <c r="G16" s="114">
        <v>2803</v>
      </c>
      <c r="H16" s="140">
        <v>2791</v>
      </c>
      <c r="I16" s="115">
        <v>28</v>
      </c>
      <c r="J16" s="116">
        <v>1.0032246506628448</v>
      </c>
      <c r="K16" s="110"/>
      <c r="L16" s="110"/>
      <c r="M16" s="110"/>
      <c r="N16" s="110"/>
      <c r="O16" s="110"/>
    </row>
    <row r="17" spans="1:15" s="110" customFormat="1" ht="24.95" customHeight="1" x14ac:dyDescent="0.2">
      <c r="A17" s="193" t="s">
        <v>219</v>
      </c>
      <c r="B17" s="199" t="s">
        <v>220</v>
      </c>
      <c r="C17" s="113">
        <v>3.9075630252100839</v>
      </c>
      <c r="D17" s="115">
        <v>1023</v>
      </c>
      <c r="E17" s="114">
        <v>1030</v>
      </c>
      <c r="F17" s="114">
        <v>1044</v>
      </c>
      <c r="G17" s="114">
        <v>1021</v>
      </c>
      <c r="H17" s="140">
        <v>1042</v>
      </c>
      <c r="I17" s="115">
        <v>-19</v>
      </c>
      <c r="J17" s="116">
        <v>-1.8234165067178503</v>
      </c>
    </row>
    <row r="18" spans="1:15" s="287" customFormat="1" ht="24.95" customHeight="1" x14ac:dyDescent="0.2">
      <c r="A18" s="201" t="s">
        <v>144</v>
      </c>
      <c r="B18" s="202" t="s">
        <v>145</v>
      </c>
      <c r="C18" s="113">
        <v>10.813598166539343</v>
      </c>
      <c r="D18" s="115">
        <v>2831</v>
      </c>
      <c r="E18" s="114">
        <v>2827</v>
      </c>
      <c r="F18" s="114">
        <v>2931</v>
      </c>
      <c r="G18" s="114">
        <v>2763</v>
      </c>
      <c r="H18" s="140">
        <v>2872</v>
      </c>
      <c r="I18" s="115">
        <v>-41</v>
      </c>
      <c r="J18" s="116">
        <v>-1.4275766016713092</v>
      </c>
      <c r="K18" s="110"/>
      <c r="L18" s="110"/>
      <c r="M18" s="110"/>
      <c r="N18" s="110"/>
      <c r="O18" s="110"/>
    </row>
    <row r="19" spans="1:15" s="110" customFormat="1" ht="24.95" customHeight="1" x14ac:dyDescent="0.2">
      <c r="A19" s="193" t="s">
        <v>146</v>
      </c>
      <c r="B19" s="199" t="s">
        <v>147</v>
      </c>
      <c r="C19" s="113">
        <v>12.066462948815889</v>
      </c>
      <c r="D19" s="115">
        <v>3159</v>
      </c>
      <c r="E19" s="114">
        <v>3160</v>
      </c>
      <c r="F19" s="114">
        <v>3174</v>
      </c>
      <c r="G19" s="114">
        <v>3159</v>
      </c>
      <c r="H19" s="140">
        <v>3145</v>
      </c>
      <c r="I19" s="115">
        <v>14</v>
      </c>
      <c r="J19" s="116">
        <v>0.4451510333863275</v>
      </c>
    </row>
    <row r="20" spans="1:15" s="287" customFormat="1" ht="24.95" customHeight="1" x14ac:dyDescent="0.2">
      <c r="A20" s="193" t="s">
        <v>148</v>
      </c>
      <c r="B20" s="199" t="s">
        <v>149</v>
      </c>
      <c r="C20" s="113">
        <v>6.6233766233766236</v>
      </c>
      <c r="D20" s="115">
        <v>1734</v>
      </c>
      <c r="E20" s="114">
        <v>1777</v>
      </c>
      <c r="F20" s="114">
        <v>1770</v>
      </c>
      <c r="G20" s="114">
        <v>1717</v>
      </c>
      <c r="H20" s="140">
        <v>1699</v>
      </c>
      <c r="I20" s="115">
        <v>35</v>
      </c>
      <c r="J20" s="116">
        <v>2.0600353148911124</v>
      </c>
      <c r="K20" s="110"/>
      <c r="L20" s="110"/>
      <c r="M20" s="110"/>
      <c r="N20" s="110"/>
      <c r="O20" s="110"/>
    </row>
    <row r="21" spans="1:15" s="110" customFormat="1" ht="24.95" customHeight="1" x14ac:dyDescent="0.2">
      <c r="A21" s="201" t="s">
        <v>150</v>
      </c>
      <c r="B21" s="202" t="s">
        <v>151</v>
      </c>
      <c r="C21" s="113">
        <v>4.6447669977081745</v>
      </c>
      <c r="D21" s="115">
        <v>1216</v>
      </c>
      <c r="E21" s="114">
        <v>1237</v>
      </c>
      <c r="F21" s="114">
        <v>1264</v>
      </c>
      <c r="G21" s="114">
        <v>1232</v>
      </c>
      <c r="H21" s="140">
        <v>1204</v>
      </c>
      <c r="I21" s="115">
        <v>12</v>
      </c>
      <c r="J21" s="116">
        <v>0.99667774086378735</v>
      </c>
    </row>
    <row r="22" spans="1:15" s="110" customFormat="1" ht="24.95" customHeight="1" x14ac:dyDescent="0.2">
      <c r="A22" s="201" t="s">
        <v>152</v>
      </c>
      <c r="B22" s="199" t="s">
        <v>153</v>
      </c>
      <c r="C22" s="113">
        <v>0.24828113063407181</v>
      </c>
      <c r="D22" s="115">
        <v>65</v>
      </c>
      <c r="E22" s="114" t="s">
        <v>513</v>
      </c>
      <c r="F22" s="114">
        <v>65</v>
      </c>
      <c r="G22" s="114">
        <v>67</v>
      </c>
      <c r="H22" s="140">
        <v>67</v>
      </c>
      <c r="I22" s="115">
        <v>-2</v>
      </c>
      <c r="J22" s="116">
        <v>-2.9850746268656718</v>
      </c>
    </row>
    <row r="23" spans="1:15" s="110" customFormat="1" ht="24.95" customHeight="1" x14ac:dyDescent="0.2">
      <c r="A23" s="193" t="s">
        <v>154</v>
      </c>
      <c r="B23" s="199" t="s">
        <v>155</v>
      </c>
      <c r="C23" s="113">
        <v>0.4239877769289534</v>
      </c>
      <c r="D23" s="115">
        <v>111</v>
      </c>
      <c r="E23" s="114">
        <v>119</v>
      </c>
      <c r="F23" s="114">
        <v>119</v>
      </c>
      <c r="G23" s="114">
        <v>121</v>
      </c>
      <c r="H23" s="140">
        <v>123</v>
      </c>
      <c r="I23" s="115">
        <v>-12</v>
      </c>
      <c r="J23" s="116">
        <v>-9.7560975609756095</v>
      </c>
    </row>
    <row r="24" spans="1:15" s="110" customFormat="1" ht="24.95" customHeight="1" x14ac:dyDescent="0.2">
      <c r="A24" s="193" t="s">
        <v>156</v>
      </c>
      <c r="B24" s="199" t="s">
        <v>221</v>
      </c>
      <c r="C24" s="113">
        <v>3.4682964094728801</v>
      </c>
      <c r="D24" s="115">
        <v>908</v>
      </c>
      <c r="E24" s="114">
        <v>897</v>
      </c>
      <c r="F24" s="114">
        <v>900</v>
      </c>
      <c r="G24" s="114">
        <v>885</v>
      </c>
      <c r="H24" s="140">
        <v>881</v>
      </c>
      <c r="I24" s="115">
        <v>27</v>
      </c>
      <c r="J24" s="116">
        <v>3.0646992054483539</v>
      </c>
    </row>
    <row r="25" spans="1:15" s="110" customFormat="1" ht="24.95" customHeight="1" x14ac:dyDescent="0.2">
      <c r="A25" s="193" t="s">
        <v>222</v>
      </c>
      <c r="B25" s="204" t="s">
        <v>159</v>
      </c>
      <c r="C25" s="113">
        <v>4.9427043544690603</v>
      </c>
      <c r="D25" s="115">
        <v>1294</v>
      </c>
      <c r="E25" s="114">
        <v>1276</v>
      </c>
      <c r="F25" s="114">
        <v>1308</v>
      </c>
      <c r="G25" s="114">
        <v>1283</v>
      </c>
      <c r="H25" s="140">
        <v>1232</v>
      </c>
      <c r="I25" s="115">
        <v>62</v>
      </c>
      <c r="J25" s="116">
        <v>5.0324675324675328</v>
      </c>
    </row>
    <row r="26" spans="1:15" s="110" customFormat="1" ht="24.95" customHeight="1" x14ac:dyDescent="0.2">
      <c r="A26" s="201">
        <v>782.78300000000002</v>
      </c>
      <c r="B26" s="203" t="s">
        <v>160</v>
      </c>
      <c r="C26" s="113">
        <v>0.87471352177234529</v>
      </c>
      <c r="D26" s="115">
        <v>229</v>
      </c>
      <c r="E26" s="114" t="s">
        <v>513</v>
      </c>
      <c r="F26" s="114">
        <v>304</v>
      </c>
      <c r="G26" s="114">
        <v>298</v>
      </c>
      <c r="H26" s="140">
        <v>286</v>
      </c>
      <c r="I26" s="115">
        <v>-57</v>
      </c>
      <c r="J26" s="116">
        <v>-19.93006993006993</v>
      </c>
    </row>
    <row r="27" spans="1:15" s="110" customFormat="1" ht="24.95" customHeight="1" x14ac:dyDescent="0.2">
      <c r="A27" s="193" t="s">
        <v>161</v>
      </c>
      <c r="B27" s="199" t="s">
        <v>223</v>
      </c>
      <c r="C27" s="113">
        <v>4.9121466768525588</v>
      </c>
      <c r="D27" s="115">
        <v>1286</v>
      </c>
      <c r="E27" s="114">
        <v>1281</v>
      </c>
      <c r="F27" s="114">
        <v>1281</v>
      </c>
      <c r="G27" s="114">
        <v>1259</v>
      </c>
      <c r="H27" s="140">
        <v>1250</v>
      </c>
      <c r="I27" s="115">
        <v>36</v>
      </c>
      <c r="J27" s="116">
        <v>2.88</v>
      </c>
    </row>
    <row r="28" spans="1:15" s="110" customFormat="1" ht="24.95" customHeight="1" x14ac:dyDescent="0.2">
      <c r="A28" s="193" t="s">
        <v>163</v>
      </c>
      <c r="B28" s="199" t="s">
        <v>164</v>
      </c>
      <c r="C28" s="113">
        <v>4.0145148968678379</v>
      </c>
      <c r="D28" s="115">
        <v>1051</v>
      </c>
      <c r="E28" s="114">
        <v>1005</v>
      </c>
      <c r="F28" s="114">
        <v>997</v>
      </c>
      <c r="G28" s="114">
        <v>998</v>
      </c>
      <c r="H28" s="140">
        <v>992</v>
      </c>
      <c r="I28" s="115">
        <v>59</v>
      </c>
      <c r="J28" s="116">
        <v>5.94758064516129</v>
      </c>
    </row>
    <row r="29" spans="1:15" s="110" customFormat="1" ht="24.95" customHeight="1" x14ac:dyDescent="0.2">
      <c r="A29" s="193">
        <v>86</v>
      </c>
      <c r="B29" s="199" t="s">
        <v>165</v>
      </c>
      <c r="C29" s="113">
        <v>12.51336898395722</v>
      </c>
      <c r="D29" s="115">
        <v>3276</v>
      </c>
      <c r="E29" s="114">
        <v>3288</v>
      </c>
      <c r="F29" s="114">
        <v>3280</v>
      </c>
      <c r="G29" s="114">
        <v>3178</v>
      </c>
      <c r="H29" s="140">
        <v>3193</v>
      </c>
      <c r="I29" s="115">
        <v>83</v>
      </c>
      <c r="J29" s="116">
        <v>2.5994362668336986</v>
      </c>
    </row>
    <row r="30" spans="1:15" s="110" customFormat="1" ht="24.95" customHeight="1" x14ac:dyDescent="0.2">
      <c r="A30" s="193">
        <v>87.88</v>
      </c>
      <c r="B30" s="204" t="s">
        <v>166</v>
      </c>
      <c r="C30" s="113">
        <v>7.4522536287242174</v>
      </c>
      <c r="D30" s="115">
        <v>1951</v>
      </c>
      <c r="E30" s="114">
        <v>1976</v>
      </c>
      <c r="F30" s="114">
        <v>1981</v>
      </c>
      <c r="G30" s="114">
        <v>1940</v>
      </c>
      <c r="H30" s="140">
        <v>1932</v>
      </c>
      <c r="I30" s="115">
        <v>19</v>
      </c>
      <c r="J30" s="116">
        <v>0.9834368530020704</v>
      </c>
    </row>
    <row r="31" spans="1:15" s="110" customFormat="1" ht="24.95" customHeight="1" x14ac:dyDescent="0.2">
      <c r="A31" s="193" t="s">
        <v>167</v>
      </c>
      <c r="B31" s="199" t="s">
        <v>168</v>
      </c>
      <c r="C31" s="113">
        <v>2.1504965622612682</v>
      </c>
      <c r="D31" s="115">
        <v>563</v>
      </c>
      <c r="E31" s="114">
        <v>585</v>
      </c>
      <c r="F31" s="114">
        <v>582</v>
      </c>
      <c r="G31" s="114">
        <v>587</v>
      </c>
      <c r="H31" s="140">
        <v>591</v>
      </c>
      <c r="I31" s="115">
        <v>-28</v>
      </c>
      <c r="J31" s="116">
        <v>-4.7377326565143827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2.8113063407181054</v>
      </c>
      <c r="D34" s="115">
        <v>736</v>
      </c>
      <c r="E34" s="114">
        <v>719</v>
      </c>
      <c r="F34" s="114">
        <v>747</v>
      </c>
      <c r="G34" s="114">
        <v>757</v>
      </c>
      <c r="H34" s="140">
        <v>754</v>
      </c>
      <c r="I34" s="115">
        <v>-18</v>
      </c>
      <c r="J34" s="116">
        <v>-2.3872679045092839</v>
      </c>
    </row>
    <row r="35" spans="1:10" s="110" customFormat="1" ht="24.95" customHeight="1" x14ac:dyDescent="0.2">
      <c r="A35" s="292" t="s">
        <v>171</v>
      </c>
      <c r="B35" s="293" t="s">
        <v>172</v>
      </c>
      <c r="C35" s="113">
        <v>32.853323147440797</v>
      </c>
      <c r="D35" s="115">
        <v>8601</v>
      </c>
      <c r="E35" s="114">
        <v>8644</v>
      </c>
      <c r="F35" s="114">
        <v>8756</v>
      </c>
      <c r="G35" s="114">
        <v>8556</v>
      </c>
      <c r="H35" s="140">
        <v>8679</v>
      </c>
      <c r="I35" s="115">
        <v>-78</v>
      </c>
      <c r="J35" s="116">
        <v>-0.89872105081230558</v>
      </c>
    </row>
    <row r="36" spans="1:10" s="110" customFormat="1" ht="24.95" customHeight="1" x14ac:dyDescent="0.2">
      <c r="A36" s="294" t="s">
        <v>173</v>
      </c>
      <c r="B36" s="295" t="s">
        <v>174</v>
      </c>
      <c r="C36" s="125">
        <v>64.335370511841106</v>
      </c>
      <c r="D36" s="143">
        <v>16843</v>
      </c>
      <c r="E36" s="144">
        <v>16920</v>
      </c>
      <c r="F36" s="144">
        <v>17025</v>
      </c>
      <c r="G36" s="144">
        <v>16724</v>
      </c>
      <c r="H36" s="145">
        <v>16595</v>
      </c>
      <c r="I36" s="143">
        <v>248</v>
      </c>
      <c r="J36" s="146">
        <v>1.4944260319373306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2020-09-25T13:46:30Z</dcterms:created>
  <dcterms:modified xsi:type="dcterms:W3CDTF">2020-09-28T08:14:07Z</dcterms:modified>
</cp:coreProperties>
</file>