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K44" i="24"/>
  <c r="I44" i="24"/>
  <c r="F44" i="24"/>
  <c r="D44" i="24"/>
  <c r="C44" i="24"/>
  <c r="M44" i="24" s="1"/>
  <c r="B44" i="24"/>
  <c r="J44" i="24" s="1"/>
  <c r="M43" i="24"/>
  <c r="J43" i="24"/>
  <c r="G43" i="24"/>
  <c r="E43" i="24"/>
  <c r="C43" i="24"/>
  <c r="I43" i="24" s="1"/>
  <c r="B43" i="24"/>
  <c r="K42" i="24"/>
  <c r="I42" i="24"/>
  <c r="F42" i="24"/>
  <c r="D42" i="24"/>
  <c r="C42" i="24"/>
  <c r="M42" i="24" s="1"/>
  <c r="B42" i="24"/>
  <c r="J42" i="24" s="1"/>
  <c r="M41" i="24"/>
  <c r="G41" i="24"/>
  <c r="E41" i="24"/>
  <c r="C41" i="24"/>
  <c r="I41" i="24" s="1"/>
  <c r="B41" i="24"/>
  <c r="J41" i="24" s="1"/>
  <c r="K40" i="24"/>
  <c r="I40" i="24"/>
  <c r="F40" i="24"/>
  <c r="D40" i="24"/>
  <c r="C40" i="24"/>
  <c r="M40" i="24" s="1"/>
  <c r="B40" i="24"/>
  <c r="J40" i="24" s="1"/>
  <c r="M36" i="24"/>
  <c r="L36" i="24"/>
  <c r="K36" i="24"/>
  <c r="J36" i="24"/>
  <c r="I36" i="24"/>
  <c r="H36" i="24"/>
  <c r="G36" i="24"/>
  <c r="F36" i="24"/>
  <c r="E36" i="24"/>
  <c r="D36" i="24"/>
  <c r="K57" i="15"/>
  <c r="L57" i="15" s="1"/>
  <c r="C38" i="24"/>
  <c r="C37" i="24"/>
  <c r="M37" i="24" s="1"/>
  <c r="C35" i="24"/>
  <c r="C34" i="24"/>
  <c r="L34" i="24" s="1"/>
  <c r="C33" i="24"/>
  <c r="C32" i="24"/>
  <c r="G32" i="24" s="1"/>
  <c r="C31" i="24"/>
  <c r="C30" i="24"/>
  <c r="C29" i="24"/>
  <c r="C28" i="24"/>
  <c r="G28" i="24" s="1"/>
  <c r="C27" i="24"/>
  <c r="C26" i="24"/>
  <c r="L26" i="24" s="1"/>
  <c r="C25" i="24"/>
  <c r="C24" i="24"/>
  <c r="G24" i="24" s="1"/>
  <c r="C23" i="24"/>
  <c r="C22" i="24"/>
  <c r="C21" i="24"/>
  <c r="C20" i="24"/>
  <c r="G20" i="24" s="1"/>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H9" i="24" s="1"/>
  <c r="B8" i="24"/>
  <c r="B7" i="24"/>
  <c r="F15" i="24" l="1"/>
  <c r="D15" i="24"/>
  <c r="J15" i="24"/>
  <c r="K15" i="24"/>
  <c r="H15" i="24"/>
  <c r="K8" i="24"/>
  <c r="J8" i="24"/>
  <c r="H8" i="24"/>
  <c r="F8" i="24"/>
  <c r="D8" i="24"/>
  <c r="F23" i="24"/>
  <c r="D23" i="24"/>
  <c r="J23" i="24"/>
  <c r="K23" i="24"/>
  <c r="H23" i="24"/>
  <c r="F31" i="24"/>
  <c r="D31" i="24"/>
  <c r="J31" i="24"/>
  <c r="K31" i="24"/>
  <c r="H31" i="24"/>
  <c r="K30" i="24"/>
  <c r="J30" i="24"/>
  <c r="H30" i="24"/>
  <c r="F30" i="24"/>
  <c r="D30" i="24"/>
  <c r="I8" i="24"/>
  <c r="M8" i="24"/>
  <c r="E8" i="24"/>
  <c r="L8" i="24"/>
  <c r="G8" i="24"/>
  <c r="F7" i="24"/>
  <c r="D7" i="24"/>
  <c r="J7" i="24"/>
  <c r="K7" i="24"/>
  <c r="H7" i="24"/>
  <c r="K16" i="24"/>
  <c r="J16" i="24"/>
  <c r="H16" i="24"/>
  <c r="F16" i="24"/>
  <c r="K32" i="24"/>
  <c r="J32" i="24"/>
  <c r="H32" i="24"/>
  <c r="F32" i="24"/>
  <c r="K20" i="24"/>
  <c r="J20" i="24"/>
  <c r="H20" i="24"/>
  <c r="F20" i="24"/>
  <c r="D20" i="24"/>
  <c r="H37" i="24"/>
  <c r="F37" i="24"/>
  <c r="D37" i="24"/>
  <c r="K37" i="24"/>
  <c r="G7" i="24"/>
  <c r="M7" i="24"/>
  <c r="E7" i="24"/>
  <c r="L7" i="24"/>
  <c r="I7" i="24"/>
  <c r="G17" i="24"/>
  <c r="M17" i="24"/>
  <c r="E17" i="24"/>
  <c r="L17" i="24"/>
  <c r="I17" i="24"/>
  <c r="G33" i="24"/>
  <c r="M33" i="24"/>
  <c r="E33" i="24"/>
  <c r="L33" i="24"/>
  <c r="I33" i="24"/>
  <c r="D32" i="24"/>
  <c r="F33" i="24"/>
  <c r="D33" i="24"/>
  <c r="J33" i="24"/>
  <c r="K33" i="24"/>
  <c r="H33" i="24"/>
  <c r="K61" i="24"/>
  <c r="J61" i="24"/>
  <c r="I61" i="24"/>
  <c r="F21" i="24"/>
  <c r="D21" i="24"/>
  <c r="J21" i="24"/>
  <c r="K21" i="24"/>
  <c r="D38" i="24"/>
  <c r="K38" i="24"/>
  <c r="J38" i="24"/>
  <c r="H38" i="24"/>
  <c r="F38" i="24"/>
  <c r="G27" i="24"/>
  <c r="M27" i="24"/>
  <c r="E27" i="24"/>
  <c r="L27" i="24"/>
  <c r="I27" i="24"/>
  <c r="D16" i="24"/>
  <c r="I30" i="24"/>
  <c r="M30" i="24"/>
  <c r="E30" i="24"/>
  <c r="L30" i="24"/>
  <c r="G30" i="24"/>
  <c r="F9" i="24"/>
  <c r="D9" i="24"/>
  <c r="J9" i="24"/>
  <c r="K9" i="24"/>
  <c r="K34" i="24"/>
  <c r="J34" i="24"/>
  <c r="H34" i="24"/>
  <c r="F34" i="24"/>
  <c r="D34" i="24"/>
  <c r="G15" i="24"/>
  <c r="M15" i="24"/>
  <c r="E15" i="24"/>
  <c r="L15" i="24"/>
  <c r="I15" i="24"/>
  <c r="I18" i="24"/>
  <c r="M18" i="24"/>
  <c r="E18" i="24"/>
  <c r="G18" i="24"/>
  <c r="G21" i="24"/>
  <c r="M21" i="24"/>
  <c r="E21" i="24"/>
  <c r="L21" i="24"/>
  <c r="I21" i="24"/>
  <c r="G31" i="24"/>
  <c r="M31" i="24"/>
  <c r="E31" i="24"/>
  <c r="L31" i="24"/>
  <c r="I31" i="24"/>
  <c r="I34" i="24"/>
  <c r="M34" i="24"/>
  <c r="E34" i="24"/>
  <c r="G34" i="24"/>
  <c r="M38" i="24"/>
  <c r="E38" i="24"/>
  <c r="L38" i="24"/>
  <c r="G38" i="24"/>
  <c r="I38" i="24"/>
  <c r="L18" i="24"/>
  <c r="B14" i="24"/>
  <c r="B6" i="24"/>
  <c r="C14" i="24"/>
  <c r="C6" i="24"/>
  <c r="K18" i="24"/>
  <c r="J18" i="24"/>
  <c r="H18" i="24"/>
  <c r="F18" i="24"/>
  <c r="D18" i="24"/>
  <c r="K24" i="24"/>
  <c r="J24" i="24"/>
  <c r="H24" i="24"/>
  <c r="F24" i="24"/>
  <c r="K28" i="24"/>
  <c r="J28" i="24"/>
  <c r="H28" i="24"/>
  <c r="F28" i="24"/>
  <c r="D28" i="24"/>
  <c r="G25" i="24"/>
  <c r="M25" i="24"/>
  <c r="E25" i="24"/>
  <c r="L25" i="24"/>
  <c r="I25" i="24"/>
  <c r="H21" i="24"/>
  <c r="J37" i="24"/>
  <c r="K69" i="24"/>
  <c r="J69" i="24"/>
  <c r="I69" i="24"/>
  <c r="F19" i="24"/>
  <c r="D19" i="24"/>
  <c r="J19" i="24"/>
  <c r="K19" i="24"/>
  <c r="H19" i="24"/>
  <c r="K22" i="24"/>
  <c r="J22" i="24"/>
  <c r="H22" i="24"/>
  <c r="F22" i="24"/>
  <c r="D22" i="24"/>
  <c r="F25" i="24"/>
  <c r="D25" i="24"/>
  <c r="J25" i="24"/>
  <c r="K25" i="24"/>
  <c r="H25" i="24"/>
  <c r="F35" i="24"/>
  <c r="D35" i="24"/>
  <c r="J35" i="24"/>
  <c r="K35" i="24"/>
  <c r="H35" i="24"/>
  <c r="B45" i="24"/>
  <c r="B39" i="24"/>
  <c r="I22" i="24"/>
  <c r="M22" i="24"/>
  <c r="E22" i="24"/>
  <c r="L22" i="24"/>
  <c r="G22" i="24"/>
  <c r="C45" i="24"/>
  <c r="C39" i="24"/>
  <c r="D24" i="24"/>
  <c r="F27" i="24"/>
  <c r="D27" i="24"/>
  <c r="J27" i="24"/>
  <c r="K27" i="24"/>
  <c r="H27" i="24"/>
  <c r="G9" i="24"/>
  <c r="M9" i="24"/>
  <c r="E9" i="24"/>
  <c r="L9" i="24"/>
  <c r="I9" i="24"/>
  <c r="F29" i="24"/>
  <c r="D29" i="24"/>
  <c r="J29" i="24"/>
  <c r="K29" i="24"/>
  <c r="G19" i="24"/>
  <c r="M19" i="24"/>
  <c r="E19" i="24"/>
  <c r="L19" i="24"/>
  <c r="I19" i="24"/>
  <c r="G35" i="24"/>
  <c r="M35" i="24"/>
  <c r="E35" i="24"/>
  <c r="L35" i="24"/>
  <c r="I35" i="24"/>
  <c r="K53" i="24"/>
  <c r="J53" i="24"/>
  <c r="I53" i="24"/>
  <c r="F17" i="24"/>
  <c r="D17" i="24"/>
  <c r="J17" i="24"/>
  <c r="K17" i="24"/>
  <c r="H17" i="24"/>
  <c r="K26" i="24"/>
  <c r="J26" i="24"/>
  <c r="H26" i="24"/>
  <c r="F26" i="24"/>
  <c r="D26" i="24"/>
  <c r="G23" i="24"/>
  <c r="M23" i="24"/>
  <c r="E23" i="24"/>
  <c r="L23" i="24"/>
  <c r="I23" i="24"/>
  <c r="I26" i="24"/>
  <c r="M26" i="24"/>
  <c r="E26" i="24"/>
  <c r="G26" i="24"/>
  <c r="G29" i="24"/>
  <c r="M29" i="24"/>
  <c r="E29" i="24"/>
  <c r="L29" i="24"/>
  <c r="I29" i="24"/>
  <c r="H29" i="24"/>
  <c r="I79" i="24"/>
  <c r="K58" i="24"/>
  <c r="J58" i="24"/>
  <c r="K66" i="24"/>
  <c r="J66" i="24"/>
  <c r="K74" i="24"/>
  <c r="J74" i="24"/>
  <c r="I16" i="24"/>
  <c r="M16" i="24"/>
  <c r="E16" i="24"/>
  <c r="I24" i="24"/>
  <c r="M24" i="24"/>
  <c r="E24" i="24"/>
  <c r="I32" i="24"/>
  <c r="M32" i="24"/>
  <c r="E32" i="24"/>
  <c r="L16" i="24"/>
  <c r="L24" i="24"/>
  <c r="L32" i="24"/>
  <c r="H43" i="24"/>
  <c r="F43" i="24"/>
  <c r="D43" i="24"/>
  <c r="K43" i="24"/>
  <c r="K55" i="24"/>
  <c r="J55" i="24"/>
  <c r="K63" i="24"/>
  <c r="J63" i="24"/>
  <c r="K71" i="24"/>
  <c r="J71" i="24"/>
  <c r="K52" i="24"/>
  <c r="J52" i="24"/>
  <c r="K60" i="24"/>
  <c r="J60" i="24"/>
  <c r="K68" i="24"/>
  <c r="J68" i="24"/>
  <c r="K57" i="24"/>
  <c r="J57" i="24"/>
  <c r="K65" i="24"/>
  <c r="J65" i="24"/>
  <c r="K73" i="24"/>
  <c r="J73" i="24"/>
  <c r="K54" i="24"/>
  <c r="J54" i="24"/>
  <c r="K62" i="24"/>
  <c r="J62" i="24"/>
  <c r="K70" i="24"/>
  <c r="J70" i="24"/>
  <c r="I20" i="24"/>
  <c r="M20" i="24"/>
  <c r="E20" i="24"/>
  <c r="I28" i="24"/>
  <c r="M28" i="24"/>
  <c r="E28" i="24"/>
  <c r="I37" i="24"/>
  <c r="G37" i="24"/>
  <c r="L37" i="24"/>
  <c r="L20" i="24"/>
  <c r="L28" i="24"/>
  <c r="H41" i="24"/>
  <c r="F41" i="24"/>
  <c r="D41" i="24"/>
  <c r="K41" i="24"/>
  <c r="K51" i="24"/>
  <c r="J51" i="24"/>
  <c r="K59" i="24"/>
  <c r="J59" i="24"/>
  <c r="K67" i="24"/>
  <c r="J67" i="24"/>
  <c r="K75" i="24"/>
  <c r="J75" i="24"/>
  <c r="E37" i="24"/>
  <c r="K56" i="24"/>
  <c r="J56" i="24"/>
  <c r="K64" i="24"/>
  <c r="J64" i="24"/>
  <c r="K72" i="24"/>
  <c r="J72" i="24"/>
  <c r="G40" i="24"/>
  <c r="G42" i="24"/>
  <c r="G44" i="24"/>
  <c r="H40" i="24"/>
  <c r="L41" i="24"/>
  <c r="H42" i="24"/>
  <c r="L43" i="24"/>
  <c r="H44" i="24"/>
  <c r="L40" i="24"/>
  <c r="L42" i="24"/>
  <c r="L44" i="24"/>
  <c r="E40" i="24"/>
  <c r="E42" i="24"/>
  <c r="E44" i="24"/>
  <c r="H39" i="24" l="1"/>
  <c r="F39" i="24"/>
  <c r="D39" i="24"/>
  <c r="K39" i="24"/>
  <c r="J39" i="24"/>
  <c r="I39" i="24"/>
  <c r="G39" i="24"/>
  <c r="L39" i="24"/>
  <c r="M39" i="24"/>
  <c r="E39" i="24"/>
  <c r="H45" i="24"/>
  <c r="F45" i="24"/>
  <c r="D45" i="24"/>
  <c r="K45" i="24"/>
  <c r="J45" i="24"/>
  <c r="K14" i="24"/>
  <c r="J14" i="24"/>
  <c r="H14" i="24"/>
  <c r="F14" i="24"/>
  <c r="D14" i="24"/>
  <c r="K6" i="24"/>
  <c r="J6" i="24"/>
  <c r="H6" i="24"/>
  <c r="F6" i="24"/>
  <c r="D6" i="24"/>
  <c r="I45" i="24"/>
  <c r="G45" i="24"/>
  <c r="L45" i="24"/>
  <c r="E45" i="24"/>
  <c r="M45" i="24"/>
  <c r="J77" i="24"/>
  <c r="K77" i="24"/>
  <c r="I6" i="24"/>
  <c r="M6" i="24"/>
  <c r="E6" i="24"/>
  <c r="G6" i="24"/>
  <c r="L6" i="24"/>
  <c r="I14" i="24"/>
  <c r="M14" i="24"/>
  <c r="E14" i="24"/>
  <c r="L14" i="24"/>
  <c r="G14" i="24"/>
  <c r="J79" i="24" l="1"/>
  <c r="J78" i="24"/>
  <c r="I78" i="24"/>
  <c r="K79" i="24"/>
  <c r="K78" i="24"/>
  <c r="I83" i="24" l="1"/>
  <c r="I82" i="24"/>
  <c r="I81" i="24"/>
</calcChain>
</file>

<file path=xl/sharedStrings.xml><?xml version="1.0" encoding="utf-8"?>
<sst xmlns="http://schemas.openxmlformats.org/spreadsheetml/2006/main" count="1769" uniqueCount="521">
  <si>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</si>
  <si>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</si>
  <si>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</si>
  <si>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</si>
  <si>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</si>
  <si>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</si>
  <si>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</si>
  <si>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</si>
  <si>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</si>
  <si>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</si>
  <si>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</si>
  <si>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</si>
  <si>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</si>
  <si>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Sonneberg (16072)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</si>
  <si>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</si>
  <si>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</si>
  <si>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</si>
  <si>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</si>
  <si>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</si>
  <si>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</si>
  <si>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</si>
  <si>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</si>
  <si>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</si>
  <si>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</si>
  <si>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</si>
  <si>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</si>
  <si>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</si>
  <si>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</si>
  <si>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</si>
  <si>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</si>
  <si>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</si>
  <si>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</si>
  <si>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</si>
  <si>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</si>
  <si>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</si>
  <si>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</si>
  <si>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</si>
  <si>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</si>
  <si>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</si>
  <si>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</si>
  <si>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</si>
  <si>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</si>
  <si>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</si>
  <si>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</si>
  <si>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</si>
  <si>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</si>
  <si>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</si>
  <si>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</si>
  <si>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</si>
  <si>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</si>
  <si>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</si>
  <si>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</si>
  <si>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</si>
  <si>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</si>
  <si>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</si>
  <si>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</si>
  <si>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</si>
  <si>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</si>
  <si>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</si>
  <si>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</si>
  <si>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</si>
  <si>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</si>
  <si>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</si>
  <si>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</si>
  <si>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</si>
  <si>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</si>
  <si>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</si>
  <si>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</si>
  <si>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</si>
  <si>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</si>
  <si>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</si>
  <si>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</si>
  <si>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</si>
  <si>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</si>
  <si>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</si>
  <si>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</si>
  <si>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</si>
  <si>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</si>
  <si>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</si>
  <si>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</si>
  <si>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</si>
  <si>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</si>
  <si>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</si>
  <si>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</si>
  <si>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</si>
  <si>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</si>
  <si>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</si>
  <si>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</si>
  <si>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</si>
  <si>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</si>
  <si>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</si>
  <si>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</si>
  <si>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Sonneberg (16072);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</si>
  <si>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</si>
  <si>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</si>
  <si>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</si>
  <si>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</si>
  <si>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</si>
  <si>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</si>
  <si>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</si>
  <si>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</si>
  <si>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</si>
  <si>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</si>
  <si>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</si>
  <si>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</si>
  <si>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</si>
  <si>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</si>
  <si>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</si>
  <si>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</si>
  <si>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</si>
  <si>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</si>
  <si>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</si>
  <si>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</si>
  <si>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</si>
  <si>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</si>
  <si>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</si>
  <si>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</si>
  <si>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</si>
  <si>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</si>
  <si>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</si>
  <si>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</si>
  <si>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</si>
  <si>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</si>
  <si>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</si>
  <si>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</si>
  <si>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</si>
  <si>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</si>
  <si>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</si>
  <si>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</si>
  <si>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</si>
  <si>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</si>
  <si>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</si>
  <si>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</si>
  <si>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</si>
  <si>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</si>
  <si>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</si>
  <si>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</si>
  <si>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</si>
  <si>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</si>
  <si>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</si>
  <si>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</si>
  <si>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</si>
  <si>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</si>
  <si>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</si>
  <si>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</si>
  <si>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</si>
  <si>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</si>
  <si>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</si>
  <si>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</si>
  <si>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</si>
  <si>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</si>
  <si>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</si>
  <si>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</si>
  <si>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</si>
  <si>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</si>
  <si>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</si>
  <si>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</si>
  <si>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</si>
  <si>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</si>
  <si>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</si>
  <si>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</si>
  <si>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</si>
  <si>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</si>
  <si>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</si>
  <si>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</si>
  <si>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</si>
  <si>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</si>
  <si>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</si>
  <si>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</si>
  <si>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</si>
  <si>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</si>
  <si>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</si>
  <si>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</si>
  <si>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</si>
  <si>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</si>
  <si>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</si>
  <si>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</si>
  <si>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</si>
  <si>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</si>
  <si>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</si>
  <si>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</si>
  <si>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</si>
  <si>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</si>
  <si>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Sonneberg (16072)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</si>
  <si>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</si>
  <si>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</si>
  <si>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</si>
  <si>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</si>
  <si>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</si>
  <si>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</si>
  <si>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</si>
  <si>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</si>
  <si>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</si>
  <si>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</si>
  <si>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</si>
  <si>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</si>
  <si>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</si>
  <si>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</si>
  <si>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</si>
  <si>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</si>
  <si>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</si>
  <si>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</si>
  <si>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</si>
  <si>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</si>
  <si>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</si>
  <si>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</si>
  <si>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</si>
  <si>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</si>
  <si>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</si>
  <si>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</si>
  <si>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</si>
  <si>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</si>
  <si>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</si>
  <si>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</si>
  <si>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</si>
  <si>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</si>
  <si>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</si>
  <si>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</si>
  <si>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</si>
  <si>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</si>
  <si>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</si>
  <si>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</si>
  <si>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</si>
  <si>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</si>
  <si>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</si>
  <si>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</si>
  <si>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</si>
  <si>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</si>
  <si>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</si>
  <si>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</si>
  <si>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</si>
  <si>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</si>
  <si>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</si>
  <si>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</si>
  <si>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</si>
  <si>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</si>
  <si>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</si>
  <si>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</si>
  <si>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</si>
  <si>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</si>
  <si>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</si>
  <si>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</si>
  <si>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</si>
  <si>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</si>
  <si>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</si>
  <si>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</si>
  <si>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</si>
  <si>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</si>
  <si>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</si>
  <si>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</si>
  <si>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</si>
  <si>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</si>
  <si>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</si>
  <si>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</si>
  <si>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</si>
  <si>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</si>
  <si>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</si>
  <si>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</si>
  <si>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</si>
  <si>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</si>
  <si>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</si>
  <si>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</si>
  <si>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</si>
  <si>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</si>
  <si>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</si>
  <si>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</si>
  <si>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</si>
  <si>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</si>
  <si>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</si>
  <si>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</si>
  <si>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</si>
  <si>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</si>
  <si>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</si>
  <si>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</si>
  <si>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</si>
  <si>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</si>
  <si>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</si>
  <si>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</si>
  <si>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</si>
  <si>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</si>
  <si>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</si>
  <si>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</si>
  <si>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</si>
  <si>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</si>
  <si>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</si>
  <si>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</si>
  <si>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</si>
  <si>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</si>
  <si>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</si>
  <si>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</si>
  <si>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</si>
  <si>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</si>
  <si>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</si>
  <si>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</si>
  <si>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</si>
  <si>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</si>
  <si>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</si>
  <si>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</si>
  <si>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</si>
  <si>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</si>
  <si>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</si>
  <si>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</si>
  <si>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</si>
  <si>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</si>
  <si>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</si>
  <si>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</si>
  <si>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</si>
  <si>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</si>
  <si>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</si>
  <si>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</si>
  <si>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</si>
  <si>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</si>
  <si>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</si>
  <si>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</si>
  <si>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</si>
  <si>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</si>
  <si>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</si>
  <si>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</si>
  <si>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</si>
  <si>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</si>
  <si>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</si>
  <si>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</si>
  <si>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</si>
  <si>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</si>
  <si>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</si>
  <si>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</si>
  <si>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</si>
  <si>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</si>
  <si>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</si>
  <si>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</si>
  <si>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</si>
  <si>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</si>
  <si>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</si>
  <si>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</si>
  <si>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</si>
  <si>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</si>
  <si>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</si>
  <si>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</si>
  <si>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</si>
  <si>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</si>
  <si>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</si>
  <si>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</si>
  <si>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</si>
  <si>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</si>
  <si>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</si>
  <si>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</si>
  <si>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</si>
  <si>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</si>
  <si>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</si>
  <si>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</si>
  <si>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</si>
  <si>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</si>
  <si>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</si>
  <si>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</si>
  <si>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</si>
  <si>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</si>
  <si>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</si>
  <si>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</si>
  <si>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</si>
  <si>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</si>
  <si>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</si>
  <si>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</si>
  <si>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</si>
  <si>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</si>
  <si>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</si>
  <si>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</si>
  <si>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</si>
  <si>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</si>
  <si>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</si>
  <si>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</si>
  <si>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</si>
  <si>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</si>
  <si>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</si>
  <si>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Sonneberg (16072);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</si>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</sst>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{BE483573-8786-43AD-BCA6-A2B03B901FED}</c15:txfldGUID>
                      <c15:f>Daten_Diagramme!$D$6</c15:f>
                      <c15:dlblFieldTableCache>
                        <c:ptCount val="1"/>
                        <c:pt idx="0">
                          <c:v>-4.1</c:v>
                        </c:pt>
                      </c15:dlblFieldTableCache>
                    </c15:dlblFTEntry>
                  </c15:dlblFieldTable>
                  <c15:showDataLabelsRange val="0"/>
                </c:ext>
                <c:ext xmlns:c16="http://schemas.microsoft.com/office/drawing/2014/chart" uri="{C3380CC4-5D6E-409C-BE32-E72D297353CC}">
                  <c16:uniqueId val="{00000000-1704-4254-A725-F64EA9C16861}"/>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{9A11557A-26C0-4048-A070-A2B3B2203E21}</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1704-4254-A725-F64EA9C16861}"/>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{933B48B2-4DA2-48ED-B9FB-A0AF0CD08016}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704-4254-A725-F64EA9C1686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{F184388D-A548-4B99-BB5D-2E83B913788E}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704-4254-A725-F64EA9C1686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-4.108958726360834</c:v>
                </c:pt>
                <c:pt idx="1">
                  <c:v>-0.4752160751981519</c:v>
                </c:pt>
                <c:pt idx="2">
                  <c:v>0.95490282911153723</c:v>
                </c:pt>
                <c:pt idx="3">
                  <c:v>1.0875687030768</c:v>
                </c:pt>
              </c:numCache>
            </c:numRef>
          </c:val>
          <c:extLst>
            <c:ext xmlns:c16="http://schemas.microsoft.com/office/drawing/2014/chart" uri="{C3380CC4-5D6E-409C-BE32-E72D297353CC}">
              <c16:uniqueId val="{00000004-1704-4254-A725-F64EA9C1686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{737A2FBA-8B07-4B6B-82BE-9984407BF100}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704-4254-A725-F64EA9C1686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{E46EFA13-EC24-449D-9F48-3993C3C2097E}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704-4254-A725-F64EA9C1686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{3C9D3D6F-17DD-49E8-9AD3-AC65B785EC6B}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704-4254-A725-F64EA9C1686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{5C99D9A5-7621-41C7-BBF1-14DB686425DB}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704-4254-A725-F64EA9C168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704-4254-A725-F64EA9C1686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704-4254-A725-F64EA9C1686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{58F81E35-2635-426B-808E-4532F70BBC40}</c15:txfldGUID>
                      <c15:f>Daten_Diagramme!$E$6</c15:f>
                      <c15:dlblFieldTableCache>
                        <c:ptCount val="1"/>
                        <c:pt idx="0">
                          <c:v>-0.3</c:v>
                        </c:pt>
                      </c15:dlblFieldTableCache>
                    </c15:dlblFTEntry>
                  </c15:dlblFieldTable>
                  <c15:showDataLabelsRange val="0"/>
                </c:ext>
                <c:ext xmlns:c16="http://schemas.microsoft.com/office/drawing/2014/chart" uri="{C3380CC4-5D6E-409C-BE32-E72D297353CC}">
                  <c16:uniqueId val="{00000000-523A-4A00-B3ED-2CA3E13B5E20}"/>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{B131C59A-5AB1-4A02-ACB7-19C1FC28C389}</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523A-4A00-B3ED-2CA3E13B5E20}"/>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{1BCDDBF6-9228-4134-A3E4-140B5B2E4F62}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23A-4A00-B3ED-2CA3E13B5E2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{E89853F1-C458-4391-8C1A-0AC6C7EBB8C1}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23A-4A00-B3ED-2CA3E13B5E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-0.34689372437716809</c:v>
                </c:pt>
                <c:pt idx="1">
                  <c:v>-3.3695878434637803</c:v>
                </c:pt>
                <c:pt idx="2">
                  <c:v>-3.6279896103654186</c:v>
                </c:pt>
                <c:pt idx="3">
                  <c:v>-2.8655893304673015</c:v>
                </c:pt>
              </c:numCache>
            </c:numRef>
          </c:val>
          <c:extLst>
            <c:ext xmlns:c16="http://schemas.microsoft.com/office/drawing/2014/chart" uri="{C3380CC4-5D6E-409C-BE32-E72D297353CC}">
              <c16:uniqueId val="{00000004-523A-4A00-B3ED-2CA3E13B5E2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{17E2FA2C-ABE0-469A-A72E-84B26E6F663E}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23A-4A00-B3ED-2CA3E13B5E2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{991BE3EC-AD5D-4A79-959B-C03D99D9B6E9}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23A-4A00-B3ED-2CA3E13B5E2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{0839D562-365E-4C27-A0CC-A006F7C1AE87}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23A-4A00-B3ED-2CA3E13B5E2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{5DC96648-D106-4B30-B261-30623753C2E3}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23A-4A00-B3ED-2CA3E13B5E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23A-4A00-B3ED-2CA3E13B5E2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23A-4A00-B3ED-2CA3E13B5E2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{6C088851-2DA9-4BEB-ABFF-8D493CD79082}</c15:txfldGUID>
                      <c15:f>Daten_Diagramme!$D$14</c15:f>
                      <c15:dlblFieldTableCache>
                        <c:ptCount val="1"/>
                        <c:pt idx="0">
                          <c:v>-4.1</c:v>
                        </c:pt>
                      </c15:dlblFieldTableCache>
                    </c15:dlblFTEntry>
                  </c15:dlblFieldTable>
                  <c15:showDataLabelsRange val="0"/>
                </c:ext>
                <c:ext xmlns:c16="http://schemas.microsoft.com/office/drawing/2014/chart" uri="{C3380CC4-5D6E-409C-BE32-E72D297353CC}">
                  <c16:uniqueId val="{00000000-ACDC-4317-984F-62D0CDF89ACB}"/>
                </c:ext>
              </c:extLst>
            </c:dLbl>
            <c:dLbl>
              <c:idx val="1"/>
              <c:tx>
                <c:strRef>
                  <c:f>Daten_Diagramme!$D$15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{CBE88A56-768D-43B7-A92A-7F79F3F23236}</c15:txfldGUID>
                      <c15:f>Daten_Diagramme!$D$15</c15:f>
                      <c15:dlblFieldTableCache>
                        <c:ptCount val="1"/>
                        <c:pt idx="0">
                          <c:v>-6.8</c:v>
                        </c:pt>
                      </c15:dlblFieldTableCache>
                    </c15:dlblFTEntry>
                  </c15:dlblFieldTable>
                  <c15:showDataLabelsRange val="0"/>
                </c:ext>
                <c:ext xmlns:c16="http://schemas.microsoft.com/office/drawing/2014/chart" uri="{C3380CC4-5D6E-409C-BE32-E72D297353CC}">
                  <c16:uniqueId val="{00000001-ACDC-4317-984F-62D0CDF89ACB}"/>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{D3EAF78F-5A15-410A-9C5F-08C7009843C7}</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ACDC-4317-984F-62D0CDF89ACB}"/>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{AC762513-4088-4098-B262-1E98E3EB71C7}</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ACDC-4317-984F-62D0CDF89ACB}"/>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{2AC08C0D-9785-4583-AA7A-6B4639105BE2}</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ACDC-4317-984F-62D0CDF89ACB}"/>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{6CF7CC69-795B-4AAA-B7DB-17F40D6F3D69}</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ACDC-4317-984F-62D0CDF89ACB}"/>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{FEC211A9-4349-4BA6-A1B3-71B7EAB70CA9}</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ACDC-4317-984F-62D0CDF89ACB}"/>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{B47DAA2A-9F80-4252-9890-0783390F0A43}</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ACDC-4317-984F-62D0CDF89ACB}"/>
                </c:ext>
              </c:extLst>
            </c:dLbl>
            <c:dLbl>
              <c:idx val="8"/>
              <c:tx>
                <c:strRef>
                  <c:f>Daten_Diagramme!$D$22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{7C56E0F5-F0D6-4CE7-A068-A9C8C0033D2A}</c15:txfldGUID>
                      <c15:f>Daten_Diagramme!$D$22</c15:f>
                      <c15:dlblFieldTableCache>
                        <c:ptCount val="1"/>
                        <c:pt idx="0">
                          <c:v>4.4</c:v>
                        </c:pt>
                      </c15:dlblFieldTableCache>
                    </c15:dlblFTEntry>
                  </c15:dlblFieldTable>
                  <c15:showDataLabelsRange val="0"/>
                </c:ext>
                <c:ext xmlns:c16="http://schemas.microsoft.com/office/drawing/2014/chart" uri="{C3380CC4-5D6E-409C-BE32-E72D297353CC}">
                  <c16:uniqueId val="{00000008-ACDC-4317-984F-62D0CDF89ACB}"/>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{1334A255-AFAD-4F3E-AEBA-F2AFD332BD94}</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ACDC-4317-984F-62D0CDF89ACB}"/>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{6FA98FC6-A894-44AF-9A04-F10CD8BCAD1C}</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ACDC-4317-984F-62D0CDF89ACB}"/>
                </c:ext>
              </c:extLst>
            </c:dLbl>
            <c:dLbl>
              <c:idx val="11"/>
              <c:tx>
                <c:strRef>
                  <c:f>Daten_Diagramme!$D$25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{453B1F24-A6F2-4BB0-9650-2DC67ADF6607}</c15:txfldGUID>
                      <c15:f>Daten_Diagramme!$D$25</c15:f>
                      <c15:dlblFieldTableCache>
                        <c:ptCount val="1"/>
                        <c:pt idx="0">
                          <c:v>-6.0</c:v>
                        </c:pt>
                      </c15:dlblFieldTableCache>
                    </c15:dlblFTEntry>
                  </c15:dlblFieldTable>
                  <c15:showDataLabelsRange val="0"/>
                </c:ext>
                <c:ext xmlns:c16="http://schemas.microsoft.com/office/drawing/2014/chart" uri="{C3380CC4-5D6E-409C-BE32-E72D297353CC}">
                  <c16:uniqueId val="{0000000B-ACDC-4317-984F-62D0CDF89ACB}"/>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{BCAEDE7D-86BC-48B6-A2EE-84F23AA50235}</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ACDC-4317-984F-62D0CDF89ACB}"/>
                </c:ext>
              </c:extLst>
            </c:dLbl>
            <c:dLbl>
              <c:idx val="13"/>
              <c:tx>
                <c:strRef>
                  <c:f>Daten_Diagramme!$D$27</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{9BB8B818-961B-45F2-B566-A55F5C66D3C3}</c15:txfldGUID>
                      <c15:f>Daten_Diagramme!$D$27</c15:f>
                      <c15:dlblFieldTableCache>
                        <c:ptCount val="1"/>
                        <c:pt idx="0">
                          <c:v>15.2</c:v>
                        </c:pt>
                      </c15:dlblFieldTableCache>
                    </c15:dlblFTEntry>
                  </c15:dlblFieldTable>
                  <c15:showDataLabelsRange val="0"/>
                </c:ext>
                <c:ext xmlns:c16="http://schemas.microsoft.com/office/drawing/2014/chart" uri="{C3380CC4-5D6E-409C-BE32-E72D297353CC}">
                  <c16:uniqueId val="{0000000D-ACDC-4317-984F-62D0CDF89ACB}"/>
                </c:ext>
              </c:extLst>
            </c:dLbl>
            <c:dLbl>
              <c:idx val="14"/>
              <c:tx>
                <c:strRef>
                  <c:f>Daten_Diagramme!$D$28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{F29BD88D-C78E-429E-8440-9EF7A737DDEC}</c15:txfldGUID>
                      <c15:f>Daten_Diagramme!$D$28</c15:f>
                      <c15:dlblFieldTableCache>
                        <c:ptCount val="1"/>
                        <c:pt idx="0">
                          <c:v>-6.3</c:v>
                        </c:pt>
                      </c15:dlblFieldTableCache>
                    </c15:dlblFTEntry>
                  </c15:dlblFieldTable>
                  <c15:showDataLabelsRange val="0"/>
                </c:ext>
                <c:ext xmlns:c16="http://schemas.microsoft.com/office/drawing/2014/chart" uri="{C3380CC4-5D6E-409C-BE32-E72D297353CC}">
                  <c16:uniqueId val="{0000000E-ACDC-4317-984F-62D0CDF89ACB}"/>
                </c:ext>
              </c:extLst>
            </c:dLbl>
            <c:dLbl>
              <c:idx val="15"/>
              <c:tx>
                <c:strRef>
                  <c:f>Daten_Diagramme!$D$29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{B7EF5261-63D6-4230-AE7E-EA323B9D57D5}</c15:txfldGUID>
                      <c15:f>Daten_Diagramme!$D$29</c15:f>
                      <c15:dlblFieldTableCache>
                        <c:ptCount val="1"/>
                        <c:pt idx="0">
                          <c:v>-12.1</c:v>
                        </c:pt>
                      </c15:dlblFieldTableCache>
                    </c15:dlblFTEntry>
                  </c15:dlblFieldTable>
                  <c15:showDataLabelsRange val="0"/>
                </c:ext>
                <c:ext xmlns:c16="http://schemas.microsoft.com/office/drawing/2014/chart" uri="{C3380CC4-5D6E-409C-BE32-E72D297353CC}">
                  <c16:uniqueId val="{0000000F-ACDC-4317-984F-62D0CDF89ACB}"/>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{DE71A08C-16F3-4090-99D1-EAB456E5800A}</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ACDC-4317-984F-62D0CDF89ACB}"/>
                </c:ext>
              </c:extLst>
            </c:dLbl>
            <c:dLbl>
              <c:idx val="17"/>
              <c:tx>
                <c:strRef>
                  <c:f>Daten_Diagramme!$D$31</c:f>
                  <c:strCache>
                    <c:ptCount val="1"/>
                    <c:pt idx="0">
                      <c:v>26.4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{80481408-BC34-4CCB-AD5E-6273787F8425}</c15:txfldGUID>
                      <c15:f>Daten_Diagramme!$D$31</c15:f>
                      <c15:dlblFieldTableCache>
                        <c:ptCount val="1"/>
                        <c:pt idx="0">
                          <c:v>26.4</c:v>
                        </c:pt>
                      </c15:dlblFieldTableCache>
                    </c15:dlblFTEntry>
                  </c15:dlblFieldTable>
                  <c15:showDataLabelsRange val="0"/>
                </c:ext>
                <c:ext xmlns:c16="http://schemas.microsoft.com/office/drawing/2014/chart" uri="{C3380CC4-5D6E-409C-BE32-E72D297353CC}">
                  <c16:uniqueId val="{00000011-ACDC-4317-984F-62D0CDF89ACB}"/>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{C497634C-9436-42FA-AEA3-B2A338769C82}</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ACDC-4317-984F-62D0CDF89ACB}"/>
                </c:ext>
              </c:extLst>
            </c:dLbl>
            <c:dLbl>
              <c:idx val="19"/>
              <c:tx>
                <c:strRef>
                  <c:f>Daten_Diagramme!$D$33</c:f>
                  <c:strCache>
                    <c:ptCount val="1"/>
                    <c:pt idx="0">
                      <c:v>-31.4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{2F9F9B5E-238D-4212-B707-E21EBB4C3DDE}</c15:txfldGUID>
                      <c15:f>Daten_Diagramme!$D$33</c15:f>
                      <c15:dlblFieldTableCache>
                        <c:ptCount val="1"/>
                        <c:pt idx="0">
                          <c:v>-31.4</c:v>
                        </c:pt>
                      </c15:dlblFieldTableCache>
                    </c15:dlblFTEntry>
                  </c15:dlblFieldTable>
                  <c15:showDataLabelsRange val="0"/>
                </c:ext>
                <c:ext xmlns:c16="http://schemas.microsoft.com/office/drawing/2014/chart" uri="{C3380CC4-5D6E-409C-BE32-E72D297353CC}">
                  <c16:uniqueId val="{00000013-ACDC-4317-984F-62D0CDF89ACB}"/>
                </c:ext>
              </c:extLst>
            </c:dLbl>
            <c:dLbl>
              <c:idx val="20"/>
              <c:tx>
                <c:strRef>
                  <c:f>Daten_Diagramme!$D$34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{FA6BDF57-0931-4E59-84C4-E845087EF747}</c15:txfldGUID>
                      <c15:f>Daten_Diagramme!$D$34</c15:f>
                      <c15:dlblFieldTableCache>
                        <c:ptCount val="1"/>
                        <c:pt idx="0">
                          <c:v>-6.6</c:v>
                        </c:pt>
                      </c15:dlblFieldTableCache>
                    </c15:dlblFTEntry>
                  </c15:dlblFieldTable>
                  <c15:showDataLabelsRange val="0"/>
                </c:ext>
                <c:ext xmlns:c16="http://schemas.microsoft.com/office/drawing/2014/chart" uri="{C3380CC4-5D6E-409C-BE32-E72D297353CC}">
                  <c16:uniqueId val="{00000014-ACDC-4317-984F-62D0CDF89AC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{BC3F3CA6-A766-4F5B-BBFA-C12043D80884}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CDC-4317-984F-62D0CDF89AC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{65CE3005-C24F-4A96-85CB-0099F9EAA40C}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CDC-4317-984F-62D0CDF89ACB}"/>
                </c:ext>
              </c:extLst>
            </c:dLbl>
            <c:dLbl>
              <c:idx val="23"/>
              <c:tx>
                <c:strRef>
                  <c:f>Daten_Diagramme!$D$37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{DB02D9AF-A615-4D15-844C-AF6F36407CBE}</c15:txfldGUID>
                      <c15:f>Daten_Diagramme!$D$37</c15:f>
                      <c15:dlblFieldTableCache>
                        <c:ptCount val="1"/>
                        <c:pt idx="0">
                          <c:v>-6.8</c:v>
                        </c:pt>
                      </c15:dlblFieldTableCache>
                    </c15:dlblFTEntry>
                  </c15:dlblFieldTable>
                  <c15:showDataLabelsRange val="0"/>
                </c:ext>
                <c:ext xmlns:c16="http://schemas.microsoft.com/office/drawing/2014/chart" uri="{C3380CC4-5D6E-409C-BE32-E72D297353CC}">
                  <c16:uniqueId val="{00000017-ACDC-4317-984F-62D0CDF89ACB}"/>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{1B6D220C-A24A-4252-B21F-4527392633D7}</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ACDC-4317-984F-62D0CDF89ACB}"/>
                </c:ext>
              </c:extLst>
            </c:dLbl>
            <c:dLbl>
              <c:idx val="25"/>
              <c:tx>
                <c:strRef>
                  <c:f>Daten_Diagramme!$D$39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{8913405B-F76E-4575-9B60-0EA2009049F8}</c15:txfldGUID>
                      <c15:f>Daten_Diagramme!$D$39</c15:f>
                      <c15:dlblFieldTableCache>
                        <c:ptCount val="1"/>
                        <c:pt idx="0">
                          <c:v>-7.6</c:v>
                        </c:pt>
                      </c15:dlblFieldTableCache>
                    </c15:dlblFTEntry>
                  </c15:dlblFieldTable>
                  <c15:showDataLabelsRange val="0"/>
                </c:ext>
                <c:ext xmlns:c16="http://schemas.microsoft.com/office/drawing/2014/chart" uri="{C3380CC4-5D6E-409C-BE32-E72D297353CC}">
                  <c16:uniqueId val="{00000019-ACDC-4317-984F-62D0CDF89AC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{D013041B-7BE2-47E0-8DE2-F7432012DCBC}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CDC-4317-984F-62D0CDF89AC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{C4393F2E-AD63-4D73-A034-9189DB3B8150}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CDC-4317-984F-62D0CDF89AC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{F1B6ED32-C624-457C-A3F1-026601211917}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CDC-4317-984F-62D0CDF89AC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{8B895065-2641-4E94-B400-799C52F80674}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CDC-4317-984F-62D0CDF89AC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{61B79CA1-3C9B-4EA8-8AD8-ADFBDC5FD1F7}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CDC-4317-984F-62D0CDF89ACB}"/>
                </c:ext>
              </c:extLst>
            </c:dLbl>
            <c:dLbl>
              <c:idx val="31"/>
              <c:tx>
                <c:strRef>
                  <c:f>Daten_Diagramme!$D$45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{88ADCDDB-9E1E-41EF-923D-F4537163A554}</c15:txfldGUID>
                      <c15:f>Daten_Diagramme!$D$45</c15:f>
                      <c15:dlblFieldTableCache>
                        <c:ptCount val="1"/>
                        <c:pt idx="0">
                          <c:v>-7.6</c:v>
                        </c:pt>
                      </c15:dlblFieldTableCache>
                    </c15:dlblFTEntry>
                  </c15:dlblFieldTable>
                  <c15:showDataLabelsRange val="0"/>
                </c:ext>
                <c:ext xmlns:c16="http://schemas.microsoft.com/office/drawing/2014/chart" uri="{C3380CC4-5D6E-409C-BE32-E72D297353CC}">
                  <c16:uniqueId val="{0000001F-ACDC-4317-984F-62D0CDF89A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-4.108958726360834</c:v>
                </c:pt>
                <c:pt idx="1">
                  <c:v>-6.8493150684931505</c:v>
                </c:pt>
                <c:pt idx="2">
                  <c:v>0.26178010471204188</c:v>
                </c:pt>
                <c:pt idx="3">
                  <c:v>-0.64664620780359494</c:v>
                </c:pt>
                <c:pt idx="4">
                  <c:v>2.2857142857142856</c:v>
                </c:pt>
                <c:pt idx="5">
                  <c:v>-0.98962104755008451</c:v>
                </c:pt>
                <c:pt idx="6">
                  <c:v>-0.92547491475888943</c:v>
                </c:pt>
                <c:pt idx="7">
                  <c:v>8.7336244541484712E-2</c:v>
                </c:pt>
                <c:pt idx="8">
                  <c:v>4.409448818897638</c:v>
                </c:pt>
                <c:pt idx="9">
                  <c:v>0.87412587412587417</c:v>
                </c:pt>
                <c:pt idx="10">
                  <c:v>0.49504950495049505</c:v>
                </c:pt>
                <c:pt idx="11">
                  <c:v>-5.9523809523809526</c:v>
                </c:pt>
                <c:pt idx="12">
                  <c:v>-3.629032258064516</c:v>
                </c:pt>
                <c:pt idx="13">
                  <c:v>15.2073732718894</c:v>
                </c:pt>
                <c:pt idx="14">
                  <c:v>-6.2650602409638552</c:v>
                </c:pt>
                <c:pt idx="15">
                  <c:v>-12.114989733059549</c:v>
                </c:pt>
                <c:pt idx="16">
                  <c:v>-0.86848635235732008</c:v>
                </c:pt>
                <c:pt idx="17">
                  <c:v>26.433915211970074</c:v>
                </c:pt>
                <c:pt idx="18">
                  <c:v>-3.871499176276771</c:v>
                </c:pt>
                <c:pt idx="19">
                  <c:v>-31.425140112089672</c:v>
                </c:pt>
                <c:pt idx="20">
                  <c:v>-6.6091954022988508</c:v>
                </c:pt>
                <c:pt idx="21">
                  <c:v>0</c:v>
                </c:pt>
                <c:pt idx="23">
                  <c:v>-6.8493150684931505</c:v>
                </c:pt>
                <c:pt idx="24">
                  <c:v>-0.53516101774481273</c:v>
                </c:pt>
                <c:pt idx="25">
                  <c:v>-7.5625579240037073</c:v>
                </c:pt>
              </c:numCache>
            </c:numRef>
          </c:val>
          <c:extLst>
            <c:ext xmlns:c16="http://schemas.microsoft.com/office/drawing/2014/chart" uri="{C3380CC4-5D6E-409C-BE32-E72D297353CC}">
              <c16:uniqueId val="{00000020-ACDC-4317-984F-62D0CDF89AC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{35B9FA34-F0DA-4D18-A0BB-72F4DA4B6AAA}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CDC-4317-984F-62D0CDF89AC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{6215CBF8-D76B-41BE-AF10-4C43119CF654}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CDC-4317-984F-62D0CDF89AC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{D0477727-64D8-4ADD-A626-550201DC1EB0}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CDC-4317-984F-62D0CDF89AC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{47E8BE68-69E0-4F24-B6CB-3AAB7782BF93}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CDC-4317-984F-62D0CDF89AC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{ED290E67-974A-49DE-81C4-3BAF14E6A882}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CDC-4317-984F-62D0CDF89AC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{B4D21FDF-1154-4CD9-8EFE-61963C0554E1}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CDC-4317-984F-62D0CDF89AC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{A34BE079-E4E1-4FD4-AC24-050D35E45475}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CDC-4317-984F-62D0CDF89AC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{74B7EEA9-1FEF-432D-B2B4-1AA7786A2118}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CDC-4317-984F-62D0CDF89AC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{593F7421-0DD0-477F-843B-76BC35E4DCB5}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CDC-4317-984F-62D0CDF89AC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{C2D69347-B525-46C5-B114-3A94C25BA8AB}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CDC-4317-984F-62D0CDF89AC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{88944975-D225-4BCC-87DF-201008E2460F}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CDC-4317-984F-62D0CDF89AC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{D6A1B270-993C-45DB-B41F-7ADCFCF490FF}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CDC-4317-984F-62D0CDF89AC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{5378D6F3-33D0-4AE8-827E-A779E5873A2E}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CDC-4317-984F-62D0CDF89AC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{2354F1CA-3EFF-47E4-A453-CCC622EC6A67}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CDC-4317-984F-62D0CDF89AC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{B034B5ED-E9FE-408A-907D-796799F553E5}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CDC-4317-984F-62D0CDF89AC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{874B7255-27F6-47B0-9177-81D808D3092B}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CDC-4317-984F-62D0CDF89AC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{49FFD8BD-D799-4BA8-B526-42A0D44DD56B}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CDC-4317-984F-62D0CDF89AC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{B3A6AEB5-9677-4827-A5B6-8E8F524D62B3}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CDC-4317-984F-62D0CDF89AC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{3EBF3173-E5D3-4F8D-8447-9B82DA0BE2E8}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CDC-4317-984F-62D0CDF89AC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{FAF2FA8E-725D-439E-8961-D844C6324725}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CDC-4317-984F-62D0CDF89AC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{6EC8B803-325F-47F2-B349-074CB4F86518}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CDC-4317-984F-62D0CDF89AC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{50FE8865-0CD9-4F68-A9D5-8678940ABCC6}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CDC-4317-984F-62D0CDF89AC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{A82F2279-A987-49CE-AC7B-F6B654AC1ED7}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CDC-4317-984F-62D0CDF89AC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{D3F7E5BF-F5EB-4556-9A80-308002BA7DF6}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CDC-4317-984F-62D0CDF89AC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{79C11278-4C7C-43A6-9290-BC97DA96D3BE}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CDC-4317-984F-62D0CDF89AC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{9B50C611-3729-4149-AB01-C0E03047A6C8}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CDC-4317-984F-62D0CDF89AC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{0A215D01-26BD-418B-9C86-ABC63477F965}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CDC-4317-984F-62D0CDF89AC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{5218507E-C291-4CAF-A52F-D72EC854BEEB}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CDC-4317-984F-62D0CDF89AC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{FAF82051-381A-44F1-940F-5FB87F045B81}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CDC-4317-984F-62D0CDF89AC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{504F2AAC-10AA-4167-8706-B8AFC3BD7C12}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CDC-4317-984F-62D0CDF89AC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{107D12A5-A887-4A13-8BC8-55A3BBDFA5E9}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CDC-4317-984F-62D0CDF89AC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{DEAAC024-0E64-4AC6-93B2-C89C25BF9400}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CDC-4317-984F-62D0CDF89A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CDC-4317-984F-62D0CDF89AC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CDC-4317-984F-62D0CDF89AC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{FCE23D30-717C-4FFB-8FF4-99E620128890}</c15:txfldGUID>
                      <c15:f>Daten_Diagramme!$E$14</c15:f>
                      <c15:dlblFieldTableCache>
                        <c:ptCount val="1"/>
                        <c:pt idx="0">
                          <c:v>-0.3</c:v>
                        </c:pt>
                      </c15:dlblFieldTableCache>
                    </c15:dlblFTEntry>
                  </c15:dlblFieldTable>
                  <c15:showDataLabelsRange val="0"/>
                </c:ext>
                <c:ext xmlns:c16="http://schemas.microsoft.com/office/drawing/2014/chart" uri="{C3380CC4-5D6E-409C-BE32-E72D297353CC}">
                  <c16:uniqueId val="{00000000-55E9-4544-BFAB-A159DB42ED04}"/>
                </c:ext>
              </c:extLst>
            </c:dLbl>
            <c:dLbl>
              <c:idx val="1"/>
              <c:tx>
                <c:strRef>
                  <c:f>Daten_Diagramme!$E$15</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{F65A5554-182A-459F-A3E6-07774E53A399}</c15:txfldGUID>
                      <c15:f>Daten_Diagramme!$E$15</c15:f>
                      <c15:dlblFieldTableCache>
                        <c:ptCount val="1"/>
                        <c:pt idx="0">
                          <c:v>-8.8</c:v>
                        </c:pt>
                      </c15:dlblFieldTableCache>
                    </c15:dlblFTEntry>
                  </c15:dlblFieldTable>
                  <c15:showDataLabelsRange val="0"/>
                </c:ext>
                <c:ext xmlns:c16="http://schemas.microsoft.com/office/drawing/2014/chart" uri="{C3380CC4-5D6E-409C-BE32-E72D297353CC}">
                  <c16:uniqueId val="{00000001-55E9-4544-BFAB-A159DB42ED04}"/>
                </c:ext>
              </c:extLst>
            </c:dLbl>
            <c:dLbl>
              <c:idx val="2"/>
              <c:tx>
                <c:strRef>
                  <c:f>Daten_Diagramme!$E$16</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{375100E1-FD20-4EB3-B407-1D1B218B3122}</c15:txfldGUID>
                      <c15:f>Daten_Diagramme!$E$16</c15:f>
                      <c15:dlblFieldTableCache>
                        <c:ptCount val="1"/>
                        <c:pt idx="0">
                          <c:v>-22.2</c:v>
                        </c:pt>
                      </c15:dlblFieldTableCache>
                    </c15:dlblFTEntry>
                  </c15:dlblFieldTable>
                  <c15:showDataLabelsRange val="0"/>
                </c:ext>
                <c:ext xmlns:c16="http://schemas.microsoft.com/office/drawing/2014/chart" uri="{C3380CC4-5D6E-409C-BE32-E72D297353CC}">
                  <c16:uniqueId val="{00000002-55E9-4544-BFAB-A159DB42ED04}"/>
                </c:ext>
              </c:extLst>
            </c:dLbl>
            <c:dLbl>
              <c:idx val="3"/>
              <c:tx>
                <c:strRef>
                  <c:f>Daten_Diagramme!$E$17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{C496E5A0-4262-421B-BE52-D1105CCB409E}</c15:txfldGUID>
                      <c15:f>Daten_Diagramme!$E$17</c15:f>
                      <c15:dlblFieldTableCache>
                        <c:ptCount val="1"/>
                        <c:pt idx="0">
                          <c:v>-9.7</c:v>
                        </c:pt>
                      </c15:dlblFieldTableCache>
                    </c15:dlblFTEntry>
                  </c15:dlblFieldTable>
                  <c15:showDataLabelsRange val="0"/>
                </c:ext>
                <c:ext xmlns:c16="http://schemas.microsoft.com/office/drawing/2014/chart" uri="{C3380CC4-5D6E-409C-BE32-E72D297353CC}">
                  <c16:uniqueId val="{00000003-55E9-4544-BFAB-A159DB42ED04}"/>
                </c:ext>
              </c:extLst>
            </c:dLbl>
            <c:dLbl>
              <c:idx val="4"/>
              <c:tx>
                <c:strRef>
                  <c:f>Daten_Diagramme!$E$18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{72712254-9604-40C7-871D-36765FD72D0E}</c15:txfldGUID>
                      <c15:f>Daten_Diagramme!$E$18</c15:f>
                      <c15:dlblFieldTableCache>
                        <c:ptCount val="1"/>
                        <c:pt idx="0">
                          <c:v>5.1</c:v>
                        </c:pt>
                      </c15:dlblFieldTableCache>
                    </c15:dlblFTEntry>
                  </c15:dlblFieldTable>
                  <c15:showDataLabelsRange val="0"/>
                </c:ext>
                <c:ext xmlns:c16="http://schemas.microsoft.com/office/drawing/2014/chart" uri="{C3380CC4-5D6E-409C-BE32-E72D297353CC}">
                  <c16:uniqueId val="{00000004-55E9-4544-BFAB-A159DB42ED04}"/>
                </c:ext>
              </c:extLst>
            </c:dLbl>
            <c:dLbl>
              <c:idx val="5"/>
              <c:tx>
                <c:strRef>
                  <c:f>Daten_Diagramme!$E$19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{CC53D82A-339A-46E4-9260-A19EAC110089}</c15:txfldGUID>
                      <c15:f>Daten_Diagramme!$E$19</c15:f>
                      <c15:dlblFieldTableCache>
                        <c:ptCount val="1"/>
                        <c:pt idx="0">
                          <c:v>-8.8</c:v>
                        </c:pt>
                      </c15:dlblFieldTableCache>
                    </c15:dlblFTEntry>
                  </c15:dlblFieldTable>
                  <c15:showDataLabelsRange val="0"/>
                </c:ext>
                <c:ext xmlns:c16="http://schemas.microsoft.com/office/drawing/2014/chart" uri="{C3380CC4-5D6E-409C-BE32-E72D297353CC}">
                  <c16:uniqueId val="{00000005-55E9-4544-BFAB-A159DB42ED04}"/>
                </c:ext>
              </c:extLst>
            </c:dLbl>
            <c:dLbl>
              <c:idx val="6"/>
              <c:tx>
                <c:strRef>
                  <c:f>Daten_Diagramme!$E$20</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{11C063F2-8845-49E5-ABBB-B98722DE442D}</c15:txfldGUID>
                      <c15:f>Daten_Diagramme!$E$20</c15:f>
                      <c15:dlblFieldTableCache>
                        <c:ptCount val="1"/>
                        <c:pt idx="0">
                          <c:v>-18.9</c:v>
                        </c:pt>
                      </c15:dlblFieldTableCache>
                    </c15:dlblFTEntry>
                  </c15:dlblFieldTable>
                  <c15:showDataLabelsRange val="0"/>
                </c:ext>
                <c:ext xmlns:c16="http://schemas.microsoft.com/office/drawing/2014/chart" uri="{C3380CC4-5D6E-409C-BE32-E72D297353CC}">
                  <c16:uniqueId val="{00000006-55E9-4544-BFAB-A159DB42ED04}"/>
                </c:ext>
              </c:extLst>
            </c:dLbl>
            <c:dLbl>
              <c:idx val="7"/>
              <c:tx>
                <c:strRef>
                  <c:f>Daten_Diagramme!$E$21</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{7C8D52D4-63F4-4392-AFC7-098C675A46A0}</c15:txfldGUID>
                      <c15:f>Daten_Diagramme!$E$21</c15:f>
                      <c15:dlblFieldTableCache>
                        <c:ptCount val="1"/>
                        <c:pt idx="0">
                          <c:v>10.8</c:v>
                        </c:pt>
                      </c15:dlblFieldTableCache>
                    </c15:dlblFTEntry>
                  </c15:dlblFieldTable>
                  <c15:showDataLabelsRange val="0"/>
                </c:ext>
                <c:ext xmlns:c16="http://schemas.microsoft.com/office/drawing/2014/chart" uri="{C3380CC4-5D6E-409C-BE32-E72D297353CC}">
                  <c16:uniqueId val="{00000007-55E9-4544-BFAB-A159DB42ED04}"/>
                </c:ext>
              </c:extLst>
            </c:dLbl>
            <c:dLbl>
              <c:idx val="8"/>
              <c:tx>
                <c:strRef>
                  <c:f>Daten_Diagramme!$E$22</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{4F78FB7E-9483-49B8-A1D2-A24C08DBB361}</c15:txfldGUID>
                      <c15:f>Daten_Diagramme!$E$22</c15:f>
                      <c15:dlblFieldTableCache>
                        <c:ptCount val="1"/>
                        <c:pt idx="0">
                          <c:v>10.7</c:v>
                        </c:pt>
                      </c15:dlblFieldTableCache>
                    </c15:dlblFTEntry>
                  </c15:dlblFieldTable>
                  <c15:showDataLabelsRange val="0"/>
                </c:ext>
                <c:ext xmlns:c16="http://schemas.microsoft.com/office/drawing/2014/chart" uri="{C3380CC4-5D6E-409C-BE32-E72D297353CC}">
                  <c16:uniqueId val="{00000008-55E9-4544-BFAB-A159DB42ED04}"/>
                </c:ext>
              </c:extLst>
            </c:dLbl>
            <c:dLbl>
              <c:idx val="9"/>
              <c:tx>
                <c:strRef>
                  <c:f>Daten_Diagramme!$E$23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{C0398226-64D8-479E-9608-53C7E07EB55D}</c15:txfldGUID>
                      <c15:f>Daten_Diagramme!$E$23</c15:f>
                      <c15:dlblFieldTableCache>
                        <c:ptCount val="1"/>
                        <c:pt idx="0">
                          <c:v>-1.7</c:v>
                        </c:pt>
                      </c15:dlblFieldTableCache>
                    </c15:dlblFTEntry>
                  </c15:dlblFieldTable>
                  <c15:showDataLabelsRange val="0"/>
                </c:ext>
                <c:ext xmlns:c16="http://schemas.microsoft.com/office/drawing/2014/chart" uri="{C3380CC4-5D6E-409C-BE32-E72D297353CC}">
                  <c16:uniqueId val="{00000009-55E9-4544-BFAB-A159DB42ED04}"/>
                </c:ext>
              </c:extLst>
            </c:dLbl>
            <c:dLbl>
              <c:idx val="10"/>
              <c:tx>
                <c:strRef>
                  <c:f>Daten_Diagramme!$E$24</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{656779C1-7D87-4804-A6FD-D276DD4E0536}</c15:txfldGUID>
                      <c15:f>Daten_Diagramme!$E$24</c15:f>
                      <c15:dlblFieldTableCache>
                        <c:ptCount val="1"/>
                        <c:pt idx="0">
                          <c:v>-9.9</c:v>
                        </c:pt>
                      </c15:dlblFieldTableCache>
                    </c15:dlblFTEntry>
                  </c15:dlblFieldTable>
                  <c15:showDataLabelsRange val="0"/>
                </c:ext>
                <c:ext xmlns:c16="http://schemas.microsoft.com/office/drawing/2014/chart" uri="{C3380CC4-5D6E-409C-BE32-E72D297353CC}">
                  <c16:uniqueId val="{0000000A-55E9-4544-BFAB-A159DB42ED04}"/>
                </c:ext>
              </c:extLst>
            </c:dLbl>
            <c:dLbl>
              <c:idx val="11"/>
              <c:tx>
                <c:strRef>
                  <c:f>Daten_Diagramme!$E$25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{039A236B-02D9-4CCB-8EF7-DB24DA252A41}</c15:txfldGUID>
                      <c15:f>Daten_Diagramme!$E$25</c15:f>
                      <c15:dlblFieldTableCache>
                        <c:ptCount val="1"/>
                        <c:pt idx="0">
                          <c:v>-10.8</c:v>
                        </c:pt>
                      </c15:dlblFieldTableCache>
                    </c15:dlblFTEntry>
                  </c15:dlblFieldTable>
                  <c15:showDataLabelsRange val="0"/>
                </c:ext>
                <c:ext xmlns:c16="http://schemas.microsoft.com/office/drawing/2014/chart" uri="{C3380CC4-5D6E-409C-BE32-E72D297353CC}">
                  <c16:uniqueId val="{0000000B-55E9-4544-BFAB-A159DB42ED04}"/>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{0C275427-1F0D-49A0-85B7-AC3F38E4ABE1}</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55E9-4544-BFAB-A159DB42ED04}"/>
                </c:ext>
              </c:extLst>
            </c:dLbl>
            <c:dLbl>
              <c:idx val="13"/>
              <c:tx>
                <c:strRef>
                  <c:f>Daten_Diagramme!$E$27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{999154CA-8DC5-4CB1-B708-C2613889DBA0}</c15:txfldGUID>
                      <c15:f>Daten_Diagramme!$E$27</c15:f>
                      <c15:dlblFieldTableCache>
                        <c:ptCount val="1"/>
                        <c:pt idx="0">
                          <c:v>6.0</c:v>
                        </c:pt>
                      </c15:dlblFieldTableCache>
                    </c15:dlblFTEntry>
                  </c15:dlblFieldTable>
                  <c15:showDataLabelsRange val="0"/>
                </c:ext>
                <c:ext xmlns:c16="http://schemas.microsoft.com/office/drawing/2014/chart" uri="{C3380CC4-5D6E-409C-BE32-E72D297353CC}">
                  <c16:uniqueId val="{0000000D-55E9-4544-BFAB-A159DB42ED04}"/>
                </c:ext>
              </c:extLst>
            </c:dLbl>
            <c:dLbl>
              <c:idx val="14"/>
              <c:tx>
                <c:strRef>
                  <c:f>Daten_Diagramme!$E$28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{6E028004-FCE0-46D1-8CC9-23DA205C0417}</c15:txfldGUID>
                      <c15:f>Daten_Diagramme!$E$28</c15:f>
                      <c15:dlblFieldTableCache>
                        <c:ptCount val="1"/>
                        <c:pt idx="0">
                          <c:v>7.0</c:v>
                        </c:pt>
                      </c15:dlblFieldTableCache>
                    </c15:dlblFTEntry>
                  </c15:dlblFieldTable>
                  <c15:showDataLabelsRange val="0"/>
                </c:ext>
                <c:ext xmlns:c16="http://schemas.microsoft.com/office/drawing/2014/chart" uri="{C3380CC4-5D6E-409C-BE32-E72D297353CC}">
                  <c16:uniqueId val="{0000000E-55E9-4544-BFAB-A159DB42ED04}"/>
                </c:ext>
              </c:extLst>
            </c:dLbl>
            <c:dLbl>
              <c:idx val="15"/>
              <c:tx>
                <c:strRef>
                  <c:f>Daten_Diagramme!$E$29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{8B34AC16-E6E6-4357-B0E1-9147D72AAC94}</c15:txfldGUID>
                      <c15:f>Daten_Diagramme!$E$29</c15:f>
                      <c15:dlblFieldTableCache>
                        <c:ptCount val="1"/>
                        <c:pt idx="0">
                          <c:v>5.0</c:v>
                        </c:pt>
                      </c15:dlblFieldTableCache>
                    </c15:dlblFTEntry>
                  </c15:dlblFieldTable>
                  <c15:showDataLabelsRange val="0"/>
                </c:ext>
                <c:ext xmlns:c16="http://schemas.microsoft.com/office/drawing/2014/chart" uri="{C3380CC4-5D6E-409C-BE32-E72D297353CC}">
                  <c16:uniqueId val="{0000000F-55E9-4544-BFAB-A159DB42ED04}"/>
                </c:ext>
              </c:extLst>
            </c:dLbl>
            <c:dLbl>
              <c:idx val="16"/>
              <c:tx>
                <c:strRef>
                  <c:f>Daten_Diagramme!$E$30</c:f>
                  <c:strCache>
                    <c:ptCount val="1"/>
                    <c:pt idx="0">
                      <c:v>18.4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{806AAF57-ECA7-4771-8DAA-147643E4C964}</c15:txfldGUID>
                      <c15:f>Daten_Diagramme!$E$30</c15:f>
                      <c15:dlblFieldTableCache>
                        <c:ptCount val="1"/>
                        <c:pt idx="0">
                          <c:v>18.4</c:v>
                        </c:pt>
                      </c15:dlblFieldTableCache>
                    </c15:dlblFTEntry>
                  </c15:dlblFieldTable>
                  <c15:showDataLabelsRange val="0"/>
                </c:ext>
                <c:ext xmlns:c16="http://schemas.microsoft.com/office/drawing/2014/chart" uri="{C3380CC4-5D6E-409C-BE32-E72D297353CC}">
                  <c16:uniqueId val="{00000010-55E9-4544-BFAB-A159DB42ED04}"/>
                </c:ext>
              </c:extLst>
            </c:dLbl>
            <c:dLbl>
              <c:idx val="17"/>
              <c:tx>
                <c:strRef>
                  <c:f>Daten_Diagramme!$E$31</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{CBCE294C-510A-4A11-9084-A77E1F70EE6A}</c15:txfldGUID>
                      <c15:f>Daten_Diagramme!$E$31</c15:f>
                      <c15:dlblFieldTableCache>
                        <c:ptCount val="1"/>
                        <c:pt idx="0">
                          <c:v>28.6</c:v>
                        </c:pt>
                      </c15:dlblFieldTableCache>
                    </c15:dlblFTEntry>
                  </c15:dlblFieldTable>
                  <c15:showDataLabelsRange val="0"/>
                </c:ext>
                <c:ext xmlns:c16="http://schemas.microsoft.com/office/drawing/2014/chart" uri="{C3380CC4-5D6E-409C-BE32-E72D297353CC}">
                  <c16:uniqueId val="{00000011-55E9-4544-BFAB-A159DB42ED04}"/>
                </c:ext>
              </c:extLst>
            </c:dLbl>
            <c:dLbl>
              <c:idx val="18"/>
              <c:tx>
                <c:strRef>
                  <c:f>Daten_Diagramme!$E$32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{5AB12466-C8F1-44E2-B21B-E9FCE6CBB955}</c15:txfldGUID>
                      <c15:f>Daten_Diagramme!$E$32</c15:f>
                      <c15:dlblFieldTableCache>
                        <c:ptCount val="1"/>
                        <c:pt idx="0">
                          <c:v>5.4</c:v>
                        </c:pt>
                      </c15:dlblFieldTableCache>
                    </c15:dlblFTEntry>
                  </c15:dlblFieldTable>
                  <c15:showDataLabelsRange val="0"/>
                </c:ext>
                <c:ext xmlns:c16="http://schemas.microsoft.com/office/drawing/2014/chart" uri="{C3380CC4-5D6E-409C-BE32-E72D297353CC}">
                  <c16:uniqueId val="{00000012-55E9-4544-BFAB-A159DB42ED04}"/>
                </c:ext>
              </c:extLst>
            </c:dLbl>
            <c:dLbl>
              <c:idx val="19"/>
              <c:tx>
                <c:strRef>
                  <c:f>Daten_Diagramme!$E$33</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{3D5CC21B-5AC6-4463-8815-D70415D6A2C2}</c15:txfldGUID>
                      <c15:f>Daten_Diagramme!$E$33</c15:f>
                      <c15:dlblFieldTableCache>
                        <c:ptCount val="1"/>
                        <c:pt idx="0">
                          <c:v>-12.7</c:v>
                        </c:pt>
                      </c15:dlblFieldTableCache>
                    </c15:dlblFTEntry>
                  </c15:dlblFieldTable>
                  <c15:showDataLabelsRange val="0"/>
                </c:ext>
                <c:ext xmlns:c16="http://schemas.microsoft.com/office/drawing/2014/chart" uri="{C3380CC4-5D6E-409C-BE32-E72D297353CC}">
                  <c16:uniqueId val="{00000013-55E9-4544-BFAB-A159DB42ED04}"/>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{2387F079-59DB-4668-B7A0-48346A32452E}</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55E9-4544-BFAB-A159DB42ED0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{3E5E17EE-F9AA-442C-B93E-693B22876FDE}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5E9-4544-BFAB-A159DB42ED0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{10B78FEC-B862-4197-9E07-3B1938ACE1C9}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5E9-4544-BFAB-A159DB42ED04}"/>
                </c:ext>
              </c:extLst>
            </c:dLbl>
            <c:dLbl>
              <c:idx val="23"/>
              <c:tx>
                <c:strRef>
                  <c:f>Daten_Diagramme!$E$37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{C4909365-6056-472E-8E1A-A457A02E20FB}</c15:txfldGUID>
                      <c15:f>Daten_Diagramme!$E$37</c15:f>
                      <c15:dlblFieldTableCache>
                        <c:ptCount val="1"/>
                        <c:pt idx="0">
                          <c:v>-8.8</c:v>
                        </c:pt>
                      </c15:dlblFieldTableCache>
                    </c15:dlblFTEntry>
                  </c15:dlblFieldTable>
                  <c15:showDataLabelsRange val="0"/>
                </c:ext>
                <c:ext xmlns:c16="http://schemas.microsoft.com/office/drawing/2014/chart" uri="{C3380CC4-5D6E-409C-BE32-E72D297353CC}">
                  <c16:uniqueId val="{00000017-55E9-4544-BFAB-A159DB42ED04}"/>
                </c:ext>
              </c:extLst>
            </c:dLbl>
            <c:dLbl>
              <c:idx val="24"/>
              <c:tx>
                <c:strRef>
                  <c:f>Daten_Diagramme!$E$38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{BE278927-7644-4535-B99E-F2F06449E0C7}</c15:txfldGUID>
                      <c15:f>Daten_Diagramme!$E$38</c15:f>
                      <c15:dlblFieldTableCache>
                        <c:ptCount val="1"/>
                        <c:pt idx="0">
                          <c:v>-6.4</c:v>
                        </c:pt>
                      </c15:dlblFieldTableCache>
                    </c15:dlblFTEntry>
                  </c15:dlblFieldTable>
                  <c15:showDataLabelsRange val="0"/>
                </c:ext>
                <c:ext xmlns:c16="http://schemas.microsoft.com/office/drawing/2014/chart" uri="{C3380CC4-5D6E-409C-BE32-E72D297353CC}">
                  <c16:uniqueId val="{00000018-55E9-4544-BFAB-A159DB42ED04}"/>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{ED3F3F32-55BE-4A83-BEAA-5D1280C0315E}</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55E9-4544-BFAB-A159DB42ED0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{D842D314-D9EC-433D-9EFE-F88F8064F7B3}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5E9-4544-BFAB-A159DB42ED0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{6787488C-29C1-439F-91B3-EB70CBD584D8}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5E9-4544-BFAB-A159DB42ED0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{6F9F18E9-99A1-43E1-820F-70FB01703EFB}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5E9-4544-BFAB-A159DB42ED0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{B7D45483-B935-4F96-B839-85A26D6BEA4C}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5E9-4544-BFAB-A159DB42ED0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{DB085CBF-7D76-4155-8670-F69A53AC815F}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5E9-4544-BFAB-A159DB42ED04}"/>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{900D8929-6DBE-434B-A72B-D28D758E9E97}</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55E9-4544-BFAB-A159DB42ED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-0.34689372437716809</c:v>
                </c:pt>
                <c:pt idx="1">
                  <c:v>-8.8235294117647065</c:v>
                </c:pt>
                <c:pt idx="2">
                  <c:v>-22.222222222222221</c:v>
                </c:pt>
                <c:pt idx="3">
                  <c:v>-9.6730245231607626</c:v>
                </c:pt>
                <c:pt idx="4">
                  <c:v>5.0847457627118642</c:v>
                </c:pt>
                <c:pt idx="5">
                  <c:v>-8.7628865979381452</c:v>
                </c:pt>
                <c:pt idx="6">
                  <c:v>-18.859649122807017</c:v>
                </c:pt>
                <c:pt idx="7">
                  <c:v>10.759493670886076</c:v>
                </c:pt>
                <c:pt idx="8">
                  <c:v>10.745614035087719</c:v>
                </c:pt>
                <c:pt idx="9">
                  <c:v>-1.6949152542372881</c:v>
                </c:pt>
                <c:pt idx="10">
                  <c:v>-9.8701298701298708</c:v>
                </c:pt>
                <c:pt idx="11">
                  <c:v>-10.810810810810811</c:v>
                </c:pt>
                <c:pt idx="12">
                  <c:v>-4.166666666666667</c:v>
                </c:pt>
                <c:pt idx="13">
                  <c:v>6.0439560439560438</c:v>
                </c:pt>
                <c:pt idx="14">
                  <c:v>7.0484581497797354</c:v>
                </c:pt>
                <c:pt idx="15">
                  <c:v>4.9504950495049505</c:v>
                </c:pt>
                <c:pt idx="16">
                  <c:v>18.421052631578949</c:v>
                </c:pt>
                <c:pt idx="17">
                  <c:v>28.571428571428573</c:v>
                </c:pt>
                <c:pt idx="18">
                  <c:v>5.376344086021505</c:v>
                </c:pt>
                <c:pt idx="19">
                  <c:v>-12.650602409638553</c:v>
                </c:pt>
                <c:pt idx="20">
                  <c:v>2.9411764705882355</c:v>
                </c:pt>
                <c:pt idx="21">
                  <c:v>0</c:v>
                </c:pt>
                <c:pt idx="23">
                  <c:v>-8.8235294117647065</c:v>
                </c:pt>
                <c:pt idx="24">
                  <c:v>-6.3736263736263732</c:v>
                </c:pt>
                <c:pt idx="25">
                  <c:v>2.2451728783116298</c:v>
                </c:pt>
              </c:numCache>
            </c:numRef>
          </c:val>
          <c:extLst>
            <c:ext xmlns:c16="http://schemas.microsoft.com/office/drawing/2014/chart" uri="{C3380CC4-5D6E-409C-BE32-E72D297353CC}">
              <c16:uniqueId val="{00000020-55E9-4544-BFAB-A159DB42ED0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{D40ADDE4-8EB0-4256-B532-732A04638E36}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5E9-4544-BFAB-A159DB42ED0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{EFF804DA-E874-4CA7-AF46-7C3ADA1B67F5}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5E9-4544-BFAB-A159DB42ED0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{F530A5D1-5599-4758-9C41-E7020C51411B}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5E9-4544-BFAB-A159DB42ED0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{A31E9B61-B3F2-44FF-B609-AA6EDAFF5D4E}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5E9-4544-BFAB-A159DB42ED0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{0E27D586-1A8F-431E-8D0C-07C718ED8D1C}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5E9-4544-BFAB-A159DB42ED0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{31E3B17E-41F1-42EE-8B42-DD39FBB71C07}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5E9-4544-BFAB-A159DB42ED0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{5BE19799-B225-48D8-B709-4E0188340111}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5E9-4544-BFAB-A159DB42ED0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{F97ECC55-5F6D-4F66-87C7-8396C596A83D}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5E9-4544-BFAB-A159DB42ED0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{8ED34FF3-7ACA-4F6F-AEF1-1FDE5BADEF82}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5E9-4544-BFAB-A159DB42ED0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{E3793489-75D4-41C3-83F8-D3C6489F7949}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5E9-4544-BFAB-A159DB42ED0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{F48BA3FD-7B8B-426C-B0A1-68DC0F590C0F}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5E9-4544-BFAB-A159DB42ED0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{67AE9E4D-7152-40DE-B52B-FBEF73A76E99}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5E9-4544-BFAB-A159DB42ED0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{55BAA539-2B6F-41D4-B7AC-A662E2A94B55}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5E9-4544-BFAB-A159DB42ED0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{4D092357-F222-4C35-8259-6781DC9904DA}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5E9-4544-BFAB-A159DB42ED0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{9D4A21B1-0E37-4CCD-869F-44A620D0686B}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5E9-4544-BFAB-A159DB42ED0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{B53327F9-5650-4DE1-9730-78A13FC91147}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5E9-4544-BFAB-A159DB42ED0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{2DB6A464-D525-4A41-B4F8-9C87BE20ED8A}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5E9-4544-BFAB-A159DB42ED0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{1E4334B6-DF7D-42FF-910E-C90E01301B9D}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5E9-4544-BFAB-A159DB42ED0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{22E57AD6-D9AD-4196-8D95-7FBABB4C2F4E}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5E9-4544-BFAB-A159DB42ED0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{A257EFCC-E16D-4742-BA9D-D334046521D3}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5E9-4544-BFAB-A159DB42ED0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{F630ED15-BB42-4318-BE95-6D37BEA6B124}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5E9-4544-BFAB-A159DB42ED0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{C72BD989-4AD3-4E42-B71B-4ACC4739EC39}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5E9-4544-BFAB-A159DB42ED0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{459AEBBF-4A29-4A00-B7FB-26E5CFF37E73}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5E9-4544-BFAB-A159DB42ED0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{69688130-CBBF-4671-B45C-C62591CEBC83}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5E9-4544-BFAB-A159DB42ED0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{34F72618-74DF-4DCE-ACF1-B3CCD12FC713}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5E9-4544-BFAB-A159DB42ED0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{B2C86197-2E76-4197-8BE3-D9C8F983B02B}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5E9-4544-BFAB-A159DB42ED0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{E9A046FF-9248-4471-BD33-5BF0519D47F0}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5E9-4544-BFAB-A159DB42ED0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{0A2E9A72-1AE5-427E-A433-A2B7BD308272}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5E9-4544-BFAB-A159DB42ED0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{BCADD322-6FC3-45DC-8886-EBCC6DCFE2FE}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5E9-4544-BFAB-A159DB42ED0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{B9589D1A-539F-4F64-92A4-50AED5DB85E6}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5E9-4544-BFAB-A159DB42ED0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{11375ACF-1964-445F-89E3-30913C3114C7}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5E9-4544-BFAB-A159DB42ED0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{C7B63676-770A-4A4C-AC1D-C2AF82E893EC}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5E9-4544-BFAB-A159DB42ED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5E9-4544-BFAB-A159DB42ED0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5E9-4544-BFAB-A159DB42ED0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{9F29D629-2A10-440F-BF3A-73250CF8D09F}</c15:txfldGUID>
                      <c15:f>Diagramm!$I$46</c15:f>
                      <c15:dlblFieldTableCache>
                        <c:ptCount val="1"/>
                      </c15:dlblFieldTableCache>
                    </c15:dlblFTEntry>
                  </c15:dlblFieldTable>
                  <c15:showDataLabelsRange val="0"/>
                </c:ext>
                <c:ext xmlns:c16="http://schemas.microsoft.com/office/drawing/2014/chart" uri="{C3380CC4-5D6E-409C-BE32-E72D297353CC}">
                  <c16:uniqueId val="{00000000-AB85-4920-BCBB-6EB57BF2C3F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{8DF1FE13-CA20-4B8E-BE0C-2BBFEFDED26C}</c15:txfldGUID>
                      <c15:f>Diagramm!$I$47</c15:f>
                      <c15:dlblFieldTableCache>
                        <c:ptCount val="1"/>
                      </c15:dlblFieldTableCache>
                    </c15:dlblFTEntry>
                  </c15:dlblFieldTable>
                  <c15:showDataLabelsRange val="0"/>
                </c:ext>
                <c:ext xmlns:c16="http://schemas.microsoft.com/office/drawing/2014/chart" uri="{C3380CC4-5D6E-409C-BE32-E72D297353CC}">
                  <c16:uniqueId val="{00000001-AB85-4920-BCBB-6EB57BF2C3F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{54B943F4-EC1E-4457-AE02-CF05B5720EF4}</c15:txfldGUID>
                      <c15:f>Diagramm!$I$48</c15:f>
                      <c15:dlblFieldTableCache>
                        <c:ptCount val="1"/>
                      </c15:dlblFieldTableCache>
                    </c15:dlblFTEntry>
                  </c15:dlblFieldTable>
                  <c15:showDataLabelsRange val="0"/>
                </c:ext>
                <c:ext xmlns:c16="http://schemas.microsoft.com/office/drawing/2014/chart" uri="{C3380CC4-5D6E-409C-BE32-E72D297353CC}">
                  <c16:uniqueId val="{00000002-AB85-4920-BCBB-6EB57BF2C3F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{5A54E39D-0261-41FF-A519-AA13E11EE480}</c15:txfldGUID>
                      <c15:f>Diagramm!$I$49</c15:f>
                      <c15:dlblFieldTableCache>
                        <c:ptCount val="1"/>
                      </c15:dlblFieldTableCache>
                    </c15:dlblFTEntry>
                  </c15:dlblFieldTable>
                  <c15:showDataLabelsRange val="0"/>
                </c:ext>
                <c:ext xmlns:c16="http://schemas.microsoft.com/office/drawing/2014/chart" uri="{C3380CC4-5D6E-409C-BE32-E72D297353CC}">
                  <c16:uniqueId val="{00000003-AB85-4920-BCBB-6EB57BF2C3F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{1525CD05-D305-4768-83AF-ADA74C781C91}</c15:txfldGUID>
                      <c15:f>Diagramm!$I$50</c15:f>
                      <c15:dlblFieldTableCache>
                        <c:ptCount val="1"/>
                      </c15:dlblFieldTableCache>
                    </c15:dlblFTEntry>
                  </c15:dlblFieldTable>
                  <c15:showDataLabelsRange val="0"/>
                </c:ext>
                <c:ext xmlns:c16="http://schemas.microsoft.com/office/drawing/2014/chart" uri="{C3380CC4-5D6E-409C-BE32-E72D297353CC}">
                  <c16:uniqueId val="{00000004-AB85-4920-BCBB-6EB57BF2C3F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{D10F69B8-BAD3-49E2-9728-76C312D3C20E}</c15:txfldGUID>
                      <c15:f>Diagramm!$I$51</c15:f>
                      <c15:dlblFieldTableCache>
                        <c:ptCount val="1"/>
                      </c15:dlblFieldTableCache>
                    </c15:dlblFTEntry>
                  </c15:dlblFieldTable>
                  <c15:showDataLabelsRange val="0"/>
                </c:ext>
                <c:ext xmlns:c16="http://schemas.microsoft.com/office/drawing/2014/chart" uri="{C3380CC4-5D6E-409C-BE32-E72D297353CC}">
                  <c16:uniqueId val="{00000005-AB85-4920-BCBB-6EB57BF2C3F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{7A97CFB0-F3B1-47C8-8809-B2E2D0DD61BC}</c15:txfldGUID>
                      <c15:f>Diagramm!$I$52</c15:f>
                      <c15:dlblFieldTableCache>
                        <c:ptCount val="1"/>
                      </c15:dlblFieldTableCache>
                    </c15:dlblFTEntry>
                  </c15:dlblFieldTable>
                  <c15:showDataLabelsRange val="0"/>
                </c:ext>
                <c:ext xmlns:c16="http://schemas.microsoft.com/office/drawing/2014/chart" uri="{C3380CC4-5D6E-409C-BE32-E72D297353CC}">
                  <c16:uniqueId val="{00000006-AB85-4920-BCBB-6EB57BF2C3F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{17D33D9E-B7A8-4721-BC92-9AE40280F4F3}</c15:txfldGUID>
                      <c15:f>Diagramm!$I$53</c15:f>
                      <c15:dlblFieldTableCache>
                        <c:ptCount val="1"/>
                      </c15:dlblFieldTableCache>
                    </c15:dlblFTEntry>
                  </c15:dlblFieldTable>
                  <c15:showDataLabelsRange val="0"/>
                </c:ext>
                <c:ext xmlns:c16="http://schemas.microsoft.com/office/drawing/2014/chart" uri="{C3380CC4-5D6E-409C-BE32-E72D297353CC}">
                  <c16:uniqueId val="{00000007-AB85-4920-BCBB-6EB57BF2C3F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{6A43425F-670E-4A5F-9069-2230810B0349}</c15:txfldGUID>
                      <c15:f>Diagramm!$I$54</c15:f>
                      <c15:dlblFieldTableCache>
                        <c:ptCount val="1"/>
                      </c15:dlblFieldTableCache>
                    </c15:dlblFTEntry>
                  </c15:dlblFieldTable>
                  <c15:showDataLabelsRange val="0"/>
                </c:ext>
                <c:ext xmlns:c16="http://schemas.microsoft.com/office/drawing/2014/chart" uri="{C3380CC4-5D6E-409C-BE32-E72D297353CC}">
                  <c16:uniqueId val="{00000008-AB85-4920-BCBB-6EB57BF2C3F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{9B0F89F7-1294-4002-83C1-8806BE97D485}</c15:txfldGUID>
                      <c15:f>Diagramm!$I$55</c15:f>
                      <c15:dlblFieldTableCache>
                        <c:ptCount val="1"/>
                      </c15:dlblFieldTableCache>
                    </c15:dlblFTEntry>
                  </c15:dlblFieldTable>
                  <c15:showDataLabelsRange val="0"/>
                </c:ext>
                <c:ext xmlns:c16="http://schemas.microsoft.com/office/drawing/2014/chart" uri="{C3380CC4-5D6E-409C-BE32-E72D297353CC}">
                  <c16:uniqueId val="{00000009-AB85-4920-BCBB-6EB57BF2C3F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{BD27C5CF-9318-4ACE-A968-25F28D81CC42}</c15:txfldGUID>
                      <c15:f>Diagramm!$I$56</c15:f>
                      <c15:dlblFieldTableCache>
                        <c:ptCount val="1"/>
                      </c15:dlblFieldTableCache>
                    </c15:dlblFTEntry>
                  </c15:dlblFieldTable>
                  <c15:showDataLabelsRange val="0"/>
                </c:ext>
                <c:ext xmlns:c16="http://schemas.microsoft.com/office/drawing/2014/chart" uri="{C3380CC4-5D6E-409C-BE32-E72D297353CC}">
                  <c16:uniqueId val="{0000000A-AB85-4920-BCBB-6EB57BF2C3F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{C744F69B-500C-4D4D-833A-830979FC0C3E}</c15:txfldGUID>
                      <c15:f>Diagramm!$I$57</c15:f>
                      <c15:dlblFieldTableCache>
                        <c:ptCount val="1"/>
                      </c15:dlblFieldTableCache>
                    </c15:dlblFTEntry>
                  </c15:dlblFieldTable>
                  <c15:showDataLabelsRange val="0"/>
                </c:ext>
                <c:ext xmlns:c16="http://schemas.microsoft.com/office/drawing/2014/chart" uri="{C3380CC4-5D6E-409C-BE32-E72D297353CC}">
                  <c16:uniqueId val="{0000000B-AB85-4920-BCBB-6EB57BF2C3F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{FF7ECF67-AC91-48E0-A148-C6C575DF91B3}</c15:txfldGUID>
                      <c15:f>Diagramm!$I$58</c15:f>
                      <c15:dlblFieldTableCache>
                        <c:ptCount val="1"/>
                      </c15:dlblFieldTableCache>
                    </c15:dlblFTEntry>
                  </c15:dlblFieldTable>
                  <c15:showDataLabelsRange val="0"/>
                </c:ext>
                <c:ext xmlns:c16="http://schemas.microsoft.com/office/drawing/2014/chart" uri="{C3380CC4-5D6E-409C-BE32-E72D297353CC}">
                  <c16:uniqueId val="{0000000C-AB85-4920-BCBB-6EB57BF2C3F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{F2CB1F5D-40DE-43C7-A0B3-EC843550F4EF}</c15:txfldGUID>
                      <c15:f>Diagramm!$I$59</c15:f>
                      <c15:dlblFieldTableCache>
                        <c:ptCount val="1"/>
                      </c15:dlblFieldTableCache>
                    </c15:dlblFTEntry>
                  </c15:dlblFieldTable>
                  <c15:showDataLabelsRange val="0"/>
                </c:ext>
                <c:ext xmlns:c16="http://schemas.microsoft.com/office/drawing/2014/chart" uri="{C3380CC4-5D6E-409C-BE32-E72D297353CC}">
                  <c16:uniqueId val="{0000000D-AB85-4920-BCBB-6EB57BF2C3F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{472C1FE1-D110-4F16-ADC8-F76994953F08}</c15:txfldGUID>
                      <c15:f>Diagramm!$I$60</c15:f>
                      <c15:dlblFieldTableCache>
                        <c:ptCount val="1"/>
                      </c15:dlblFieldTableCache>
                    </c15:dlblFTEntry>
                  </c15:dlblFieldTable>
                  <c15:showDataLabelsRange val="0"/>
                </c:ext>
                <c:ext xmlns:c16="http://schemas.microsoft.com/office/drawing/2014/chart" uri="{C3380CC4-5D6E-409C-BE32-E72D297353CC}">
                  <c16:uniqueId val="{0000000E-AB85-4920-BCBB-6EB57BF2C3F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{F4B6BE39-6E66-4ABA-A930-3A579F248D36}</c15:txfldGUID>
                      <c15:f>Diagramm!$I$61</c15:f>
                      <c15:dlblFieldTableCache>
                        <c:ptCount val="1"/>
                      </c15:dlblFieldTableCache>
                    </c15:dlblFTEntry>
                  </c15:dlblFieldTable>
                  <c15:showDataLabelsRange val="0"/>
                </c:ext>
                <c:ext xmlns:c16="http://schemas.microsoft.com/office/drawing/2014/chart" uri="{C3380CC4-5D6E-409C-BE32-E72D297353CC}">
                  <c16:uniqueId val="{0000000F-AB85-4920-BCBB-6EB57BF2C3F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{E981DF2A-13EB-471D-AD06-334351E66274}</c15:txfldGUID>
                      <c15:f>Diagramm!$I$62</c15:f>
                      <c15:dlblFieldTableCache>
                        <c:ptCount val="1"/>
                      </c15:dlblFieldTableCache>
                    </c15:dlblFTEntry>
                  </c15:dlblFieldTable>
                  <c15:showDataLabelsRange val="0"/>
                </c:ext>
                <c:ext xmlns:c16="http://schemas.microsoft.com/office/drawing/2014/chart" uri="{C3380CC4-5D6E-409C-BE32-E72D297353CC}">
                  <c16:uniqueId val="{00000010-AB85-4920-BCBB-6EB57BF2C3F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{E3865A27-0C50-45AE-B4E2-75C19C348A3A}</c15:txfldGUID>
                      <c15:f>Diagramm!$I$63</c15:f>
                      <c15:dlblFieldTableCache>
                        <c:ptCount val="1"/>
                      </c15:dlblFieldTableCache>
                    </c15:dlblFTEntry>
                  </c15:dlblFieldTable>
                  <c15:showDataLabelsRange val="0"/>
                </c:ext>
                <c:ext xmlns:c16="http://schemas.microsoft.com/office/drawing/2014/chart" uri="{C3380CC4-5D6E-409C-BE32-E72D297353CC}">
                  <c16:uniqueId val="{00000011-AB85-4920-BCBB-6EB57BF2C3F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{44C48447-3C46-45A6-B8F3-4DFB4B898556}</c15:txfldGUID>
                      <c15:f>Diagramm!$I$64</c15:f>
                      <c15:dlblFieldTableCache>
                        <c:ptCount val="1"/>
                      </c15:dlblFieldTableCache>
                    </c15:dlblFTEntry>
                  </c15:dlblFieldTable>
                  <c15:showDataLabelsRange val="0"/>
                </c:ext>
                <c:ext xmlns:c16="http://schemas.microsoft.com/office/drawing/2014/chart" uri="{C3380CC4-5D6E-409C-BE32-E72D297353CC}">
                  <c16:uniqueId val="{00000012-AB85-4920-BCBB-6EB57BF2C3F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{A3FB5DA3-22E9-4E8D-B3A2-960683C82443}</c15:txfldGUID>
                      <c15:f>Diagramm!$I$65</c15:f>
                      <c15:dlblFieldTableCache>
                        <c:ptCount val="1"/>
                      </c15:dlblFieldTableCache>
                    </c15:dlblFTEntry>
                  </c15:dlblFieldTable>
                  <c15:showDataLabelsRange val="0"/>
                </c:ext>
                <c:ext xmlns:c16="http://schemas.microsoft.com/office/drawing/2014/chart" uri="{C3380CC4-5D6E-409C-BE32-E72D297353CC}">
                  <c16:uniqueId val="{00000013-AB85-4920-BCBB-6EB57BF2C3F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{8FBF922D-748E-4C81-B922-CFA2D33E2776}</c15:txfldGUID>
                      <c15:f>Diagramm!$I$66</c15:f>
                      <c15:dlblFieldTableCache>
                        <c:ptCount val="1"/>
                      </c15:dlblFieldTableCache>
                    </c15:dlblFTEntry>
                  </c15:dlblFieldTable>
                  <c15:showDataLabelsRange val="0"/>
                </c:ext>
                <c:ext xmlns:c16="http://schemas.microsoft.com/office/drawing/2014/chart" uri="{C3380CC4-5D6E-409C-BE32-E72D297353CC}">
                  <c16:uniqueId val="{00000014-AB85-4920-BCBB-6EB57BF2C3F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{D9D10FF9-F1D4-4D24-B609-947DD2D5025C}</c15:txfldGUID>
                      <c15:f>Diagramm!$I$67</c15:f>
                      <c15:dlblFieldTableCache>
                        <c:ptCount val="1"/>
                      </c15:dlblFieldTableCache>
                    </c15:dlblFTEntry>
                  </c15:dlblFieldTable>
                  <c15:showDataLabelsRange val="0"/>
                </c:ext>
                <c:ext xmlns:c16="http://schemas.microsoft.com/office/drawing/2014/chart" uri="{C3380CC4-5D6E-409C-BE32-E72D297353CC}">
                  <c16:uniqueId val="{00000015-AB85-4920-BCBB-6EB57BF2C3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B85-4920-BCBB-6EB57BF2C3F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{ADA96362-3EEE-4990-8EC3-E8B368B81B1C}</c15:txfldGUID>
                      <c15:f>Diagramm!$K$46</c15:f>
                      <c15:dlblFieldTableCache>
                        <c:ptCount val="1"/>
                      </c15:dlblFieldTableCache>
                    </c15:dlblFTEntry>
                  </c15:dlblFieldTable>
                  <c15:showDataLabelsRange val="0"/>
                </c:ext>
                <c:ext xmlns:c16="http://schemas.microsoft.com/office/drawing/2014/chart" uri="{C3380CC4-5D6E-409C-BE32-E72D297353CC}">
                  <c16:uniqueId val="{00000017-AB85-4920-BCBB-6EB57BF2C3F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{29F9A441-E2DF-4964-9D5B-B068BE8D4B1B}</c15:txfldGUID>
                      <c15:f>Diagramm!$K$47</c15:f>
                      <c15:dlblFieldTableCache>
                        <c:ptCount val="1"/>
                      </c15:dlblFieldTableCache>
                    </c15:dlblFTEntry>
                  </c15:dlblFieldTable>
                  <c15:showDataLabelsRange val="0"/>
                </c:ext>
                <c:ext xmlns:c16="http://schemas.microsoft.com/office/drawing/2014/chart" uri="{C3380CC4-5D6E-409C-BE32-E72D297353CC}">
                  <c16:uniqueId val="{00000018-AB85-4920-BCBB-6EB57BF2C3F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{4A7E9CD6-FA17-4D8D-A769-0BEBA19D8C87}</c15:txfldGUID>
                      <c15:f>Diagramm!$K$48</c15:f>
                      <c15:dlblFieldTableCache>
                        <c:ptCount val="1"/>
                      </c15:dlblFieldTableCache>
                    </c15:dlblFTEntry>
                  </c15:dlblFieldTable>
                  <c15:showDataLabelsRange val="0"/>
                </c:ext>
                <c:ext xmlns:c16="http://schemas.microsoft.com/office/drawing/2014/chart" uri="{C3380CC4-5D6E-409C-BE32-E72D297353CC}">
                  <c16:uniqueId val="{00000019-AB85-4920-BCBB-6EB57BF2C3F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{C4BCFE3C-7E03-439C-94A7-C8B97EB01A56}</c15:txfldGUID>
                      <c15:f>Diagramm!$K$49</c15:f>
                      <c15:dlblFieldTableCache>
                        <c:ptCount val="1"/>
                      </c15:dlblFieldTableCache>
                    </c15:dlblFTEntry>
                  </c15:dlblFieldTable>
                  <c15:showDataLabelsRange val="0"/>
                </c:ext>
                <c:ext xmlns:c16="http://schemas.microsoft.com/office/drawing/2014/chart" uri="{C3380CC4-5D6E-409C-BE32-E72D297353CC}">
                  <c16:uniqueId val="{0000001A-AB85-4920-BCBB-6EB57BF2C3F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{A679BF74-6D56-4469-A4CD-709DBF73E6E5}</c15:txfldGUID>
                      <c15:f>Diagramm!$K$50</c15:f>
                      <c15:dlblFieldTableCache>
                        <c:ptCount val="1"/>
                      </c15:dlblFieldTableCache>
                    </c15:dlblFTEntry>
                  </c15:dlblFieldTable>
                  <c15:showDataLabelsRange val="0"/>
                </c:ext>
                <c:ext xmlns:c16="http://schemas.microsoft.com/office/drawing/2014/chart" uri="{C3380CC4-5D6E-409C-BE32-E72D297353CC}">
                  <c16:uniqueId val="{0000001B-AB85-4920-BCBB-6EB57BF2C3F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{8AD15624-163E-4156-BD44-26EDF4D7E8AC}</c15:txfldGUID>
                      <c15:f>Diagramm!$K$51</c15:f>
                      <c15:dlblFieldTableCache>
                        <c:ptCount val="1"/>
                      </c15:dlblFieldTableCache>
                    </c15:dlblFTEntry>
                  </c15:dlblFieldTable>
                  <c15:showDataLabelsRange val="0"/>
                </c:ext>
                <c:ext xmlns:c16="http://schemas.microsoft.com/office/drawing/2014/chart" uri="{C3380CC4-5D6E-409C-BE32-E72D297353CC}">
                  <c16:uniqueId val="{0000001C-AB85-4920-BCBB-6EB57BF2C3F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{8485D7E3-7BC0-467F-8AC3-D7DCC95D6582}</c15:txfldGUID>
                      <c15:f>Diagramm!$K$52</c15:f>
                      <c15:dlblFieldTableCache>
                        <c:ptCount val="1"/>
                      </c15:dlblFieldTableCache>
                    </c15:dlblFTEntry>
                  </c15:dlblFieldTable>
                  <c15:showDataLabelsRange val="0"/>
                </c:ext>
                <c:ext xmlns:c16="http://schemas.microsoft.com/office/drawing/2014/chart" uri="{C3380CC4-5D6E-409C-BE32-E72D297353CC}">
                  <c16:uniqueId val="{0000001D-AB85-4920-BCBB-6EB57BF2C3F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{AFDA003D-723E-4C7D-A1C2-45950BAE0E97}</c15:txfldGUID>
                      <c15:f>Diagramm!$K$53</c15:f>
                      <c15:dlblFieldTableCache>
                        <c:ptCount val="1"/>
                      </c15:dlblFieldTableCache>
                    </c15:dlblFTEntry>
                  </c15:dlblFieldTable>
                  <c15:showDataLabelsRange val="0"/>
                </c:ext>
                <c:ext xmlns:c16="http://schemas.microsoft.com/office/drawing/2014/chart" uri="{C3380CC4-5D6E-409C-BE32-E72D297353CC}">
                  <c16:uniqueId val="{0000001E-AB85-4920-BCBB-6EB57BF2C3F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{6A270E37-2398-4181-9EA8-629E89B18F83}</c15:txfldGUID>
                      <c15:f>Diagramm!$K$54</c15:f>
                      <c15:dlblFieldTableCache>
                        <c:ptCount val="1"/>
                      </c15:dlblFieldTableCache>
                    </c15:dlblFTEntry>
                  </c15:dlblFieldTable>
                  <c15:showDataLabelsRange val="0"/>
                </c:ext>
                <c:ext xmlns:c16="http://schemas.microsoft.com/office/drawing/2014/chart" uri="{C3380CC4-5D6E-409C-BE32-E72D297353CC}">
                  <c16:uniqueId val="{0000001F-AB85-4920-BCBB-6EB57BF2C3F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{54B38B02-FFE4-43EB-B67F-64A38E62C3BD}</c15:txfldGUID>
                      <c15:f>Diagramm!$K$55</c15:f>
                      <c15:dlblFieldTableCache>
                        <c:ptCount val="1"/>
                      </c15:dlblFieldTableCache>
                    </c15:dlblFTEntry>
                  </c15:dlblFieldTable>
                  <c15:showDataLabelsRange val="0"/>
                </c:ext>
                <c:ext xmlns:c16="http://schemas.microsoft.com/office/drawing/2014/chart" uri="{C3380CC4-5D6E-409C-BE32-E72D297353CC}">
                  <c16:uniqueId val="{00000020-AB85-4920-BCBB-6EB57BF2C3F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{9EB2B116-9AE9-48B7-A089-7532CD058D1D}</c15:txfldGUID>
                      <c15:f>Diagramm!$K$56</c15:f>
                      <c15:dlblFieldTableCache>
                        <c:ptCount val="1"/>
                      </c15:dlblFieldTableCache>
                    </c15:dlblFTEntry>
                  </c15:dlblFieldTable>
                  <c15:showDataLabelsRange val="0"/>
                </c:ext>
                <c:ext xmlns:c16="http://schemas.microsoft.com/office/drawing/2014/chart" uri="{C3380CC4-5D6E-409C-BE32-E72D297353CC}">
                  <c16:uniqueId val="{00000021-AB85-4920-BCBB-6EB57BF2C3F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{55431764-9489-4CDC-8E21-5ADF19DBE4D7}</c15:txfldGUID>
                      <c15:f>Diagramm!$K$57</c15:f>
                      <c15:dlblFieldTableCache>
                        <c:ptCount val="1"/>
                      </c15:dlblFieldTableCache>
                    </c15:dlblFTEntry>
                  </c15:dlblFieldTable>
                  <c15:showDataLabelsRange val="0"/>
                </c:ext>
                <c:ext xmlns:c16="http://schemas.microsoft.com/office/drawing/2014/chart" uri="{C3380CC4-5D6E-409C-BE32-E72D297353CC}">
                  <c16:uniqueId val="{00000022-AB85-4920-BCBB-6EB57BF2C3F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{E3CCC8F8-3B6B-485F-8EFD-DF95242CA1F8}</c15:txfldGUID>
                      <c15:f>Diagramm!$K$58</c15:f>
                      <c15:dlblFieldTableCache>
                        <c:ptCount val="1"/>
                      </c15:dlblFieldTableCache>
                    </c15:dlblFTEntry>
                  </c15:dlblFieldTable>
                  <c15:showDataLabelsRange val="0"/>
                </c:ext>
                <c:ext xmlns:c16="http://schemas.microsoft.com/office/drawing/2014/chart" uri="{C3380CC4-5D6E-409C-BE32-E72D297353CC}">
                  <c16:uniqueId val="{00000023-AB85-4920-BCBB-6EB57BF2C3F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{D85BCC04-C1C7-466D-9221-22D585E1E365}</c15:txfldGUID>
                      <c15:f>Diagramm!$K$59</c15:f>
                      <c15:dlblFieldTableCache>
                        <c:ptCount val="1"/>
                      </c15:dlblFieldTableCache>
                    </c15:dlblFTEntry>
                  </c15:dlblFieldTable>
                  <c15:showDataLabelsRange val="0"/>
                </c:ext>
                <c:ext xmlns:c16="http://schemas.microsoft.com/office/drawing/2014/chart" uri="{C3380CC4-5D6E-409C-BE32-E72D297353CC}">
                  <c16:uniqueId val="{00000024-AB85-4920-BCBB-6EB57BF2C3F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{FD9461F6-243B-4996-8E3C-D7C28152597E}</c15:txfldGUID>
                      <c15:f>Diagramm!$K$60</c15:f>
                      <c15:dlblFieldTableCache>
                        <c:ptCount val="1"/>
                      </c15:dlblFieldTableCache>
                    </c15:dlblFTEntry>
                  </c15:dlblFieldTable>
                  <c15:showDataLabelsRange val="0"/>
                </c:ext>
                <c:ext xmlns:c16="http://schemas.microsoft.com/office/drawing/2014/chart" uri="{C3380CC4-5D6E-409C-BE32-E72D297353CC}">
                  <c16:uniqueId val="{00000025-AB85-4920-BCBB-6EB57BF2C3F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{4E11E952-5E5E-4AEF-B8DC-634D0C2B9E91}</c15:txfldGUID>
                      <c15:f>Diagramm!$K$61</c15:f>
                      <c15:dlblFieldTableCache>
                        <c:ptCount val="1"/>
                      </c15:dlblFieldTableCache>
                    </c15:dlblFTEntry>
                  </c15:dlblFieldTable>
                  <c15:showDataLabelsRange val="0"/>
                </c:ext>
                <c:ext xmlns:c16="http://schemas.microsoft.com/office/drawing/2014/chart" uri="{C3380CC4-5D6E-409C-BE32-E72D297353CC}">
                  <c16:uniqueId val="{00000026-AB85-4920-BCBB-6EB57BF2C3F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{CB67C82B-ABB7-4018-9F57-FA1220C1CAC8}</c15:txfldGUID>
                      <c15:f>Diagramm!$K$62</c15:f>
                      <c15:dlblFieldTableCache>
                        <c:ptCount val="1"/>
                      </c15:dlblFieldTableCache>
                    </c15:dlblFTEntry>
                  </c15:dlblFieldTable>
                  <c15:showDataLabelsRange val="0"/>
                </c:ext>
                <c:ext xmlns:c16="http://schemas.microsoft.com/office/drawing/2014/chart" uri="{C3380CC4-5D6E-409C-BE32-E72D297353CC}">
                  <c16:uniqueId val="{00000027-AB85-4920-BCBB-6EB57BF2C3F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{6737E997-DF8E-4FF8-B3B0-80FA2387E140}</c15:txfldGUID>
                      <c15:f>Diagramm!$K$63</c15:f>
                      <c15:dlblFieldTableCache>
                        <c:ptCount val="1"/>
                      </c15:dlblFieldTableCache>
                    </c15:dlblFTEntry>
                  </c15:dlblFieldTable>
                  <c15:showDataLabelsRange val="0"/>
                </c:ext>
                <c:ext xmlns:c16="http://schemas.microsoft.com/office/drawing/2014/chart" uri="{C3380CC4-5D6E-409C-BE32-E72D297353CC}">
                  <c16:uniqueId val="{00000028-AB85-4920-BCBB-6EB57BF2C3F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{A4A696F9-3B00-4344-9AF5-9935004DE9DE}</c15:txfldGUID>
                      <c15:f>Diagramm!$K$64</c15:f>
                      <c15:dlblFieldTableCache>
                        <c:ptCount val="1"/>
                      </c15:dlblFieldTableCache>
                    </c15:dlblFTEntry>
                  </c15:dlblFieldTable>
                  <c15:showDataLabelsRange val="0"/>
                </c:ext>
                <c:ext xmlns:c16="http://schemas.microsoft.com/office/drawing/2014/chart" uri="{C3380CC4-5D6E-409C-BE32-E72D297353CC}">
                  <c16:uniqueId val="{00000029-AB85-4920-BCBB-6EB57BF2C3F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{C9E434E5-D00F-469E-820A-1379EE56E375}</c15:txfldGUID>
                      <c15:f>Diagramm!$K$65</c15:f>
                      <c15:dlblFieldTableCache>
                        <c:ptCount val="1"/>
                      </c15:dlblFieldTableCache>
                    </c15:dlblFTEntry>
                  </c15:dlblFieldTable>
                  <c15:showDataLabelsRange val="0"/>
                </c:ext>
                <c:ext xmlns:c16="http://schemas.microsoft.com/office/drawing/2014/chart" uri="{C3380CC4-5D6E-409C-BE32-E72D297353CC}">
                  <c16:uniqueId val="{0000002A-AB85-4920-BCBB-6EB57BF2C3F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{DB846AF1-F81C-4485-9F89-0D510A651ED0}</c15:txfldGUID>
                      <c15:f>Diagramm!$K$66</c15:f>
                      <c15:dlblFieldTableCache>
                        <c:ptCount val="1"/>
                      </c15:dlblFieldTableCache>
                    </c15:dlblFTEntry>
                  </c15:dlblFieldTable>
                  <c15:showDataLabelsRange val="0"/>
                </c:ext>
                <c:ext xmlns:c16="http://schemas.microsoft.com/office/drawing/2014/chart" uri="{C3380CC4-5D6E-409C-BE32-E72D297353CC}">
                  <c16:uniqueId val="{0000002B-AB85-4920-BCBB-6EB57BF2C3F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{E51254E6-57EC-4F8A-B9FF-3D1F35134BB0}</c15:txfldGUID>
                      <c15:f>Diagramm!$K$67</c15:f>
                      <c15:dlblFieldTableCache>
                        <c:ptCount val="1"/>
                      </c15:dlblFieldTableCache>
                    </c15:dlblFTEntry>
                  </c15:dlblFieldTable>
                  <c15:showDataLabelsRange val="0"/>
                </c:ext>
                <c:ext xmlns:c16="http://schemas.microsoft.com/office/drawing/2014/chart" uri="{C3380CC4-5D6E-409C-BE32-E72D297353CC}">
                  <c16:uniqueId val="{0000002C-AB85-4920-BCBB-6EB57BF2C3F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B85-4920-BCBB-6EB57BF2C3F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{3D23E37F-5A05-441D-8084-B62C2B0ABA95}</c15:txfldGUID>
                      <c15:f>Diagramm!$J$46</c15:f>
                      <c15:dlblFieldTableCache>
                        <c:ptCount val="1"/>
                      </c15:dlblFieldTableCache>
                    </c15:dlblFTEntry>
                  </c15:dlblFieldTable>
                  <c15:showDataLabelsRange val="0"/>
                </c:ext>
                <c:ext xmlns:c16="http://schemas.microsoft.com/office/drawing/2014/chart" uri="{C3380CC4-5D6E-409C-BE32-E72D297353CC}">
                  <c16:uniqueId val="{0000002E-AB85-4920-BCBB-6EB57BF2C3F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{79E29588-C8D1-41E5-B9EF-EB29DF97B9AB}</c15:txfldGUID>
                      <c15:f>Diagramm!$J$47</c15:f>
                      <c15:dlblFieldTableCache>
                        <c:ptCount val="1"/>
                      </c15:dlblFieldTableCache>
                    </c15:dlblFTEntry>
                  </c15:dlblFieldTable>
                  <c15:showDataLabelsRange val="0"/>
                </c:ext>
                <c:ext xmlns:c16="http://schemas.microsoft.com/office/drawing/2014/chart" uri="{C3380CC4-5D6E-409C-BE32-E72D297353CC}">
                  <c16:uniqueId val="{0000002F-AB85-4920-BCBB-6EB57BF2C3F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{F370E1E6-7A95-4DD5-8450-F26FA3EC67E3}</c15:txfldGUID>
                      <c15:f>Diagramm!$J$48</c15:f>
                      <c15:dlblFieldTableCache>
                        <c:ptCount val="1"/>
                      </c15:dlblFieldTableCache>
                    </c15:dlblFTEntry>
                  </c15:dlblFieldTable>
                  <c15:showDataLabelsRange val="0"/>
                </c:ext>
                <c:ext xmlns:c16="http://schemas.microsoft.com/office/drawing/2014/chart" uri="{C3380CC4-5D6E-409C-BE32-E72D297353CC}">
                  <c16:uniqueId val="{00000030-AB85-4920-BCBB-6EB57BF2C3F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{FB86DBB8-CE4C-4109-8A98-E8B7B42AB8ED}</c15:txfldGUID>
                      <c15:f>Diagramm!$J$49</c15:f>
                      <c15:dlblFieldTableCache>
                        <c:ptCount val="1"/>
                      </c15:dlblFieldTableCache>
                    </c15:dlblFTEntry>
                  </c15:dlblFieldTable>
                  <c15:showDataLabelsRange val="0"/>
                </c:ext>
                <c:ext xmlns:c16="http://schemas.microsoft.com/office/drawing/2014/chart" uri="{C3380CC4-5D6E-409C-BE32-E72D297353CC}">
                  <c16:uniqueId val="{00000031-AB85-4920-BCBB-6EB57BF2C3F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{F1DBF290-8BF3-42F1-9B9E-618EAF1263F3}</c15:txfldGUID>
                      <c15:f>Diagramm!$J$50</c15:f>
                      <c15:dlblFieldTableCache>
                        <c:ptCount val="1"/>
                      </c15:dlblFieldTableCache>
                    </c15:dlblFTEntry>
                  </c15:dlblFieldTable>
                  <c15:showDataLabelsRange val="0"/>
                </c:ext>
                <c:ext xmlns:c16="http://schemas.microsoft.com/office/drawing/2014/chart" uri="{C3380CC4-5D6E-409C-BE32-E72D297353CC}">
                  <c16:uniqueId val="{00000032-AB85-4920-BCBB-6EB57BF2C3F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{A6C4FD0A-9859-48C1-BC0A-9F8281137993}</c15:txfldGUID>
                      <c15:f>Diagramm!$J$51</c15:f>
                      <c15:dlblFieldTableCache>
                        <c:ptCount val="1"/>
                      </c15:dlblFieldTableCache>
                    </c15:dlblFTEntry>
                  </c15:dlblFieldTable>
                  <c15:showDataLabelsRange val="0"/>
                </c:ext>
                <c:ext xmlns:c16="http://schemas.microsoft.com/office/drawing/2014/chart" uri="{C3380CC4-5D6E-409C-BE32-E72D297353CC}">
                  <c16:uniqueId val="{00000033-AB85-4920-BCBB-6EB57BF2C3F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{075D46E3-E68C-4EEF-9510-AF3CC7A031AD}</c15:txfldGUID>
                      <c15:f>Diagramm!$J$52</c15:f>
                      <c15:dlblFieldTableCache>
                        <c:ptCount val="1"/>
                      </c15:dlblFieldTableCache>
                    </c15:dlblFTEntry>
                  </c15:dlblFieldTable>
                  <c15:showDataLabelsRange val="0"/>
                </c:ext>
                <c:ext xmlns:c16="http://schemas.microsoft.com/office/drawing/2014/chart" uri="{C3380CC4-5D6E-409C-BE32-E72D297353CC}">
                  <c16:uniqueId val="{00000034-AB85-4920-BCBB-6EB57BF2C3F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{76988045-C12F-49A0-9E30-AD12F5AEDF54}</c15:txfldGUID>
                      <c15:f>Diagramm!$J$53</c15:f>
                      <c15:dlblFieldTableCache>
                        <c:ptCount val="1"/>
                      </c15:dlblFieldTableCache>
                    </c15:dlblFTEntry>
                  </c15:dlblFieldTable>
                  <c15:showDataLabelsRange val="0"/>
                </c:ext>
                <c:ext xmlns:c16="http://schemas.microsoft.com/office/drawing/2014/chart" uri="{C3380CC4-5D6E-409C-BE32-E72D297353CC}">
                  <c16:uniqueId val="{00000035-AB85-4920-BCBB-6EB57BF2C3F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{BB3CFBD1-F4A7-49BA-A9F6-F075771B59E6}</c15:txfldGUID>
                      <c15:f>Diagramm!$J$54</c15:f>
                      <c15:dlblFieldTableCache>
                        <c:ptCount val="1"/>
                      </c15:dlblFieldTableCache>
                    </c15:dlblFTEntry>
                  </c15:dlblFieldTable>
                  <c15:showDataLabelsRange val="0"/>
                </c:ext>
                <c:ext xmlns:c16="http://schemas.microsoft.com/office/drawing/2014/chart" uri="{C3380CC4-5D6E-409C-BE32-E72D297353CC}">
                  <c16:uniqueId val="{00000036-AB85-4920-BCBB-6EB57BF2C3F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{2455D3E3-6420-4AD6-A650-BFA857EA0902}</c15:txfldGUID>
                      <c15:f>Diagramm!$J$55</c15:f>
                      <c15:dlblFieldTableCache>
                        <c:ptCount val="1"/>
                      </c15:dlblFieldTableCache>
                    </c15:dlblFTEntry>
                  </c15:dlblFieldTable>
                  <c15:showDataLabelsRange val="0"/>
                </c:ext>
                <c:ext xmlns:c16="http://schemas.microsoft.com/office/drawing/2014/chart" uri="{C3380CC4-5D6E-409C-BE32-E72D297353CC}">
                  <c16:uniqueId val="{00000037-AB85-4920-BCBB-6EB57BF2C3F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{E23E4428-D1AF-455F-BF91-255206B234BE}</c15:txfldGUID>
                      <c15:f>Diagramm!$J$56</c15:f>
                      <c15:dlblFieldTableCache>
                        <c:ptCount val="1"/>
                      </c15:dlblFieldTableCache>
                    </c15:dlblFTEntry>
                  </c15:dlblFieldTable>
                  <c15:showDataLabelsRange val="0"/>
                </c:ext>
                <c:ext xmlns:c16="http://schemas.microsoft.com/office/drawing/2014/chart" uri="{C3380CC4-5D6E-409C-BE32-E72D297353CC}">
                  <c16:uniqueId val="{00000038-AB85-4920-BCBB-6EB57BF2C3F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{8C4E3799-AAE5-4F2A-9876-C86EA17A51C7}</c15:txfldGUID>
                      <c15:f>Diagramm!$J$57</c15:f>
                      <c15:dlblFieldTableCache>
                        <c:ptCount val="1"/>
                      </c15:dlblFieldTableCache>
                    </c15:dlblFTEntry>
                  </c15:dlblFieldTable>
                  <c15:showDataLabelsRange val="0"/>
                </c:ext>
                <c:ext xmlns:c16="http://schemas.microsoft.com/office/drawing/2014/chart" uri="{C3380CC4-5D6E-409C-BE32-E72D297353CC}">
                  <c16:uniqueId val="{00000039-AB85-4920-BCBB-6EB57BF2C3F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{DB6456FB-78F6-466E-A46C-EF394ED91AC3}</c15:txfldGUID>
                      <c15:f>Diagramm!$J$58</c15:f>
                      <c15:dlblFieldTableCache>
                        <c:ptCount val="1"/>
                      </c15:dlblFieldTableCache>
                    </c15:dlblFTEntry>
                  </c15:dlblFieldTable>
                  <c15:showDataLabelsRange val="0"/>
                </c:ext>
                <c:ext xmlns:c16="http://schemas.microsoft.com/office/drawing/2014/chart" uri="{C3380CC4-5D6E-409C-BE32-E72D297353CC}">
                  <c16:uniqueId val="{0000003A-AB85-4920-BCBB-6EB57BF2C3F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{9C438F19-E2C3-483E-9D4A-0C65EA47D6DD}</c15:txfldGUID>
                      <c15:f>Diagramm!$J$59</c15:f>
                      <c15:dlblFieldTableCache>
                        <c:ptCount val="1"/>
                      </c15:dlblFieldTableCache>
                    </c15:dlblFTEntry>
                  </c15:dlblFieldTable>
                  <c15:showDataLabelsRange val="0"/>
                </c:ext>
                <c:ext xmlns:c16="http://schemas.microsoft.com/office/drawing/2014/chart" uri="{C3380CC4-5D6E-409C-BE32-E72D297353CC}">
                  <c16:uniqueId val="{0000003B-AB85-4920-BCBB-6EB57BF2C3F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{BAAFE675-E1C3-4707-AE2A-D35168C6697C}</c15:txfldGUID>
                      <c15:f>Diagramm!$J$60</c15:f>
                      <c15:dlblFieldTableCache>
                        <c:ptCount val="1"/>
                      </c15:dlblFieldTableCache>
                    </c15:dlblFTEntry>
                  </c15:dlblFieldTable>
                  <c15:showDataLabelsRange val="0"/>
                </c:ext>
                <c:ext xmlns:c16="http://schemas.microsoft.com/office/drawing/2014/chart" uri="{C3380CC4-5D6E-409C-BE32-E72D297353CC}">
                  <c16:uniqueId val="{0000003C-AB85-4920-BCBB-6EB57BF2C3F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{277166A0-F23B-40F2-B7E7-1CA4105F2C87}</c15:txfldGUID>
                      <c15:f>Diagramm!$J$61</c15:f>
                      <c15:dlblFieldTableCache>
                        <c:ptCount val="1"/>
                      </c15:dlblFieldTableCache>
                    </c15:dlblFTEntry>
                  </c15:dlblFieldTable>
                  <c15:showDataLabelsRange val="0"/>
                </c:ext>
                <c:ext xmlns:c16="http://schemas.microsoft.com/office/drawing/2014/chart" uri="{C3380CC4-5D6E-409C-BE32-E72D297353CC}">
                  <c16:uniqueId val="{0000003D-AB85-4920-BCBB-6EB57BF2C3F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{EE19C5E5-1398-4B60-B9AA-D4C87B45735C}</c15:txfldGUID>
                      <c15:f>Diagramm!$J$62</c15:f>
                      <c15:dlblFieldTableCache>
                        <c:ptCount val="1"/>
                      </c15:dlblFieldTableCache>
                    </c15:dlblFTEntry>
                  </c15:dlblFieldTable>
                  <c15:showDataLabelsRange val="0"/>
                </c:ext>
                <c:ext xmlns:c16="http://schemas.microsoft.com/office/drawing/2014/chart" uri="{C3380CC4-5D6E-409C-BE32-E72D297353CC}">
                  <c16:uniqueId val="{0000003E-AB85-4920-BCBB-6EB57BF2C3F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{1F35C7FD-6AF0-471A-8B7B-552CA1477A00}</c15:txfldGUID>
                      <c15:f>Diagramm!$J$63</c15:f>
                      <c15:dlblFieldTableCache>
                        <c:ptCount val="1"/>
                      </c15:dlblFieldTableCache>
                    </c15:dlblFTEntry>
                  </c15:dlblFieldTable>
                  <c15:showDataLabelsRange val="0"/>
                </c:ext>
                <c:ext xmlns:c16="http://schemas.microsoft.com/office/drawing/2014/chart" uri="{C3380CC4-5D6E-409C-BE32-E72D297353CC}">
                  <c16:uniqueId val="{0000003F-AB85-4920-BCBB-6EB57BF2C3F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{1829D25F-DF86-4155-B37F-FF3747DFDFF9}</c15:txfldGUID>
                      <c15:f>Diagramm!$J$64</c15:f>
                      <c15:dlblFieldTableCache>
                        <c:ptCount val="1"/>
                      </c15:dlblFieldTableCache>
                    </c15:dlblFTEntry>
                  </c15:dlblFieldTable>
                  <c15:showDataLabelsRange val="0"/>
                </c:ext>
                <c:ext xmlns:c16="http://schemas.microsoft.com/office/drawing/2014/chart" uri="{C3380CC4-5D6E-409C-BE32-E72D297353CC}">
                  <c16:uniqueId val="{00000040-AB85-4920-BCBB-6EB57BF2C3F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{42FA9E43-0BC6-40A2-9382-3F73564B2A43}</c15:txfldGUID>
                      <c15:f>Diagramm!$J$65</c15:f>
                      <c15:dlblFieldTableCache>
                        <c:ptCount val="1"/>
                      </c15:dlblFieldTableCache>
                    </c15:dlblFTEntry>
                  </c15:dlblFieldTable>
                  <c15:showDataLabelsRange val="0"/>
                </c:ext>
                <c:ext xmlns:c16="http://schemas.microsoft.com/office/drawing/2014/chart" uri="{C3380CC4-5D6E-409C-BE32-E72D297353CC}">
                  <c16:uniqueId val="{00000041-AB85-4920-BCBB-6EB57BF2C3F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{0EFB69F0-7811-44EA-AA70-2B2479DAD7CF}</c15:txfldGUID>
                      <c15:f>Diagramm!$J$66</c15:f>
                      <c15:dlblFieldTableCache>
                        <c:ptCount val="1"/>
                      </c15:dlblFieldTableCache>
                    </c15:dlblFTEntry>
                  </c15:dlblFieldTable>
                  <c15:showDataLabelsRange val="0"/>
                </c:ext>
                <c:ext xmlns:c16="http://schemas.microsoft.com/office/drawing/2014/chart" uri="{C3380CC4-5D6E-409C-BE32-E72D297353CC}">
                  <c16:uniqueId val="{00000042-AB85-4920-BCBB-6EB57BF2C3F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{876A4A1F-E942-4CF4-A37C-4CC4BBF4FD45}</c15:txfldGUID>
                      <c15:f>Diagramm!$J$67</c15:f>
                      <c15:dlblFieldTableCache>
                        <c:ptCount val="1"/>
                      </c15:dlblFieldTableCache>
                    </c15:dlblFTEntry>
                  </c15:dlblFieldTable>
                  <c15:showDataLabelsRange val="0"/>
                </c:ext>
                <c:ext xmlns:c16="http://schemas.microsoft.com/office/drawing/2014/chart" uri="{C3380CC4-5D6E-409C-BE32-E72D297353CC}">
                  <c16:uniqueId val="{00000043-AB85-4920-BCBB-6EB57BF2C3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B85-4920-BCBB-6EB57BF2C3F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69-44F7-B434-40D919854D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69-44F7-B434-40D919854D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69-44F7-B434-40D919854D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69-44F7-B434-40D919854D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69-44F7-B434-40D919854D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69-44F7-B434-40D919854D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69-44F7-B434-40D919854D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69-44F7-B434-40D919854D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69-44F7-B434-40D919854D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69-44F7-B434-40D919854D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69-44F7-B434-40D919854D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69-44F7-B434-40D919854D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69-44F7-B434-40D919854D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569-44F7-B434-40D919854D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69-44F7-B434-40D919854D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569-44F7-B434-40D919854D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69-44F7-B434-40D919854D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569-44F7-B434-40D919854D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569-44F7-B434-40D919854D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569-44F7-B434-40D919854D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569-44F7-B434-40D919854D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569-44F7-B434-40D919854D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69-44F7-B434-40D919854DC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569-44F7-B434-40D919854D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569-44F7-B434-40D919854D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569-44F7-B434-40D919854D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569-44F7-B434-40D919854D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569-44F7-B434-40D919854D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569-44F7-B434-40D919854D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569-44F7-B434-40D919854D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569-44F7-B434-40D919854D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569-44F7-B434-40D919854D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569-44F7-B434-40D919854D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569-44F7-B434-40D919854D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569-44F7-B434-40D919854D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569-44F7-B434-40D919854D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569-44F7-B434-40D919854D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569-44F7-B434-40D919854D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569-44F7-B434-40D919854D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569-44F7-B434-40D919854D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569-44F7-B434-40D919854D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569-44F7-B434-40D919854D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569-44F7-B434-40D919854D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569-44F7-B434-40D919854D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569-44F7-B434-40D919854DC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69-44F7-B434-40D919854DC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569-44F7-B434-40D919854D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569-44F7-B434-40D919854D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569-44F7-B434-40D919854D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569-44F7-B434-40D919854D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569-44F7-B434-40D919854D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569-44F7-B434-40D919854D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569-44F7-B434-40D919854D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569-44F7-B434-40D919854D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569-44F7-B434-40D919854D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569-44F7-B434-40D919854D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569-44F7-B434-40D919854D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569-44F7-B434-40D919854D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569-44F7-B434-40D919854D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569-44F7-B434-40D919854D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569-44F7-B434-40D919854D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569-44F7-B434-40D919854D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569-44F7-B434-40D919854D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569-44F7-B434-40D919854D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569-44F7-B434-40D919854D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569-44F7-B434-40D919854D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569-44F7-B434-40D919854D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569-44F7-B434-40D919854D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69-44F7-B434-40D919854DC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101.2151173535391</c:v>
                </c:pt>
                <c:pt idx="2">
                  <c:v>101.7464424320828</c:v>
                </c:pt>
                <c:pt idx="3">
                  <c:v>99.237664017741636</c:v>
                </c:pt>
                <c:pt idx="4">
                  <c:v>99.727407133616708</c:v>
                </c:pt>
                <c:pt idx="5">
                  <c:v>98.997412677878387</c:v>
                </c:pt>
                <c:pt idx="6">
                  <c:v>101.02568841249307</c:v>
                </c:pt>
                <c:pt idx="7">
                  <c:v>99.399371650341891</c:v>
                </c:pt>
                <c:pt idx="8">
                  <c:v>99.621142117907965</c:v>
                </c:pt>
                <c:pt idx="9">
                  <c:v>100.30955461097764</c:v>
                </c:pt>
                <c:pt idx="10">
                  <c:v>101.72334134171133</c:v>
                </c:pt>
                <c:pt idx="11">
                  <c:v>100.29107373868047</c:v>
                </c:pt>
                <c:pt idx="12">
                  <c:v>99.842912585474025</c:v>
                </c:pt>
                <c:pt idx="13">
                  <c:v>100.71613380151543</c:v>
                </c:pt>
                <c:pt idx="14">
                  <c:v>102.09295878765478</c:v>
                </c:pt>
                <c:pt idx="15">
                  <c:v>101.03492884864164</c:v>
                </c:pt>
                <c:pt idx="16">
                  <c:v>101.54777305488818</c:v>
                </c:pt>
                <c:pt idx="17">
                  <c:v>102.46257623359823</c:v>
                </c:pt>
                <c:pt idx="18">
                  <c:v>103.38199963038255</c:v>
                </c:pt>
                <c:pt idx="19">
                  <c:v>101.93125115505453</c:v>
                </c:pt>
                <c:pt idx="20">
                  <c:v>100.41119940861209</c:v>
                </c:pt>
                <c:pt idx="21">
                  <c:v>100.35113657364627</c:v>
                </c:pt>
                <c:pt idx="22">
                  <c:v>100.07392348918869</c:v>
                </c:pt>
                <c:pt idx="23">
                  <c:v>98.600073923489191</c:v>
                </c:pt>
                <c:pt idx="24">
                  <c:v>96.285344668268351</c:v>
                </c:pt>
              </c:numCache>
            </c:numRef>
          </c:val>
          <c:smooth val="0"/>
          <c:extLst>
            <c:ext xmlns:c16="http://schemas.microsoft.com/office/drawing/2014/chart" uri="{C3380CC4-5D6E-409C-BE32-E72D297353CC}">
              <c16:uniqueId val="{00000000-1900-47CA-9C15-2AB215433D4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103.0612244897959</c:v>
                </c:pt>
                <c:pt idx="2">
                  <c:v>104.91651205936921</c:v>
                </c:pt>
                <c:pt idx="3">
                  <c:v>102.13358070500928</c:v>
                </c:pt>
                <c:pt idx="4">
                  <c:v>96.753246753246756</c:v>
                </c:pt>
                <c:pt idx="5">
                  <c:v>96.938775510204081</c:v>
                </c:pt>
                <c:pt idx="6">
                  <c:v>99.257884972170686</c:v>
                </c:pt>
                <c:pt idx="7">
                  <c:v>98.979591836734699</c:v>
                </c:pt>
                <c:pt idx="8">
                  <c:v>96.66048237476808</c:v>
                </c:pt>
                <c:pt idx="9">
                  <c:v>99.072356215213347</c:v>
                </c:pt>
                <c:pt idx="10">
                  <c:v>99.165120593692023</c:v>
                </c:pt>
                <c:pt idx="11">
                  <c:v>98.515769944341372</c:v>
                </c:pt>
                <c:pt idx="12">
                  <c:v>97.495361781076056</c:v>
                </c:pt>
                <c:pt idx="13">
                  <c:v>98.701298701298697</c:v>
                </c:pt>
                <c:pt idx="14">
                  <c:v>99.907235621521338</c:v>
                </c:pt>
                <c:pt idx="15">
                  <c:v>100.7421150278293</c:v>
                </c:pt>
                <c:pt idx="16">
                  <c:v>101.66975881261595</c:v>
                </c:pt>
                <c:pt idx="17">
                  <c:v>104.73098330241189</c:v>
                </c:pt>
                <c:pt idx="18">
                  <c:v>109.36920222634508</c:v>
                </c:pt>
                <c:pt idx="19">
                  <c:v>110.01855287569573</c:v>
                </c:pt>
                <c:pt idx="20">
                  <c:v>110.29684601113172</c:v>
                </c:pt>
                <c:pt idx="21">
                  <c:v>113.82189239332097</c:v>
                </c:pt>
                <c:pt idx="22">
                  <c:v>117.25417439703153</c:v>
                </c:pt>
                <c:pt idx="23">
                  <c:v>120.2226345083488</c:v>
                </c:pt>
                <c:pt idx="24">
                  <c:v>116.79035250463824</c:v>
                </c:pt>
              </c:numCache>
            </c:numRef>
          </c:val>
          <c:smooth val="0"/>
          <c:extLst>
            <c:ext xmlns:c16="http://schemas.microsoft.com/office/drawing/2014/chart" uri="{C3380CC4-5D6E-409C-BE32-E72D297353CC}">
              <c16:uniqueId val="{00000001-1900-47CA-9C15-2AB215433D4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97.724039829302995</c:v>
                </c:pt>
                <c:pt idx="2">
                  <c:v>97.913703176861063</c:v>
                </c:pt>
                <c:pt idx="3">
                  <c:v>99.57325746799431</c:v>
                </c:pt>
                <c:pt idx="4">
                  <c:v>94.689426268373637</c:v>
                </c:pt>
                <c:pt idx="5">
                  <c:v>91.986723565670943</c:v>
                </c:pt>
                <c:pt idx="6">
                  <c:v>91.702228544333806</c:v>
                </c:pt>
                <c:pt idx="7">
                  <c:v>94.64201043148411</c:v>
                </c:pt>
                <c:pt idx="8">
                  <c:v>94.689426268373637</c:v>
                </c:pt>
                <c:pt idx="9">
                  <c:v>90.611664295874832</c:v>
                </c:pt>
                <c:pt idx="10">
                  <c:v>91.228070175438589</c:v>
                </c:pt>
                <c:pt idx="11">
                  <c:v>92.603129445234714</c:v>
                </c:pt>
                <c:pt idx="12">
                  <c:v>89.995258416311046</c:v>
                </c:pt>
                <c:pt idx="13">
                  <c:v>90.659080132764345</c:v>
                </c:pt>
                <c:pt idx="14">
                  <c:v>91.322901849217644</c:v>
                </c:pt>
                <c:pt idx="15">
                  <c:v>91.749644381223334</c:v>
                </c:pt>
                <c:pt idx="16">
                  <c:v>92.792792792792795</c:v>
                </c:pt>
                <c:pt idx="17">
                  <c:v>92.697961119013755</c:v>
                </c:pt>
                <c:pt idx="18">
                  <c:v>91.797060218112847</c:v>
                </c:pt>
                <c:pt idx="19">
                  <c:v>93.504030346135607</c:v>
                </c:pt>
                <c:pt idx="20">
                  <c:v>93.978188715030825</c:v>
                </c:pt>
                <c:pt idx="21">
                  <c:v>94.073020388809852</c:v>
                </c:pt>
                <c:pt idx="22">
                  <c:v>92.413466097676618</c:v>
                </c:pt>
                <c:pt idx="23">
                  <c:v>94.64201043148411</c:v>
                </c:pt>
                <c:pt idx="24">
                  <c:v>90.137505926979614</c:v>
                </c:pt>
              </c:numCache>
            </c:numRef>
          </c:val>
          <c:smooth val="0"/>
          <c:extLst>
            <c:ext xmlns:c16="http://schemas.microsoft.com/office/drawing/2014/chart" uri="{C3380CC4-5D6E-409C-BE32-E72D297353CC}">
              <c16:uniqueId val="{00000002-1900-47CA-9C15-2AB215433D4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900-47CA-9C15-2AB215433D48}"/>
                </c:ext>
              </c:extLst>
            </c:dLbl>
            <c:dLbl>
              <c:idx val="1"/>
              <c:delete val="1"/>
              <c:extLst>
                <c:ext xmlns:c15="http://schemas.microsoft.com/office/drawing/2012/chart" uri="{CE6537A1-D6FC-4f65-9D91-7224C49458BB}"/>
                <c:ext xmlns:c16="http://schemas.microsoft.com/office/drawing/2014/chart" uri="{C3380CC4-5D6E-409C-BE32-E72D297353CC}">
                  <c16:uniqueId val="{00000004-1900-47CA-9C15-2AB215433D48}"/>
                </c:ext>
              </c:extLst>
            </c:dLbl>
            <c:dLbl>
              <c:idx val="2"/>
              <c:delete val="1"/>
              <c:extLst>
                <c:ext xmlns:c15="http://schemas.microsoft.com/office/drawing/2012/chart" uri="{CE6537A1-D6FC-4f65-9D91-7224C49458BB}"/>
                <c:ext xmlns:c16="http://schemas.microsoft.com/office/drawing/2014/chart" uri="{C3380CC4-5D6E-409C-BE32-E72D297353CC}">
                  <c16:uniqueId val="{00000005-1900-47CA-9C15-2AB215433D48}"/>
                </c:ext>
              </c:extLst>
            </c:dLbl>
            <c:dLbl>
              <c:idx val="3"/>
              <c:delete val="1"/>
              <c:extLst>
                <c:ext xmlns:c15="http://schemas.microsoft.com/office/drawing/2012/chart" uri="{CE6537A1-D6FC-4f65-9D91-7224C49458BB}"/>
                <c:ext xmlns:c16="http://schemas.microsoft.com/office/drawing/2014/chart" uri="{C3380CC4-5D6E-409C-BE32-E72D297353CC}">
                  <c16:uniqueId val="{00000006-1900-47CA-9C15-2AB215433D48}"/>
                </c:ext>
              </c:extLst>
            </c:dLbl>
            <c:dLbl>
              <c:idx val="4"/>
              <c:delete val="1"/>
              <c:extLst>
                <c:ext xmlns:c15="http://schemas.microsoft.com/office/drawing/2012/chart" uri="{CE6537A1-D6FC-4f65-9D91-7224C49458BB}"/>
                <c:ext xmlns:c16="http://schemas.microsoft.com/office/drawing/2014/chart" uri="{C3380CC4-5D6E-409C-BE32-E72D297353CC}">
                  <c16:uniqueId val="{00000007-1900-47CA-9C15-2AB215433D48}"/>
                </c:ext>
              </c:extLst>
            </c:dLbl>
            <c:dLbl>
              <c:idx val="5"/>
              <c:delete val="1"/>
              <c:extLst>
                <c:ext xmlns:c15="http://schemas.microsoft.com/office/drawing/2012/chart" uri="{CE6537A1-D6FC-4f65-9D91-7224C49458BB}"/>
                <c:ext xmlns:c16="http://schemas.microsoft.com/office/drawing/2014/chart" uri="{C3380CC4-5D6E-409C-BE32-E72D297353CC}">
                  <c16:uniqueId val="{00000008-1900-47CA-9C15-2AB215433D48}"/>
                </c:ext>
              </c:extLst>
            </c:dLbl>
            <c:dLbl>
              <c:idx val="6"/>
              <c:delete val="1"/>
              <c:extLst>
                <c:ext xmlns:c15="http://schemas.microsoft.com/office/drawing/2012/chart" uri="{CE6537A1-D6FC-4f65-9D91-7224C49458BB}"/>
                <c:ext xmlns:c16="http://schemas.microsoft.com/office/drawing/2014/chart" uri="{C3380CC4-5D6E-409C-BE32-E72D297353CC}">
                  <c16:uniqueId val="{00000009-1900-47CA-9C15-2AB215433D48}"/>
                </c:ext>
              </c:extLst>
            </c:dLbl>
            <c:dLbl>
              <c:idx val="7"/>
              <c:delete val="1"/>
              <c:extLst>
                <c:ext xmlns:c15="http://schemas.microsoft.com/office/drawing/2012/chart" uri="{CE6537A1-D6FC-4f65-9D91-7224C49458BB}"/>
                <c:ext xmlns:c16="http://schemas.microsoft.com/office/drawing/2014/chart" uri="{C3380CC4-5D6E-409C-BE32-E72D297353CC}">
                  <c16:uniqueId val="{0000000A-1900-47CA-9C15-2AB215433D48}"/>
                </c:ext>
              </c:extLst>
            </c:dLbl>
            <c:dLbl>
              <c:idx val="8"/>
              <c:delete val="1"/>
              <c:extLst>
                <c:ext xmlns:c15="http://schemas.microsoft.com/office/drawing/2012/chart" uri="{CE6537A1-D6FC-4f65-9D91-7224C49458BB}"/>
                <c:ext xmlns:c16="http://schemas.microsoft.com/office/drawing/2014/chart" uri="{C3380CC4-5D6E-409C-BE32-E72D297353CC}">
                  <c16:uniqueId val="{0000000B-1900-47CA-9C15-2AB215433D48}"/>
                </c:ext>
              </c:extLst>
            </c:dLbl>
            <c:dLbl>
              <c:idx val="9"/>
              <c:delete val="1"/>
              <c:extLst>
                <c:ext xmlns:c15="http://schemas.microsoft.com/office/drawing/2012/chart" uri="{CE6537A1-D6FC-4f65-9D91-7224C49458BB}"/>
                <c:ext xmlns:c16="http://schemas.microsoft.com/office/drawing/2014/chart" uri="{C3380CC4-5D6E-409C-BE32-E72D297353CC}">
                  <c16:uniqueId val="{0000000C-1900-47CA-9C15-2AB215433D48}"/>
                </c:ext>
              </c:extLst>
            </c:dLbl>
            <c:dLbl>
              <c:idx val="10"/>
              <c:delete val="1"/>
              <c:extLst>
                <c:ext xmlns:c15="http://schemas.microsoft.com/office/drawing/2012/chart" uri="{CE6537A1-D6FC-4f65-9D91-7224C49458BB}"/>
                <c:ext xmlns:c16="http://schemas.microsoft.com/office/drawing/2014/chart" uri="{C3380CC4-5D6E-409C-BE32-E72D297353CC}">
                  <c16:uniqueId val="{0000000D-1900-47CA-9C15-2AB215433D48}"/>
                </c:ext>
              </c:extLst>
            </c:dLbl>
            <c:dLbl>
              <c:idx val="11"/>
              <c:delete val="1"/>
              <c:extLst>
                <c:ext xmlns:c15="http://schemas.microsoft.com/office/drawing/2012/chart" uri="{CE6537A1-D6FC-4f65-9D91-7224C49458BB}"/>
                <c:ext xmlns:c16="http://schemas.microsoft.com/office/drawing/2014/chart" uri="{C3380CC4-5D6E-409C-BE32-E72D297353CC}">
                  <c16:uniqueId val="{0000000E-1900-47CA-9C15-2AB215433D48}"/>
                </c:ext>
              </c:extLst>
            </c:dLbl>
            <c:dLbl>
              <c:idx val="12"/>
              <c:delete val="1"/>
              <c:extLst>
                <c:ext xmlns:c15="http://schemas.microsoft.com/office/drawing/2012/chart" uri="{CE6537A1-D6FC-4f65-9D91-7224C49458BB}"/>
                <c:ext xmlns:c16="http://schemas.microsoft.com/office/drawing/2014/chart" uri="{C3380CC4-5D6E-409C-BE32-E72D297353CC}">
                  <c16:uniqueId val="{0000000F-1900-47CA-9C15-2AB215433D4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00-47CA-9C15-2AB215433D48}"/>
                </c:ext>
              </c:extLst>
            </c:dLbl>
            <c:dLbl>
              <c:idx val="14"/>
              <c:delete val="1"/>
              <c:extLst>
                <c:ext xmlns:c15="http://schemas.microsoft.com/office/drawing/2012/chart" uri="{CE6537A1-D6FC-4f65-9D91-7224C49458BB}"/>
                <c:ext xmlns:c16="http://schemas.microsoft.com/office/drawing/2014/chart" uri="{C3380CC4-5D6E-409C-BE32-E72D297353CC}">
                  <c16:uniqueId val="{00000011-1900-47CA-9C15-2AB215433D48}"/>
                </c:ext>
              </c:extLst>
            </c:dLbl>
            <c:dLbl>
              <c:idx val="15"/>
              <c:delete val="1"/>
              <c:extLst>
                <c:ext xmlns:c15="http://schemas.microsoft.com/office/drawing/2012/chart" uri="{CE6537A1-D6FC-4f65-9D91-7224C49458BB}"/>
                <c:ext xmlns:c16="http://schemas.microsoft.com/office/drawing/2014/chart" uri="{C3380CC4-5D6E-409C-BE32-E72D297353CC}">
                  <c16:uniqueId val="{00000012-1900-47CA-9C15-2AB215433D48}"/>
                </c:ext>
              </c:extLst>
            </c:dLbl>
            <c:dLbl>
              <c:idx val="16"/>
              <c:delete val="1"/>
              <c:extLst>
                <c:ext xmlns:c15="http://schemas.microsoft.com/office/drawing/2012/chart" uri="{CE6537A1-D6FC-4f65-9D91-7224C49458BB}"/>
                <c:ext xmlns:c16="http://schemas.microsoft.com/office/drawing/2014/chart" uri="{C3380CC4-5D6E-409C-BE32-E72D297353CC}">
                  <c16:uniqueId val="{00000013-1900-47CA-9C15-2AB215433D48}"/>
                </c:ext>
              </c:extLst>
            </c:dLbl>
            <c:dLbl>
              <c:idx val="17"/>
              <c:delete val="1"/>
              <c:extLst>
                <c:ext xmlns:c15="http://schemas.microsoft.com/office/drawing/2012/chart" uri="{CE6537A1-D6FC-4f65-9D91-7224C49458BB}"/>
                <c:ext xmlns:c16="http://schemas.microsoft.com/office/drawing/2014/chart" uri="{C3380CC4-5D6E-409C-BE32-E72D297353CC}">
                  <c16:uniqueId val="{00000014-1900-47CA-9C15-2AB215433D48}"/>
                </c:ext>
              </c:extLst>
            </c:dLbl>
            <c:dLbl>
              <c:idx val="18"/>
              <c:delete val="1"/>
              <c:extLst>
                <c:ext xmlns:c15="http://schemas.microsoft.com/office/drawing/2012/chart" uri="{CE6537A1-D6FC-4f65-9D91-7224C49458BB}"/>
                <c:ext xmlns:c16="http://schemas.microsoft.com/office/drawing/2014/chart" uri="{C3380CC4-5D6E-409C-BE32-E72D297353CC}">
                  <c16:uniqueId val="{00000015-1900-47CA-9C15-2AB215433D48}"/>
                </c:ext>
              </c:extLst>
            </c:dLbl>
            <c:dLbl>
              <c:idx val="19"/>
              <c:delete val="1"/>
              <c:extLst>
                <c:ext xmlns:c15="http://schemas.microsoft.com/office/drawing/2012/chart" uri="{CE6537A1-D6FC-4f65-9D91-7224C49458BB}"/>
                <c:ext xmlns:c16="http://schemas.microsoft.com/office/drawing/2014/chart" uri="{C3380CC4-5D6E-409C-BE32-E72D297353CC}">
                  <c16:uniqueId val="{00000016-1900-47CA-9C15-2AB215433D48}"/>
                </c:ext>
              </c:extLst>
            </c:dLbl>
            <c:dLbl>
              <c:idx val="20"/>
              <c:delete val="1"/>
              <c:extLst>
                <c:ext xmlns:c15="http://schemas.microsoft.com/office/drawing/2012/chart" uri="{CE6537A1-D6FC-4f65-9D91-7224C49458BB}"/>
                <c:ext xmlns:c16="http://schemas.microsoft.com/office/drawing/2014/chart" uri="{C3380CC4-5D6E-409C-BE32-E72D297353CC}">
                  <c16:uniqueId val="{00000017-1900-47CA-9C15-2AB215433D48}"/>
                </c:ext>
              </c:extLst>
            </c:dLbl>
            <c:dLbl>
              <c:idx val="21"/>
              <c:delete val="1"/>
              <c:extLst>
                <c:ext xmlns:c15="http://schemas.microsoft.com/office/drawing/2012/chart" uri="{CE6537A1-D6FC-4f65-9D91-7224C49458BB}"/>
                <c:ext xmlns:c16="http://schemas.microsoft.com/office/drawing/2014/chart" uri="{C3380CC4-5D6E-409C-BE32-E72D297353CC}">
                  <c16:uniqueId val="{00000018-1900-47CA-9C15-2AB215433D48}"/>
                </c:ext>
              </c:extLst>
            </c:dLbl>
            <c:dLbl>
              <c:idx val="22"/>
              <c:delete val="1"/>
              <c:extLst>
                <c:ext xmlns:c15="http://schemas.microsoft.com/office/drawing/2012/chart" uri="{CE6537A1-D6FC-4f65-9D91-7224C49458BB}"/>
                <c:ext xmlns:c16="http://schemas.microsoft.com/office/drawing/2014/chart" uri="{C3380CC4-5D6E-409C-BE32-E72D297353CC}">
                  <c16:uniqueId val="{00000019-1900-47CA-9C15-2AB215433D48}"/>
                </c:ext>
              </c:extLst>
            </c:dLbl>
            <c:dLbl>
              <c:idx val="23"/>
              <c:delete val="1"/>
              <c:extLst>
                <c:ext xmlns:c15="http://schemas.microsoft.com/office/drawing/2012/chart" uri="{CE6537A1-D6FC-4f65-9D91-7224C49458BB}"/>
                <c:ext xmlns:c16="http://schemas.microsoft.com/office/drawing/2014/chart" uri="{C3380CC4-5D6E-409C-BE32-E72D297353CC}">
                  <c16:uniqueId val="{0000001A-1900-47CA-9C15-2AB215433D48}"/>
                </c:ext>
              </c:extLst>
            </c:dLbl>
            <c:dLbl>
              <c:idx val="24"/>
              <c:delete val="1"/>
              <c:extLst>
                <c:ext xmlns:c15="http://schemas.microsoft.com/office/drawing/2012/chart" uri="{CE6537A1-D6FC-4f65-9D91-7224C49458BB}"/>
                <c:ext xmlns:c16="http://schemas.microsoft.com/office/drawing/2014/chart" uri="{C3380CC4-5D6E-409C-BE32-E72D297353CC}">
                  <c16:uniqueId val="{0000001B-1900-47CA-9C15-2AB215433D4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900-47CA-9C15-2AB215433D4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Sonneberg (16072)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20840</v>
      </c>
      <c r="F11" s="238">
        <v>21341</v>
      </c>
      <c r="G11" s="238">
        <v>21660</v>
      </c>
      <c r="H11" s="238">
        <v>21720</v>
      </c>
      <c r="I11" s="265">
        <v>21733</v>
      </c>
      <c r="J11" s="263">
        <v>-893</v>
      </c>
      <c r="K11" s="266">
        <v>-4.108958726360834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23.234165067178502</v>
      </c>
      <c r="E13" s="115">
        <v>4842</v>
      </c>
      <c r="F13" s="114">
        <v>5091</v>
      </c>
      <c r="G13" s="114">
        <v>5245</v>
      </c>
      <c r="H13" s="114">
        <v>5364</v>
      </c>
      <c r="I13" s="140">
        <v>5383</v>
      </c>
      <c r="J13" s="115">
        <v>-541</v>
      </c>
      <c r="K13" s="116">
        <v>-10.050157904514212</v>
      </c>
    </row>
    <row r="14" spans="1:255" ht="14.1" customHeight="1" x14ac:dyDescent="0.2">
      <c r="A14" s="306" t="s">
        <v>230</v>
      </c>
      <c r="B14" s="307"/>
      <c r="C14" s="308"/>
      <c r="D14" s="113">
        <v>61.026871401151631</v>
      </c>
      <c r="E14" s="115">
        <v>12718</v>
      </c>
      <c r="F14" s="114">
        <v>12941</v>
      </c>
      <c r="G14" s="114">
        <v>13092</v>
      </c>
      <c r="H14" s="114">
        <v>12994</v>
      </c>
      <c r="I14" s="140">
        <v>12978</v>
      </c>
      <c r="J14" s="115">
        <v>-260</v>
      </c>
      <c r="K14" s="116">
        <v>-2.003390352904916</v>
      </c>
    </row>
    <row r="15" spans="1:255" ht="14.1" customHeight="1" x14ac:dyDescent="0.2">
      <c r="A15" s="306" t="s">
        <v>231</v>
      </c>
      <c r="B15" s="307"/>
      <c r="C15" s="308"/>
      <c r="D15" s="113">
        <v>8.7619961612284065</v>
      </c>
      <c r="E15" s="115">
        <v>1826</v>
      </c>
      <c r="F15" s="114">
        <v>1831</v>
      </c>
      <c r="G15" s="114">
        <v>1843</v>
      </c>
      <c r="H15" s="114">
        <v>1858</v>
      </c>
      <c r="I15" s="140">
        <v>1846</v>
      </c>
      <c r="J15" s="115">
        <v>-20</v>
      </c>
      <c r="K15" s="116">
        <v>-1.0834236186348862</v>
      </c>
    </row>
    <row r="16" spans="1:255" ht="14.1" customHeight="1" x14ac:dyDescent="0.2">
      <c r="A16" s="306" t="s">
        <v>232</v>
      </c>
      <c r="B16" s="307"/>
      <c r="C16" s="308"/>
      <c r="D16" s="113">
        <v>6.9433781190019195</v>
      </c>
      <c r="E16" s="115">
        <v>1447</v>
      </c>
      <c r="F16" s="114">
        <v>1465</v>
      </c>
      <c r="G16" s="114">
        <v>1465</v>
      </c>
      <c r="H16" s="114">
        <v>1487</v>
      </c>
      <c r="I16" s="140">
        <v>1509</v>
      </c>
      <c r="J16" s="115">
        <v>-62</v>
      </c>
      <c r="K16" s="116">
        <v>-4.1086812458581843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1.0556621880998081</v>
      </c>
      <c r="E18" s="115">
        <v>220</v>
      </c>
      <c r="F18" s="114">
        <v>231</v>
      </c>
      <c r="G18" s="114">
        <v>235</v>
      </c>
      <c r="H18" s="114">
        <v>234</v>
      </c>
      <c r="I18" s="140">
        <v>231</v>
      </c>
      <c r="J18" s="115">
        <v>-11</v>
      </c>
      <c r="K18" s="116">
        <v>-4.7619047619047619</v>
      </c>
    </row>
    <row r="19" spans="1:255" ht="14.1" customHeight="1" x14ac:dyDescent="0.2">
      <c r="A19" s="306" t="s">
        <v>235</v>
      </c>
      <c r="B19" s="307" t="s">
        <v>236</v>
      </c>
      <c r="C19" s="308"/>
      <c r="D19" s="113">
        <v>0.2687140115163148</v>
      </c>
      <c r="E19" s="115">
        <v>56</v>
      </c>
      <c r="F19" s="114">
        <v>59</v>
      </c>
      <c r="G19" s="114">
        <v>57</v>
      </c>
      <c r="H19" s="114">
        <v>57</v>
      </c>
      <c r="I19" s="140">
        <v>56</v>
      </c>
      <c r="J19" s="115">
        <v>0</v>
      </c>
      <c r="K19" s="116">
        <v>0</v>
      </c>
    </row>
    <row r="20" spans="1:255" ht="14.1" customHeight="1" x14ac:dyDescent="0.2">
      <c r="A20" s="306">
        <v>12</v>
      </c>
      <c r="B20" s="307" t="s">
        <v>237</v>
      </c>
      <c r="C20" s="308"/>
      <c r="D20" s="113">
        <v>0.36468330134357008</v>
      </c>
      <c r="E20" s="115">
        <v>76</v>
      </c>
      <c r="F20" s="114">
        <v>69</v>
      </c>
      <c r="G20" s="114">
        <v>75</v>
      </c>
      <c r="H20" s="114">
        <v>72</v>
      </c>
      <c r="I20" s="140">
        <v>65</v>
      </c>
      <c r="J20" s="115">
        <v>11</v>
      </c>
      <c r="K20" s="116">
        <v>16.923076923076923</v>
      </c>
    </row>
    <row r="21" spans="1:255" ht="14.1" customHeight="1" x14ac:dyDescent="0.2">
      <c r="A21" s="306">
        <v>21</v>
      </c>
      <c r="B21" s="307" t="s">
        <v>238</v>
      </c>
      <c r="C21" s="308"/>
      <c r="D21" s="113">
        <v>5.0287907869481767</v>
      </c>
      <c r="E21" s="115">
        <v>1048</v>
      </c>
      <c r="F21" s="114">
        <v>1042</v>
      </c>
      <c r="G21" s="114">
        <v>1070</v>
      </c>
      <c r="H21" s="114">
        <v>1045</v>
      </c>
      <c r="I21" s="140">
        <v>1049</v>
      </c>
      <c r="J21" s="115">
        <v>-1</v>
      </c>
      <c r="K21" s="116">
        <v>-9.532888465204957E-2</v>
      </c>
    </row>
    <row r="22" spans="1:255" ht="14.1" customHeight="1" x14ac:dyDescent="0.2">
      <c r="A22" s="306">
        <v>22</v>
      </c>
      <c r="B22" s="307" t="s">
        <v>239</v>
      </c>
      <c r="C22" s="308"/>
      <c r="D22" s="113">
        <v>6.9385796545105567</v>
      </c>
      <c r="E22" s="115">
        <v>1446</v>
      </c>
      <c r="F22" s="114">
        <v>1465</v>
      </c>
      <c r="G22" s="114">
        <v>1491</v>
      </c>
      <c r="H22" s="114">
        <v>1546</v>
      </c>
      <c r="I22" s="140">
        <v>1556</v>
      </c>
      <c r="J22" s="115">
        <v>-110</v>
      </c>
      <c r="K22" s="116">
        <v>-7.0694087403598971</v>
      </c>
    </row>
    <row r="23" spans="1:255" ht="14.1" customHeight="1" x14ac:dyDescent="0.2">
      <c r="A23" s="306">
        <v>23</v>
      </c>
      <c r="B23" s="307" t="s">
        <v>240</v>
      </c>
      <c r="C23" s="308"/>
      <c r="D23" s="113">
        <v>1.3243761996161227</v>
      </c>
      <c r="E23" s="115">
        <v>276</v>
      </c>
      <c r="F23" s="114">
        <v>270</v>
      </c>
      <c r="G23" s="114">
        <v>273</v>
      </c>
      <c r="H23" s="114">
        <v>279</v>
      </c>
      <c r="I23" s="140">
        <v>271</v>
      </c>
      <c r="J23" s="115">
        <v>5</v>
      </c>
      <c r="K23" s="116">
        <v>1.8450184501845019</v>
      </c>
    </row>
    <row r="24" spans="1:255" ht="14.1" customHeight="1" x14ac:dyDescent="0.2">
      <c r="A24" s="306">
        <v>24</v>
      </c>
      <c r="B24" s="307" t="s">
        <v>241</v>
      </c>
      <c r="C24" s="308"/>
      <c r="D24" s="113">
        <v>9.3234165067178498</v>
      </c>
      <c r="E24" s="115">
        <v>1943</v>
      </c>
      <c r="F24" s="114">
        <v>2163</v>
      </c>
      <c r="G24" s="114">
        <v>2203</v>
      </c>
      <c r="H24" s="114">
        <v>2222</v>
      </c>
      <c r="I24" s="140">
        <v>2266</v>
      </c>
      <c r="J24" s="115">
        <v>-323</v>
      </c>
      <c r="K24" s="116">
        <v>-14.254192409532216</v>
      </c>
    </row>
    <row r="25" spans="1:255" ht="14.1" customHeight="1" x14ac:dyDescent="0.2">
      <c r="A25" s="306">
        <v>25</v>
      </c>
      <c r="B25" s="307" t="s">
        <v>242</v>
      </c>
      <c r="C25" s="308"/>
      <c r="D25" s="113">
        <v>9.3618042226487521</v>
      </c>
      <c r="E25" s="115">
        <v>1951</v>
      </c>
      <c r="F25" s="114">
        <v>1959</v>
      </c>
      <c r="G25" s="114">
        <v>1977</v>
      </c>
      <c r="H25" s="114">
        <v>1964</v>
      </c>
      <c r="I25" s="140">
        <v>1917</v>
      </c>
      <c r="J25" s="115">
        <v>34</v>
      </c>
      <c r="K25" s="116">
        <v>1.7736045905059989</v>
      </c>
    </row>
    <row r="26" spans="1:255" ht="14.1" customHeight="1" x14ac:dyDescent="0.2">
      <c r="A26" s="306">
        <v>26</v>
      </c>
      <c r="B26" s="307" t="s">
        <v>243</v>
      </c>
      <c r="C26" s="308"/>
      <c r="D26" s="113">
        <v>3.7044145873320535</v>
      </c>
      <c r="E26" s="115">
        <v>772</v>
      </c>
      <c r="F26" s="114">
        <v>794</v>
      </c>
      <c r="G26" s="114">
        <v>807</v>
      </c>
      <c r="H26" s="114">
        <v>793</v>
      </c>
      <c r="I26" s="140">
        <v>795</v>
      </c>
      <c r="J26" s="115">
        <v>-23</v>
      </c>
      <c r="K26" s="116">
        <v>-2.8930817610062891</v>
      </c>
    </row>
    <row r="27" spans="1:255" ht="14.1" customHeight="1" x14ac:dyDescent="0.2">
      <c r="A27" s="306">
        <v>27</v>
      </c>
      <c r="B27" s="307" t="s">
        <v>244</v>
      </c>
      <c r="C27" s="308"/>
      <c r="D27" s="113">
        <v>4.702495201535509</v>
      </c>
      <c r="E27" s="115">
        <v>980</v>
      </c>
      <c r="F27" s="114">
        <v>968</v>
      </c>
      <c r="G27" s="114">
        <v>970</v>
      </c>
      <c r="H27" s="114">
        <v>984</v>
      </c>
      <c r="I27" s="140">
        <v>958</v>
      </c>
      <c r="J27" s="115">
        <v>22</v>
      </c>
      <c r="K27" s="116">
        <v>2.2964509394572024</v>
      </c>
    </row>
    <row r="28" spans="1:255" ht="14.1" customHeight="1" x14ac:dyDescent="0.2">
      <c r="A28" s="306">
        <v>28</v>
      </c>
      <c r="B28" s="307" t="s">
        <v>245</v>
      </c>
      <c r="C28" s="308"/>
      <c r="D28" s="113">
        <v>0.51823416506717845</v>
      </c>
      <c r="E28" s="115">
        <v>108</v>
      </c>
      <c r="F28" s="114">
        <v>109</v>
      </c>
      <c r="G28" s="114">
        <v>116</v>
      </c>
      <c r="H28" s="114">
        <v>120</v>
      </c>
      <c r="I28" s="140">
        <v>116</v>
      </c>
      <c r="J28" s="115">
        <v>-8</v>
      </c>
      <c r="K28" s="116">
        <v>-6.8965517241379306</v>
      </c>
    </row>
    <row r="29" spans="1:255" ht="14.1" customHeight="1" x14ac:dyDescent="0.2">
      <c r="A29" s="306">
        <v>29</v>
      </c>
      <c r="B29" s="307" t="s">
        <v>246</v>
      </c>
      <c r="C29" s="308"/>
      <c r="D29" s="113">
        <v>1.7082533589251438</v>
      </c>
      <c r="E29" s="115">
        <v>356</v>
      </c>
      <c r="F29" s="114">
        <v>352</v>
      </c>
      <c r="G29" s="114">
        <v>350</v>
      </c>
      <c r="H29" s="114">
        <v>340</v>
      </c>
      <c r="I29" s="140">
        <v>343</v>
      </c>
      <c r="J29" s="115">
        <v>13</v>
      </c>
      <c r="K29" s="116">
        <v>3.7900874635568513</v>
      </c>
    </row>
    <row r="30" spans="1:255" ht="14.1" customHeight="1" x14ac:dyDescent="0.2">
      <c r="A30" s="306" t="s">
        <v>247</v>
      </c>
      <c r="B30" s="307" t="s">
        <v>248</v>
      </c>
      <c r="C30" s="308"/>
      <c r="D30" s="113">
        <v>0.56142034548944342</v>
      </c>
      <c r="E30" s="115">
        <v>117</v>
      </c>
      <c r="F30" s="114">
        <v>114</v>
      </c>
      <c r="G30" s="114">
        <v>113</v>
      </c>
      <c r="H30" s="114">
        <v>106</v>
      </c>
      <c r="I30" s="140">
        <v>105</v>
      </c>
      <c r="J30" s="115">
        <v>12</v>
      </c>
      <c r="K30" s="116">
        <v>11.428571428571429</v>
      </c>
    </row>
    <row r="31" spans="1:255" ht="14.1" customHeight="1" x14ac:dyDescent="0.2">
      <c r="A31" s="306" t="s">
        <v>249</v>
      </c>
      <c r="B31" s="307" t="s">
        <v>250</v>
      </c>
      <c r="C31" s="308"/>
      <c r="D31" s="113">
        <v>1.1132437619961613</v>
      </c>
      <c r="E31" s="115">
        <v>232</v>
      </c>
      <c r="F31" s="114">
        <v>231</v>
      </c>
      <c r="G31" s="114">
        <v>230</v>
      </c>
      <c r="H31" s="114">
        <v>227</v>
      </c>
      <c r="I31" s="140">
        <v>231</v>
      </c>
      <c r="J31" s="115">
        <v>1</v>
      </c>
      <c r="K31" s="116">
        <v>0.4329004329004329</v>
      </c>
    </row>
    <row r="32" spans="1:255" ht="14.1" customHeight="1" x14ac:dyDescent="0.2">
      <c r="A32" s="306">
        <v>31</v>
      </c>
      <c r="B32" s="307" t="s">
        <v>251</v>
      </c>
      <c r="C32" s="308"/>
      <c r="D32" s="113">
        <v>0.39347408829174663</v>
      </c>
      <c r="E32" s="115">
        <v>82</v>
      </c>
      <c r="F32" s="114">
        <v>81</v>
      </c>
      <c r="G32" s="114">
        <v>84</v>
      </c>
      <c r="H32" s="114">
        <v>80</v>
      </c>
      <c r="I32" s="140">
        <v>77</v>
      </c>
      <c r="J32" s="115">
        <v>5</v>
      </c>
      <c r="K32" s="116">
        <v>6.4935064935064934</v>
      </c>
    </row>
    <row r="33" spans="1:11" ht="14.1" customHeight="1" x14ac:dyDescent="0.2">
      <c r="A33" s="306">
        <v>32</v>
      </c>
      <c r="B33" s="307" t="s">
        <v>252</v>
      </c>
      <c r="C33" s="308"/>
      <c r="D33" s="113">
        <v>1.9289827255278311</v>
      </c>
      <c r="E33" s="115">
        <v>402</v>
      </c>
      <c r="F33" s="114">
        <v>390</v>
      </c>
      <c r="G33" s="114">
        <v>420</v>
      </c>
      <c r="H33" s="114">
        <v>418</v>
      </c>
      <c r="I33" s="140">
        <v>385</v>
      </c>
      <c r="J33" s="115">
        <v>17</v>
      </c>
      <c r="K33" s="116">
        <v>4.4155844155844157</v>
      </c>
    </row>
    <row r="34" spans="1:11" ht="14.1" customHeight="1" x14ac:dyDescent="0.2">
      <c r="A34" s="306">
        <v>33</v>
      </c>
      <c r="B34" s="307" t="s">
        <v>253</v>
      </c>
      <c r="C34" s="308"/>
      <c r="D34" s="113">
        <v>0.4894433781190019</v>
      </c>
      <c r="E34" s="115">
        <v>102</v>
      </c>
      <c r="F34" s="114">
        <v>101</v>
      </c>
      <c r="G34" s="114">
        <v>102</v>
      </c>
      <c r="H34" s="114">
        <v>100</v>
      </c>
      <c r="I34" s="140">
        <v>100</v>
      </c>
      <c r="J34" s="115">
        <v>2</v>
      </c>
      <c r="K34" s="116">
        <v>2</v>
      </c>
    </row>
    <row r="35" spans="1:11" ht="14.1" customHeight="1" x14ac:dyDescent="0.2">
      <c r="A35" s="306">
        <v>34</v>
      </c>
      <c r="B35" s="307" t="s">
        <v>254</v>
      </c>
      <c r="C35" s="308"/>
      <c r="D35" s="113">
        <v>2.807101727447217</v>
      </c>
      <c r="E35" s="115">
        <v>585</v>
      </c>
      <c r="F35" s="114">
        <v>586</v>
      </c>
      <c r="G35" s="114">
        <v>594</v>
      </c>
      <c r="H35" s="114">
        <v>588</v>
      </c>
      <c r="I35" s="140">
        <v>580</v>
      </c>
      <c r="J35" s="115">
        <v>5</v>
      </c>
      <c r="K35" s="116">
        <v>0.86206896551724133</v>
      </c>
    </row>
    <row r="36" spans="1:11" ht="14.1" customHeight="1" x14ac:dyDescent="0.2">
      <c r="A36" s="306">
        <v>41</v>
      </c>
      <c r="B36" s="307" t="s">
        <v>255</v>
      </c>
      <c r="C36" s="308"/>
      <c r="D36" s="113">
        <v>0.46065259117082535</v>
      </c>
      <c r="E36" s="115">
        <v>96</v>
      </c>
      <c r="F36" s="114">
        <v>97</v>
      </c>
      <c r="G36" s="114">
        <v>101</v>
      </c>
      <c r="H36" s="114">
        <v>102</v>
      </c>
      <c r="I36" s="140">
        <v>101</v>
      </c>
      <c r="J36" s="115">
        <v>-5</v>
      </c>
      <c r="K36" s="116">
        <v>-4.9504950495049505</v>
      </c>
    </row>
    <row r="37" spans="1:11" ht="14.1" customHeight="1" x14ac:dyDescent="0.2">
      <c r="A37" s="306">
        <v>42</v>
      </c>
      <c r="B37" s="307" t="s">
        <v>256</v>
      </c>
      <c r="C37" s="308"/>
      <c r="D37" s="113">
        <v>0.13915547024952016</v>
      </c>
      <c r="E37" s="115">
        <v>29</v>
      </c>
      <c r="F37" s="114">
        <v>29</v>
      </c>
      <c r="G37" s="114">
        <v>29</v>
      </c>
      <c r="H37" s="114">
        <v>30</v>
      </c>
      <c r="I37" s="140">
        <v>30</v>
      </c>
      <c r="J37" s="115">
        <v>-1</v>
      </c>
      <c r="K37" s="116">
        <v>-3.3333333333333335</v>
      </c>
    </row>
    <row r="38" spans="1:11" ht="14.1" customHeight="1" x14ac:dyDescent="0.2">
      <c r="A38" s="306">
        <v>43</v>
      </c>
      <c r="B38" s="307" t="s">
        <v>257</v>
      </c>
      <c r="C38" s="308"/>
      <c r="D38" s="113">
        <v>0.4894433781190019</v>
      </c>
      <c r="E38" s="115">
        <v>102</v>
      </c>
      <c r="F38" s="114">
        <v>104</v>
      </c>
      <c r="G38" s="114">
        <v>105</v>
      </c>
      <c r="H38" s="114">
        <v>104</v>
      </c>
      <c r="I38" s="140">
        <v>104</v>
      </c>
      <c r="J38" s="115">
        <v>-2</v>
      </c>
      <c r="K38" s="116">
        <v>-1.9230769230769231</v>
      </c>
    </row>
    <row r="39" spans="1:11" ht="14.1" customHeight="1" x14ac:dyDescent="0.2">
      <c r="A39" s="306">
        <v>51</v>
      </c>
      <c r="B39" s="307" t="s">
        <v>258</v>
      </c>
      <c r="C39" s="308"/>
      <c r="D39" s="113">
        <v>7.8071017274472165</v>
      </c>
      <c r="E39" s="115">
        <v>1627</v>
      </c>
      <c r="F39" s="114">
        <v>1632</v>
      </c>
      <c r="G39" s="114">
        <v>1672</v>
      </c>
      <c r="H39" s="114">
        <v>1617</v>
      </c>
      <c r="I39" s="140">
        <v>1638</v>
      </c>
      <c r="J39" s="115">
        <v>-11</v>
      </c>
      <c r="K39" s="116">
        <v>-0.6715506715506715</v>
      </c>
    </row>
    <row r="40" spans="1:11" ht="14.1" customHeight="1" x14ac:dyDescent="0.2">
      <c r="A40" s="306" t="s">
        <v>259</v>
      </c>
      <c r="B40" s="307" t="s">
        <v>260</v>
      </c>
      <c r="C40" s="308"/>
      <c r="D40" s="113">
        <v>7.250479846449136</v>
      </c>
      <c r="E40" s="115">
        <v>1511</v>
      </c>
      <c r="F40" s="114">
        <v>1524</v>
      </c>
      <c r="G40" s="114">
        <v>1570</v>
      </c>
      <c r="H40" s="114">
        <v>1524</v>
      </c>
      <c r="I40" s="140">
        <v>1545</v>
      </c>
      <c r="J40" s="115">
        <v>-34</v>
      </c>
      <c r="K40" s="116">
        <v>-2.2006472491909386</v>
      </c>
    </row>
    <row r="41" spans="1:11" ht="14.1" customHeight="1" x14ac:dyDescent="0.2">
      <c r="A41" s="306"/>
      <c r="B41" s="307" t="s">
        <v>261</v>
      </c>
      <c r="C41" s="308"/>
      <c r="D41" s="113">
        <v>6.5163147792706333</v>
      </c>
      <c r="E41" s="115">
        <v>1358</v>
      </c>
      <c r="F41" s="114">
        <v>1367</v>
      </c>
      <c r="G41" s="114">
        <v>1410</v>
      </c>
      <c r="H41" s="114">
        <v>1373</v>
      </c>
      <c r="I41" s="140">
        <v>1396</v>
      </c>
      <c r="J41" s="115">
        <v>-38</v>
      </c>
      <c r="K41" s="116">
        <v>-2.7220630372492836</v>
      </c>
    </row>
    <row r="42" spans="1:11" ht="14.1" customHeight="1" x14ac:dyDescent="0.2">
      <c r="A42" s="306">
        <v>52</v>
      </c>
      <c r="B42" s="307" t="s">
        <v>262</v>
      </c>
      <c r="C42" s="308"/>
      <c r="D42" s="113">
        <v>3.4165067178502877</v>
      </c>
      <c r="E42" s="115">
        <v>712</v>
      </c>
      <c r="F42" s="114">
        <v>723</v>
      </c>
      <c r="G42" s="114">
        <v>731</v>
      </c>
      <c r="H42" s="114">
        <v>740</v>
      </c>
      <c r="I42" s="140">
        <v>724</v>
      </c>
      <c r="J42" s="115">
        <v>-12</v>
      </c>
      <c r="K42" s="116">
        <v>-1.6574585635359116</v>
      </c>
    </row>
    <row r="43" spans="1:11" ht="14.1" customHeight="1" x14ac:dyDescent="0.2">
      <c r="A43" s="306" t="s">
        <v>263</v>
      </c>
      <c r="B43" s="307" t="s">
        <v>264</v>
      </c>
      <c r="C43" s="308"/>
      <c r="D43" s="113">
        <v>2.5719769673704413</v>
      </c>
      <c r="E43" s="115">
        <v>536</v>
      </c>
      <c r="F43" s="114">
        <v>541</v>
      </c>
      <c r="G43" s="114">
        <v>539</v>
      </c>
      <c r="H43" s="114">
        <v>551</v>
      </c>
      <c r="I43" s="140">
        <v>546</v>
      </c>
      <c r="J43" s="115">
        <v>-10</v>
      </c>
      <c r="K43" s="116">
        <v>-1.8315018315018314</v>
      </c>
    </row>
    <row r="44" spans="1:11" ht="14.1" customHeight="1" x14ac:dyDescent="0.2">
      <c r="A44" s="306">
        <v>53</v>
      </c>
      <c r="B44" s="307" t="s">
        <v>265</v>
      </c>
      <c r="C44" s="308"/>
      <c r="D44" s="113">
        <v>0.5374280230326296</v>
      </c>
      <c r="E44" s="115">
        <v>112</v>
      </c>
      <c r="F44" s="114">
        <v>119</v>
      </c>
      <c r="G44" s="114">
        <v>116</v>
      </c>
      <c r="H44" s="114">
        <v>124</v>
      </c>
      <c r="I44" s="140">
        <v>126</v>
      </c>
      <c r="J44" s="115">
        <v>-14</v>
      </c>
      <c r="K44" s="116">
        <v>-11.111111111111111</v>
      </c>
    </row>
    <row r="45" spans="1:11" ht="14.1" customHeight="1" x14ac:dyDescent="0.2">
      <c r="A45" s="306" t="s">
        <v>266</v>
      </c>
      <c r="B45" s="307" t="s">
        <v>267</v>
      </c>
      <c r="C45" s="308"/>
      <c r="D45" s="113">
        <v>0.49424184261036469</v>
      </c>
      <c r="E45" s="115">
        <v>103</v>
      </c>
      <c r="F45" s="114">
        <v>111</v>
      </c>
      <c r="G45" s="114">
        <v>108</v>
      </c>
      <c r="H45" s="114">
        <v>116</v>
      </c>
      <c r="I45" s="140">
        <v>118</v>
      </c>
      <c r="J45" s="115">
        <v>-15</v>
      </c>
      <c r="K45" s="116">
        <v>-12.711864406779661</v>
      </c>
    </row>
    <row r="46" spans="1:11" ht="14.1" customHeight="1" x14ac:dyDescent="0.2">
      <c r="A46" s="306">
        <v>54</v>
      </c>
      <c r="B46" s="307" t="s">
        <v>268</v>
      </c>
      <c r="C46" s="308"/>
      <c r="D46" s="113">
        <v>1.3099808061420346</v>
      </c>
      <c r="E46" s="115">
        <v>273</v>
      </c>
      <c r="F46" s="114">
        <v>267</v>
      </c>
      <c r="G46" s="114">
        <v>286</v>
      </c>
      <c r="H46" s="114">
        <v>291</v>
      </c>
      <c r="I46" s="140">
        <v>289</v>
      </c>
      <c r="J46" s="115">
        <v>-16</v>
      </c>
      <c r="K46" s="116">
        <v>-5.5363321799307954</v>
      </c>
    </row>
    <row r="47" spans="1:11" ht="14.1" customHeight="1" x14ac:dyDescent="0.2">
      <c r="A47" s="306">
        <v>61</v>
      </c>
      <c r="B47" s="307" t="s">
        <v>269</v>
      </c>
      <c r="C47" s="308"/>
      <c r="D47" s="113">
        <v>1.4155470249520155</v>
      </c>
      <c r="E47" s="115">
        <v>295</v>
      </c>
      <c r="F47" s="114">
        <v>292</v>
      </c>
      <c r="G47" s="114">
        <v>296</v>
      </c>
      <c r="H47" s="114">
        <v>296</v>
      </c>
      <c r="I47" s="140">
        <v>303</v>
      </c>
      <c r="J47" s="115">
        <v>-8</v>
      </c>
      <c r="K47" s="116">
        <v>-2.6402640264026402</v>
      </c>
    </row>
    <row r="48" spans="1:11" ht="14.1" customHeight="1" x14ac:dyDescent="0.2">
      <c r="A48" s="306">
        <v>62</v>
      </c>
      <c r="B48" s="307" t="s">
        <v>270</v>
      </c>
      <c r="C48" s="308"/>
      <c r="D48" s="113">
        <v>5.5614203454894433</v>
      </c>
      <c r="E48" s="115">
        <v>1159</v>
      </c>
      <c r="F48" s="114">
        <v>1174</v>
      </c>
      <c r="G48" s="114">
        <v>1163</v>
      </c>
      <c r="H48" s="114">
        <v>1141</v>
      </c>
      <c r="I48" s="140">
        <v>1159</v>
      </c>
      <c r="J48" s="115">
        <v>0</v>
      </c>
      <c r="K48" s="116">
        <v>0</v>
      </c>
    </row>
    <row r="49" spans="1:11" ht="14.1" customHeight="1" x14ac:dyDescent="0.2">
      <c r="A49" s="306">
        <v>63</v>
      </c>
      <c r="B49" s="307" t="s">
        <v>271</v>
      </c>
      <c r="C49" s="308"/>
      <c r="D49" s="113">
        <v>0.93090211132437617</v>
      </c>
      <c r="E49" s="115">
        <v>194</v>
      </c>
      <c r="F49" s="114">
        <v>214</v>
      </c>
      <c r="G49" s="114">
        <v>212</v>
      </c>
      <c r="H49" s="114">
        <v>209</v>
      </c>
      <c r="I49" s="140">
        <v>208</v>
      </c>
      <c r="J49" s="115">
        <v>-14</v>
      </c>
      <c r="K49" s="116">
        <v>-6.7307692307692308</v>
      </c>
    </row>
    <row r="50" spans="1:11" ht="14.1" customHeight="1" x14ac:dyDescent="0.2">
      <c r="A50" s="306" t="s">
        <v>272</v>
      </c>
      <c r="B50" s="307" t="s">
        <v>273</v>
      </c>
      <c r="C50" s="308"/>
      <c r="D50" s="113">
        <v>0.1871401151631478</v>
      </c>
      <c r="E50" s="115">
        <v>39</v>
      </c>
      <c r="F50" s="114">
        <v>41</v>
      </c>
      <c r="G50" s="114">
        <v>43</v>
      </c>
      <c r="H50" s="114">
        <v>42</v>
      </c>
      <c r="I50" s="140">
        <v>38</v>
      </c>
      <c r="J50" s="115">
        <v>1</v>
      </c>
      <c r="K50" s="116">
        <v>2.6315789473684212</v>
      </c>
    </row>
    <row r="51" spans="1:11" ht="14.1" customHeight="1" x14ac:dyDescent="0.2">
      <c r="A51" s="306" t="s">
        <v>274</v>
      </c>
      <c r="B51" s="307" t="s">
        <v>275</v>
      </c>
      <c r="C51" s="308"/>
      <c r="D51" s="113">
        <v>0.57581573896353166</v>
      </c>
      <c r="E51" s="115">
        <v>120</v>
      </c>
      <c r="F51" s="114">
        <v>136</v>
      </c>
      <c r="G51" s="114">
        <v>132</v>
      </c>
      <c r="H51" s="114">
        <v>132</v>
      </c>
      <c r="I51" s="140">
        <v>132</v>
      </c>
      <c r="J51" s="115">
        <v>-12</v>
      </c>
      <c r="K51" s="116">
        <v>-9.0909090909090917</v>
      </c>
    </row>
    <row r="52" spans="1:11" ht="14.1" customHeight="1" x14ac:dyDescent="0.2">
      <c r="A52" s="306">
        <v>71</v>
      </c>
      <c r="B52" s="307" t="s">
        <v>276</v>
      </c>
      <c r="C52" s="308"/>
      <c r="D52" s="113">
        <v>7.6919385796545106</v>
      </c>
      <c r="E52" s="115">
        <v>1603</v>
      </c>
      <c r="F52" s="114">
        <v>1616</v>
      </c>
      <c r="G52" s="114">
        <v>1646</v>
      </c>
      <c r="H52" s="114">
        <v>1632</v>
      </c>
      <c r="I52" s="140">
        <v>1645</v>
      </c>
      <c r="J52" s="115">
        <v>-42</v>
      </c>
      <c r="K52" s="116">
        <v>-2.5531914893617023</v>
      </c>
    </row>
    <row r="53" spans="1:11" ht="14.1" customHeight="1" x14ac:dyDescent="0.2">
      <c r="A53" s="306" t="s">
        <v>277</v>
      </c>
      <c r="B53" s="307" t="s">
        <v>278</v>
      </c>
      <c r="C53" s="308"/>
      <c r="D53" s="113">
        <v>2.6775431861804222</v>
      </c>
      <c r="E53" s="115">
        <v>558</v>
      </c>
      <c r="F53" s="114">
        <v>559</v>
      </c>
      <c r="G53" s="114">
        <v>574</v>
      </c>
      <c r="H53" s="114">
        <v>562</v>
      </c>
      <c r="I53" s="140">
        <v>574</v>
      </c>
      <c r="J53" s="115">
        <v>-16</v>
      </c>
      <c r="K53" s="116">
        <v>-2.7874564459930316</v>
      </c>
    </row>
    <row r="54" spans="1:11" ht="14.1" customHeight="1" x14ac:dyDescent="0.2">
      <c r="A54" s="306" t="s">
        <v>279</v>
      </c>
      <c r="B54" s="307" t="s">
        <v>280</v>
      </c>
      <c r="C54" s="308"/>
      <c r="D54" s="113">
        <v>4.0834932821497123</v>
      </c>
      <c r="E54" s="115">
        <v>851</v>
      </c>
      <c r="F54" s="114">
        <v>863</v>
      </c>
      <c r="G54" s="114">
        <v>873</v>
      </c>
      <c r="H54" s="114">
        <v>869</v>
      </c>
      <c r="I54" s="140">
        <v>858</v>
      </c>
      <c r="J54" s="115">
        <v>-7</v>
      </c>
      <c r="K54" s="116">
        <v>-0.81585081585081587</v>
      </c>
    </row>
    <row r="55" spans="1:11" ht="14.1" customHeight="1" x14ac:dyDescent="0.2">
      <c r="A55" s="306">
        <v>72</v>
      </c>
      <c r="B55" s="307" t="s">
        <v>281</v>
      </c>
      <c r="C55" s="308"/>
      <c r="D55" s="113">
        <v>2.2648752399232244</v>
      </c>
      <c r="E55" s="115">
        <v>472</v>
      </c>
      <c r="F55" s="114">
        <v>475</v>
      </c>
      <c r="G55" s="114">
        <v>481</v>
      </c>
      <c r="H55" s="114">
        <v>473</v>
      </c>
      <c r="I55" s="140">
        <v>477</v>
      </c>
      <c r="J55" s="115">
        <v>-5</v>
      </c>
      <c r="K55" s="116">
        <v>-1.0482180293501049</v>
      </c>
    </row>
    <row r="56" spans="1:11" ht="14.1" customHeight="1" x14ac:dyDescent="0.2">
      <c r="A56" s="306" t="s">
        <v>282</v>
      </c>
      <c r="B56" s="307" t="s">
        <v>283</v>
      </c>
      <c r="C56" s="308"/>
      <c r="D56" s="113">
        <v>1.0028790786948176</v>
      </c>
      <c r="E56" s="115">
        <v>209</v>
      </c>
      <c r="F56" s="114">
        <v>217</v>
      </c>
      <c r="G56" s="114">
        <v>220</v>
      </c>
      <c r="H56" s="114">
        <v>220</v>
      </c>
      <c r="I56" s="140">
        <v>220</v>
      </c>
      <c r="J56" s="115">
        <v>-11</v>
      </c>
      <c r="K56" s="116">
        <v>-5</v>
      </c>
    </row>
    <row r="57" spans="1:11" ht="14.1" customHeight="1" x14ac:dyDescent="0.2">
      <c r="A57" s="306" t="s">
        <v>284</v>
      </c>
      <c r="B57" s="307" t="s">
        <v>285</v>
      </c>
      <c r="C57" s="308"/>
      <c r="D57" s="113">
        <v>0.98368522072936659</v>
      </c>
      <c r="E57" s="115">
        <v>205</v>
      </c>
      <c r="F57" s="114">
        <v>200</v>
      </c>
      <c r="G57" s="114">
        <v>201</v>
      </c>
      <c r="H57" s="114">
        <v>193</v>
      </c>
      <c r="I57" s="140">
        <v>197</v>
      </c>
      <c r="J57" s="115">
        <v>8</v>
      </c>
      <c r="K57" s="116">
        <v>4.0609137055837561</v>
      </c>
    </row>
    <row r="58" spans="1:11" ht="14.1" customHeight="1" x14ac:dyDescent="0.2">
      <c r="A58" s="306">
        <v>73</v>
      </c>
      <c r="B58" s="307" t="s">
        <v>286</v>
      </c>
      <c r="C58" s="308"/>
      <c r="D58" s="113">
        <v>1.4779270633397312</v>
      </c>
      <c r="E58" s="115">
        <v>308</v>
      </c>
      <c r="F58" s="114">
        <v>310</v>
      </c>
      <c r="G58" s="114">
        <v>310</v>
      </c>
      <c r="H58" s="114">
        <v>308</v>
      </c>
      <c r="I58" s="140">
        <v>307</v>
      </c>
      <c r="J58" s="115">
        <v>1</v>
      </c>
      <c r="K58" s="116">
        <v>0.32573289902280128</v>
      </c>
    </row>
    <row r="59" spans="1:11" ht="14.1" customHeight="1" x14ac:dyDescent="0.2">
      <c r="A59" s="306" t="s">
        <v>287</v>
      </c>
      <c r="B59" s="307" t="s">
        <v>288</v>
      </c>
      <c r="C59" s="308"/>
      <c r="D59" s="113">
        <v>1.1756238003838773</v>
      </c>
      <c r="E59" s="115">
        <v>245</v>
      </c>
      <c r="F59" s="114">
        <v>248</v>
      </c>
      <c r="G59" s="114">
        <v>250</v>
      </c>
      <c r="H59" s="114">
        <v>247</v>
      </c>
      <c r="I59" s="140">
        <v>245</v>
      </c>
      <c r="J59" s="115">
        <v>0</v>
      </c>
      <c r="K59" s="116">
        <v>0</v>
      </c>
    </row>
    <row r="60" spans="1:11" ht="14.1" customHeight="1" x14ac:dyDescent="0.2">
      <c r="A60" s="306">
        <v>81</v>
      </c>
      <c r="B60" s="307" t="s">
        <v>289</v>
      </c>
      <c r="C60" s="308"/>
      <c r="D60" s="113">
        <v>7.1209213051823417</v>
      </c>
      <c r="E60" s="115">
        <v>1484</v>
      </c>
      <c r="F60" s="114">
        <v>1514</v>
      </c>
      <c r="G60" s="114">
        <v>1547</v>
      </c>
      <c r="H60" s="114">
        <v>1551</v>
      </c>
      <c r="I60" s="140">
        <v>1560</v>
      </c>
      <c r="J60" s="115">
        <v>-76</v>
      </c>
      <c r="K60" s="116">
        <v>-4.8717948717948714</v>
      </c>
    </row>
    <row r="61" spans="1:11" ht="14.1" customHeight="1" x14ac:dyDescent="0.2">
      <c r="A61" s="306" t="s">
        <v>290</v>
      </c>
      <c r="B61" s="307" t="s">
        <v>291</v>
      </c>
      <c r="C61" s="308"/>
      <c r="D61" s="113">
        <v>1.8042226487523991</v>
      </c>
      <c r="E61" s="115">
        <v>376</v>
      </c>
      <c r="F61" s="114">
        <v>379</v>
      </c>
      <c r="G61" s="114">
        <v>390</v>
      </c>
      <c r="H61" s="114">
        <v>375</v>
      </c>
      <c r="I61" s="140">
        <v>386</v>
      </c>
      <c r="J61" s="115">
        <v>-10</v>
      </c>
      <c r="K61" s="116">
        <v>-2.5906735751295336</v>
      </c>
    </row>
    <row r="62" spans="1:11" ht="14.1" customHeight="1" x14ac:dyDescent="0.2">
      <c r="A62" s="306" t="s">
        <v>292</v>
      </c>
      <c r="B62" s="307" t="s">
        <v>293</v>
      </c>
      <c r="C62" s="308"/>
      <c r="D62" s="113">
        <v>3.4069097888675626</v>
      </c>
      <c r="E62" s="115">
        <v>710</v>
      </c>
      <c r="F62" s="114">
        <v>738</v>
      </c>
      <c r="G62" s="114">
        <v>754</v>
      </c>
      <c r="H62" s="114">
        <v>768</v>
      </c>
      <c r="I62" s="140">
        <v>769</v>
      </c>
      <c r="J62" s="115">
        <v>-59</v>
      </c>
      <c r="K62" s="116">
        <v>-7.6723016905071519</v>
      </c>
    </row>
    <row r="63" spans="1:11" ht="14.1" customHeight="1" x14ac:dyDescent="0.2">
      <c r="A63" s="306"/>
      <c r="B63" s="307" t="s">
        <v>294</v>
      </c>
      <c r="C63" s="308"/>
      <c r="D63" s="113">
        <v>2.7879078694817658</v>
      </c>
      <c r="E63" s="115">
        <v>581</v>
      </c>
      <c r="F63" s="114">
        <v>609</v>
      </c>
      <c r="G63" s="114">
        <v>626</v>
      </c>
      <c r="H63" s="114">
        <v>641</v>
      </c>
      <c r="I63" s="140">
        <v>644</v>
      </c>
      <c r="J63" s="115">
        <v>-63</v>
      </c>
      <c r="K63" s="116">
        <v>-9.7826086956521738</v>
      </c>
    </row>
    <row r="64" spans="1:11" ht="14.1" customHeight="1" x14ac:dyDescent="0.2">
      <c r="A64" s="306" t="s">
        <v>295</v>
      </c>
      <c r="B64" s="307" t="s">
        <v>296</v>
      </c>
      <c r="C64" s="308"/>
      <c r="D64" s="113">
        <v>0.66218809980806137</v>
      </c>
      <c r="E64" s="115">
        <v>138</v>
      </c>
      <c r="F64" s="114">
        <v>139</v>
      </c>
      <c r="G64" s="114">
        <v>143</v>
      </c>
      <c r="H64" s="114">
        <v>145</v>
      </c>
      <c r="I64" s="140">
        <v>141</v>
      </c>
      <c r="J64" s="115">
        <v>-3</v>
      </c>
      <c r="K64" s="116">
        <v>-2.1276595744680851</v>
      </c>
    </row>
    <row r="65" spans="1:11" ht="14.1" customHeight="1" x14ac:dyDescent="0.2">
      <c r="A65" s="306" t="s">
        <v>297</v>
      </c>
      <c r="B65" s="307" t="s">
        <v>298</v>
      </c>
      <c r="C65" s="308"/>
      <c r="D65" s="113">
        <v>0.59021113243761991</v>
      </c>
      <c r="E65" s="115">
        <v>123</v>
      </c>
      <c r="F65" s="114">
        <v>122</v>
      </c>
      <c r="G65" s="114">
        <v>123</v>
      </c>
      <c r="H65" s="114">
        <v>122</v>
      </c>
      <c r="I65" s="140">
        <v>123</v>
      </c>
      <c r="J65" s="115">
        <v>0</v>
      </c>
      <c r="K65" s="116">
        <v>0</v>
      </c>
    </row>
    <row r="66" spans="1:11" ht="14.1" customHeight="1" x14ac:dyDescent="0.2">
      <c r="A66" s="306">
        <v>82</v>
      </c>
      <c r="B66" s="307" t="s">
        <v>299</v>
      </c>
      <c r="C66" s="308"/>
      <c r="D66" s="113">
        <v>3.5748560460652592</v>
      </c>
      <c r="E66" s="115">
        <v>745</v>
      </c>
      <c r="F66" s="114">
        <v>745</v>
      </c>
      <c r="G66" s="114">
        <v>759</v>
      </c>
      <c r="H66" s="114">
        <v>806</v>
      </c>
      <c r="I66" s="140">
        <v>833</v>
      </c>
      <c r="J66" s="115">
        <v>-88</v>
      </c>
      <c r="K66" s="116">
        <v>-10.56422569027611</v>
      </c>
    </row>
    <row r="67" spans="1:11" ht="14.1" customHeight="1" x14ac:dyDescent="0.2">
      <c r="A67" s="306" t="s">
        <v>300</v>
      </c>
      <c r="B67" s="307" t="s">
        <v>301</v>
      </c>
      <c r="C67" s="308"/>
      <c r="D67" s="113">
        <v>2.5911708253358925</v>
      </c>
      <c r="E67" s="115">
        <v>540</v>
      </c>
      <c r="F67" s="114">
        <v>535</v>
      </c>
      <c r="G67" s="114">
        <v>550</v>
      </c>
      <c r="H67" s="114">
        <v>601</v>
      </c>
      <c r="I67" s="140">
        <v>611</v>
      </c>
      <c r="J67" s="115">
        <v>-71</v>
      </c>
      <c r="K67" s="116">
        <v>-11.620294599018003</v>
      </c>
    </row>
    <row r="68" spans="1:11" ht="14.1" customHeight="1" x14ac:dyDescent="0.2">
      <c r="A68" s="306" t="s">
        <v>302</v>
      </c>
      <c r="B68" s="307" t="s">
        <v>303</v>
      </c>
      <c r="C68" s="308"/>
      <c r="D68" s="113">
        <v>0.47984644913627639</v>
      </c>
      <c r="E68" s="115">
        <v>100</v>
      </c>
      <c r="F68" s="114">
        <v>103</v>
      </c>
      <c r="G68" s="114">
        <v>105</v>
      </c>
      <c r="H68" s="114">
        <v>102</v>
      </c>
      <c r="I68" s="140">
        <v>108</v>
      </c>
      <c r="J68" s="115">
        <v>-8</v>
      </c>
      <c r="K68" s="116">
        <v>-7.4074074074074074</v>
      </c>
    </row>
    <row r="69" spans="1:11" ht="14.1" customHeight="1" x14ac:dyDescent="0.2">
      <c r="A69" s="306">
        <v>83</v>
      </c>
      <c r="B69" s="307" t="s">
        <v>304</v>
      </c>
      <c r="C69" s="308"/>
      <c r="D69" s="113">
        <v>3.9683301343570059</v>
      </c>
      <c r="E69" s="115">
        <v>827</v>
      </c>
      <c r="F69" s="114">
        <v>975</v>
      </c>
      <c r="G69" s="114">
        <v>972</v>
      </c>
      <c r="H69" s="114">
        <v>1043</v>
      </c>
      <c r="I69" s="140">
        <v>1048</v>
      </c>
      <c r="J69" s="115">
        <v>-221</v>
      </c>
      <c r="K69" s="116">
        <v>-21.087786259541986</v>
      </c>
    </row>
    <row r="70" spans="1:11" ht="14.1" customHeight="1" x14ac:dyDescent="0.2">
      <c r="A70" s="306" t="s">
        <v>305</v>
      </c>
      <c r="B70" s="307" t="s">
        <v>306</v>
      </c>
      <c r="C70" s="308"/>
      <c r="D70" s="113">
        <v>3.2821497120921306</v>
      </c>
      <c r="E70" s="115">
        <v>684</v>
      </c>
      <c r="F70" s="114">
        <v>814</v>
      </c>
      <c r="G70" s="114">
        <v>805</v>
      </c>
      <c r="H70" s="114">
        <v>869</v>
      </c>
      <c r="I70" s="140">
        <v>877</v>
      </c>
      <c r="J70" s="115">
        <v>-193</v>
      </c>
      <c r="K70" s="116">
        <v>-22.006841505131128</v>
      </c>
    </row>
    <row r="71" spans="1:11" ht="14.1" customHeight="1" x14ac:dyDescent="0.2">
      <c r="A71" s="306"/>
      <c r="B71" s="307" t="s">
        <v>307</v>
      </c>
      <c r="C71" s="308"/>
      <c r="D71" s="113">
        <v>1.4587332053742803</v>
      </c>
      <c r="E71" s="115">
        <v>304</v>
      </c>
      <c r="F71" s="114">
        <v>364</v>
      </c>
      <c r="G71" s="114">
        <v>361</v>
      </c>
      <c r="H71" s="114">
        <v>401</v>
      </c>
      <c r="I71" s="140">
        <v>401</v>
      </c>
      <c r="J71" s="115">
        <v>-97</v>
      </c>
      <c r="K71" s="116">
        <v>-24.189526184538654</v>
      </c>
    </row>
    <row r="72" spans="1:11" ht="14.1" customHeight="1" x14ac:dyDescent="0.2">
      <c r="A72" s="306">
        <v>84</v>
      </c>
      <c r="B72" s="307" t="s">
        <v>308</v>
      </c>
      <c r="C72" s="308"/>
      <c r="D72" s="113">
        <v>1.0892514395393473</v>
      </c>
      <c r="E72" s="115">
        <v>227</v>
      </c>
      <c r="F72" s="114">
        <v>238</v>
      </c>
      <c r="G72" s="114">
        <v>222</v>
      </c>
      <c r="H72" s="114">
        <v>227</v>
      </c>
      <c r="I72" s="140">
        <v>231</v>
      </c>
      <c r="J72" s="115">
        <v>-4</v>
      </c>
      <c r="K72" s="116">
        <v>-1.7316017316017316</v>
      </c>
    </row>
    <row r="73" spans="1:11" ht="14.1" customHeight="1" x14ac:dyDescent="0.2">
      <c r="A73" s="306" t="s">
        <v>309</v>
      </c>
      <c r="B73" s="307" t="s">
        <v>310</v>
      </c>
      <c r="C73" s="308"/>
      <c r="D73" s="113">
        <v>0.50383877159309021</v>
      </c>
      <c r="E73" s="115">
        <v>105</v>
      </c>
      <c r="F73" s="114">
        <v>117</v>
      </c>
      <c r="G73" s="114">
        <v>111</v>
      </c>
      <c r="H73" s="114">
        <v>108</v>
      </c>
      <c r="I73" s="140">
        <v>111</v>
      </c>
      <c r="J73" s="115">
        <v>-6</v>
      </c>
      <c r="K73" s="116">
        <v>-5.4054054054054053</v>
      </c>
    </row>
    <row r="74" spans="1:11" ht="14.1" customHeight="1" x14ac:dyDescent="0.2">
      <c r="A74" s="306" t="s">
        <v>311</v>
      </c>
      <c r="B74" s="307" t="s">
        <v>312</v>
      </c>
      <c r="C74" s="308"/>
      <c r="D74" s="113">
        <v>0.19673704414587331</v>
      </c>
      <c r="E74" s="115">
        <v>41</v>
      </c>
      <c r="F74" s="114">
        <v>42</v>
      </c>
      <c r="G74" s="114">
        <v>42</v>
      </c>
      <c r="H74" s="114">
        <v>48</v>
      </c>
      <c r="I74" s="140">
        <v>49</v>
      </c>
      <c r="J74" s="115">
        <v>-8</v>
      </c>
      <c r="K74" s="116">
        <v>-16.326530612244898</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9.5969289827255277E-2</v>
      </c>
      <c r="E76" s="115">
        <v>20</v>
      </c>
      <c r="F76" s="114">
        <v>19</v>
      </c>
      <c r="G76" s="114">
        <v>19</v>
      </c>
      <c r="H76" s="114">
        <v>20</v>
      </c>
      <c r="I76" s="140">
        <v>19</v>
      </c>
      <c r="J76" s="115">
        <v>1</v>
      </c>
      <c r="K76" s="116">
        <v>5.2631578947368425</v>
      </c>
    </row>
    <row r="77" spans="1:11" ht="14.1" customHeight="1" x14ac:dyDescent="0.2">
      <c r="A77" s="306">
        <v>92</v>
      </c>
      <c r="B77" s="307" t="s">
        <v>316</v>
      </c>
      <c r="C77" s="308"/>
      <c r="D77" s="113">
        <v>0.34548944337811899</v>
      </c>
      <c r="E77" s="115">
        <v>72</v>
      </c>
      <c r="F77" s="114">
        <v>68</v>
      </c>
      <c r="G77" s="114">
        <v>71</v>
      </c>
      <c r="H77" s="114">
        <v>68</v>
      </c>
      <c r="I77" s="140">
        <v>71</v>
      </c>
      <c r="J77" s="115">
        <v>1</v>
      </c>
      <c r="K77" s="116">
        <v>1.408450704225352</v>
      </c>
    </row>
    <row r="78" spans="1:11" ht="14.1" customHeight="1" x14ac:dyDescent="0.2">
      <c r="A78" s="306">
        <v>93</v>
      </c>
      <c r="B78" s="307" t="s">
        <v>317</v>
      </c>
      <c r="C78" s="308"/>
      <c r="D78" s="113">
        <v>0.55182341650671785</v>
      </c>
      <c r="E78" s="115">
        <v>115</v>
      </c>
      <c r="F78" s="114">
        <v>121</v>
      </c>
      <c r="G78" s="114">
        <v>124</v>
      </c>
      <c r="H78" s="114">
        <v>119</v>
      </c>
      <c r="I78" s="140">
        <v>115</v>
      </c>
      <c r="J78" s="115">
        <v>0</v>
      </c>
      <c r="K78" s="116">
        <v>0</v>
      </c>
    </row>
    <row r="79" spans="1:11" ht="14.1" customHeight="1" x14ac:dyDescent="0.2">
      <c r="A79" s="306">
        <v>94</v>
      </c>
      <c r="B79" s="307" t="s">
        <v>318</v>
      </c>
      <c r="C79" s="308"/>
      <c r="D79" s="113">
        <v>6.71785028790787E-2</v>
      </c>
      <c r="E79" s="115">
        <v>14</v>
      </c>
      <c r="F79" s="114">
        <v>16</v>
      </c>
      <c r="G79" s="114">
        <v>16</v>
      </c>
      <c r="H79" s="114">
        <v>17</v>
      </c>
      <c r="I79" s="140">
        <v>19</v>
      </c>
      <c r="J79" s="115">
        <v>-5</v>
      </c>
      <c r="K79" s="116">
        <v>-26.315789473684209</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3.358925143953935E-2</v>
      </c>
      <c r="E81" s="143">
        <v>7</v>
      </c>
      <c r="F81" s="144">
        <v>13</v>
      </c>
      <c r="G81" s="144">
        <v>15</v>
      </c>
      <c r="H81" s="144">
        <v>17</v>
      </c>
      <c r="I81" s="145">
        <v>17</v>
      </c>
      <c r="J81" s="143">
        <v>-10</v>
      </c>
      <c r="K81" s="146">
        <v>-58.823529411764703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3160</v>
      </c>
      <c r="E12" s="114">
        <v>3292</v>
      </c>
      <c r="F12" s="114">
        <v>3213</v>
      </c>
      <c r="G12" s="114">
        <v>3211</v>
      </c>
      <c r="H12" s="140">
        <v>3171</v>
      </c>
      <c r="I12" s="115">
        <v>-11</v>
      </c>
      <c r="J12" s="116">
        <v>-0.34689372437716809</v>
      </c>
      <c r="K12"/>
      <c r="L12"/>
      <c r="M12"/>
      <c r="N12"/>
      <c r="O12"/>
      <c r="P12"/>
    </row>
    <row r="13" spans="1:16" s="110" customFormat="1" ht="14.45" customHeight="1" x14ac:dyDescent="0.2">
      <c r="A13" s="120" t="s">
        <v>105</v>
      </c>
      <c r="B13" s="119" t="s">
        <v>106</v>
      </c>
      <c r="C13" s="113">
        <v>46.677215189873415</v>
      </c>
      <c r="D13" s="115">
        <v>1475</v>
      </c>
      <c r="E13" s="114">
        <v>1533</v>
      </c>
      <c r="F13" s="114">
        <v>1501</v>
      </c>
      <c r="G13" s="114">
        <v>1478</v>
      </c>
      <c r="H13" s="140">
        <v>1454</v>
      </c>
      <c r="I13" s="115">
        <v>21</v>
      </c>
      <c r="J13" s="116">
        <v>1.4442916093535076</v>
      </c>
      <c r="K13"/>
      <c r="L13"/>
      <c r="M13"/>
      <c r="N13"/>
      <c r="O13"/>
      <c r="P13"/>
    </row>
    <row r="14" spans="1:16" s="110" customFormat="1" ht="14.45" customHeight="1" x14ac:dyDescent="0.2">
      <c r="A14" s="120"/>
      <c r="B14" s="119" t="s">
        <v>107</v>
      </c>
      <c r="C14" s="113">
        <v>53.322784810126585</v>
      </c>
      <c r="D14" s="115">
        <v>1685</v>
      </c>
      <c r="E14" s="114">
        <v>1759</v>
      </c>
      <c r="F14" s="114">
        <v>1712</v>
      </c>
      <c r="G14" s="114">
        <v>1733</v>
      </c>
      <c r="H14" s="140">
        <v>1717</v>
      </c>
      <c r="I14" s="115">
        <v>-32</v>
      </c>
      <c r="J14" s="116">
        <v>-1.8637157833430402</v>
      </c>
      <c r="K14"/>
      <c r="L14"/>
      <c r="M14"/>
      <c r="N14"/>
      <c r="O14"/>
      <c r="P14"/>
    </row>
    <row r="15" spans="1:16" s="110" customFormat="1" ht="14.45" customHeight="1" x14ac:dyDescent="0.2">
      <c r="A15" s="118" t="s">
        <v>105</v>
      </c>
      <c r="B15" s="121" t="s">
        <v>108</v>
      </c>
      <c r="C15" s="113">
        <v>10.189873417721518</v>
      </c>
      <c r="D15" s="115">
        <v>322</v>
      </c>
      <c r="E15" s="114">
        <v>332</v>
      </c>
      <c r="F15" s="114">
        <v>313</v>
      </c>
      <c r="G15" s="114">
        <v>325</v>
      </c>
      <c r="H15" s="140">
        <v>306</v>
      </c>
      <c r="I15" s="115">
        <v>16</v>
      </c>
      <c r="J15" s="116">
        <v>5.2287581699346406</v>
      </c>
      <c r="K15"/>
      <c r="L15"/>
      <c r="M15"/>
      <c r="N15"/>
      <c r="O15"/>
      <c r="P15"/>
    </row>
    <row r="16" spans="1:16" s="110" customFormat="1" ht="14.45" customHeight="1" x14ac:dyDescent="0.2">
      <c r="A16" s="118"/>
      <c r="B16" s="121" t="s">
        <v>109</v>
      </c>
      <c r="C16" s="113">
        <v>41.708860759493668</v>
      </c>
      <c r="D16" s="115">
        <v>1318</v>
      </c>
      <c r="E16" s="114">
        <v>1379</v>
      </c>
      <c r="F16" s="114">
        <v>1320</v>
      </c>
      <c r="G16" s="114">
        <v>1298</v>
      </c>
      <c r="H16" s="140">
        <v>1305</v>
      </c>
      <c r="I16" s="115">
        <v>13</v>
      </c>
      <c r="J16" s="116">
        <v>0.99616858237547889</v>
      </c>
      <c r="K16"/>
      <c r="L16"/>
      <c r="M16"/>
      <c r="N16"/>
      <c r="O16"/>
      <c r="P16"/>
    </row>
    <row r="17" spans="1:16" s="110" customFormat="1" ht="14.45" customHeight="1" x14ac:dyDescent="0.2">
      <c r="A17" s="118"/>
      <c r="B17" s="121" t="s">
        <v>110</v>
      </c>
      <c r="C17" s="113">
        <v>20.822784810126581</v>
      </c>
      <c r="D17" s="115">
        <v>658</v>
      </c>
      <c r="E17" s="114">
        <v>701</v>
      </c>
      <c r="F17" s="114">
        <v>697</v>
      </c>
      <c r="G17" s="114">
        <v>729</v>
      </c>
      <c r="H17" s="140">
        <v>712</v>
      </c>
      <c r="I17" s="115">
        <v>-54</v>
      </c>
      <c r="J17" s="116">
        <v>-7.584269662921348</v>
      </c>
      <c r="K17"/>
      <c r="L17"/>
      <c r="M17"/>
      <c r="N17"/>
      <c r="O17"/>
      <c r="P17"/>
    </row>
    <row r="18" spans="1:16" s="110" customFormat="1" ht="14.45" customHeight="1" x14ac:dyDescent="0.2">
      <c r="A18" s="120"/>
      <c r="B18" s="121" t="s">
        <v>111</v>
      </c>
      <c r="C18" s="113">
        <v>27.278481012658229</v>
      </c>
      <c r="D18" s="115">
        <v>862</v>
      </c>
      <c r="E18" s="114">
        <v>880</v>
      </c>
      <c r="F18" s="114">
        <v>883</v>
      </c>
      <c r="G18" s="114">
        <v>859</v>
      </c>
      <c r="H18" s="140">
        <v>848</v>
      </c>
      <c r="I18" s="115">
        <v>14</v>
      </c>
      <c r="J18" s="116">
        <v>1.6509433962264151</v>
      </c>
      <c r="K18"/>
      <c r="L18"/>
      <c r="M18"/>
      <c r="N18"/>
      <c r="O18"/>
      <c r="P18"/>
    </row>
    <row r="19" spans="1:16" s="110" customFormat="1" ht="14.45" customHeight="1" x14ac:dyDescent="0.2">
      <c r="A19" s="120"/>
      <c r="B19" s="121" t="s">
        <v>112</v>
      </c>
      <c r="C19" s="113">
        <v>3.259493670886076</v>
      </c>
      <c r="D19" s="115">
        <v>103</v>
      </c>
      <c r="E19" s="114">
        <v>97</v>
      </c>
      <c r="F19" s="114">
        <v>109</v>
      </c>
      <c r="G19" s="114">
        <v>91</v>
      </c>
      <c r="H19" s="140">
        <v>92</v>
      </c>
      <c r="I19" s="115">
        <v>11</v>
      </c>
      <c r="J19" s="116">
        <v>11.956521739130435</v>
      </c>
      <c r="K19"/>
      <c r="L19"/>
      <c r="M19"/>
      <c r="N19"/>
      <c r="O19"/>
      <c r="P19"/>
    </row>
    <row r="20" spans="1:16" s="110" customFormat="1" ht="14.45" customHeight="1" x14ac:dyDescent="0.2">
      <c r="A20" s="120" t="s">
        <v>113</v>
      </c>
      <c r="B20" s="119" t="s">
        <v>116</v>
      </c>
      <c r="C20" s="113">
        <v>94.810126582278485</v>
      </c>
      <c r="D20" s="115">
        <v>2996</v>
      </c>
      <c r="E20" s="114">
        <v>3120</v>
      </c>
      <c r="F20" s="114">
        <v>3058</v>
      </c>
      <c r="G20" s="114">
        <v>3077</v>
      </c>
      <c r="H20" s="140">
        <v>3034</v>
      </c>
      <c r="I20" s="115">
        <v>-38</v>
      </c>
      <c r="J20" s="116">
        <v>-1.2524719841793013</v>
      </c>
      <c r="K20"/>
      <c r="L20"/>
      <c r="M20"/>
      <c r="N20"/>
      <c r="O20"/>
      <c r="P20"/>
    </row>
    <row r="21" spans="1:16" s="110" customFormat="1" ht="14.45" customHeight="1" x14ac:dyDescent="0.2">
      <c r="A21" s="123"/>
      <c r="B21" s="124" t="s">
        <v>117</v>
      </c>
      <c r="C21" s="125">
        <v>5.1582278481012658</v>
      </c>
      <c r="D21" s="143">
        <v>163</v>
      </c>
      <c r="E21" s="144">
        <v>170</v>
      </c>
      <c r="F21" s="144">
        <v>154</v>
      </c>
      <c r="G21" s="144">
        <v>132</v>
      </c>
      <c r="H21" s="145">
        <v>135</v>
      </c>
      <c r="I21" s="143">
        <v>28</v>
      </c>
      <c r="J21" s="146">
        <v>20.74074074074074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3534</v>
      </c>
      <c r="E56" s="114">
        <v>3656</v>
      </c>
      <c r="F56" s="114">
        <v>3621</v>
      </c>
      <c r="G56" s="114">
        <v>3615</v>
      </c>
      <c r="H56" s="140">
        <v>3576</v>
      </c>
      <c r="I56" s="115">
        <v>-42</v>
      </c>
      <c r="J56" s="116">
        <v>-1.174496644295302</v>
      </c>
      <c r="K56"/>
      <c r="L56"/>
      <c r="M56"/>
      <c r="N56"/>
      <c r="O56"/>
      <c r="P56"/>
    </row>
    <row r="57" spans="1:16" s="110" customFormat="1" ht="14.45" customHeight="1" x14ac:dyDescent="0.2">
      <c r="A57" s="120" t="s">
        <v>105</v>
      </c>
      <c r="B57" s="119" t="s">
        <v>106</v>
      </c>
      <c r="C57" s="113">
        <v>45.246179966044146</v>
      </c>
      <c r="D57" s="115">
        <v>1599</v>
      </c>
      <c r="E57" s="114">
        <v>1656</v>
      </c>
      <c r="F57" s="114">
        <v>1645</v>
      </c>
      <c r="G57" s="114">
        <v>1629</v>
      </c>
      <c r="H57" s="140">
        <v>1621</v>
      </c>
      <c r="I57" s="115">
        <v>-22</v>
      </c>
      <c r="J57" s="116">
        <v>-1.3571869216533003</v>
      </c>
    </row>
    <row r="58" spans="1:16" s="110" customFormat="1" ht="14.45" customHeight="1" x14ac:dyDescent="0.2">
      <c r="A58" s="120"/>
      <c r="B58" s="119" t="s">
        <v>107</v>
      </c>
      <c r="C58" s="113">
        <v>54.753820033955854</v>
      </c>
      <c r="D58" s="115">
        <v>1935</v>
      </c>
      <c r="E58" s="114">
        <v>2000</v>
      </c>
      <c r="F58" s="114">
        <v>1976</v>
      </c>
      <c r="G58" s="114">
        <v>1986</v>
      </c>
      <c r="H58" s="140">
        <v>1955</v>
      </c>
      <c r="I58" s="115">
        <v>-20</v>
      </c>
      <c r="J58" s="116">
        <v>-1.0230179028132993</v>
      </c>
    </row>
    <row r="59" spans="1:16" s="110" customFormat="1" ht="14.45" customHeight="1" x14ac:dyDescent="0.2">
      <c r="A59" s="118" t="s">
        <v>105</v>
      </c>
      <c r="B59" s="121" t="s">
        <v>108</v>
      </c>
      <c r="C59" s="113">
        <v>9.9886813808715331</v>
      </c>
      <c r="D59" s="115">
        <v>353</v>
      </c>
      <c r="E59" s="114">
        <v>364</v>
      </c>
      <c r="F59" s="114">
        <v>376</v>
      </c>
      <c r="G59" s="114">
        <v>405</v>
      </c>
      <c r="H59" s="140">
        <v>370</v>
      </c>
      <c r="I59" s="115">
        <v>-17</v>
      </c>
      <c r="J59" s="116">
        <v>-4.5945945945945947</v>
      </c>
    </row>
    <row r="60" spans="1:16" s="110" customFormat="1" ht="14.45" customHeight="1" x14ac:dyDescent="0.2">
      <c r="A60" s="118"/>
      <c r="B60" s="121" t="s">
        <v>109</v>
      </c>
      <c r="C60" s="113">
        <v>39.898132427843805</v>
      </c>
      <c r="D60" s="115">
        <v>1410</v>
      </c>
      <c r="E60" s="114">
        <v>1472</v>
      </c>
      <c r="F60" s="114">
        <v>1437</v>
      </c>
      <c r="G60" s="114">
        <v>1409</v>
      </c>
      <c r="H60" s="140">
        <v>1439</v>
      </c>
      <c r="I60" s="115">
        <v>-29</v>
      </c>
      <c r="J60" s="116">
        <v>-2.0152883947185547</v>
      </c>
    </row>
    <row r="61" spans="1:16" s="110" customFormat="1" ht="14.45" customHeight="1" x14ac:dyDescent="0.2">
      <c r="A61" s="118"/>
      <c r="B61" s="121" t="s">
        <v>110</v>
      </c>
      <c r="C61" s="113">
        <v>22.269383135257499</v>
      </c>
      <c r="D61" s="115">
        <v>787</v>
      </c>
      <c r="E61" s="114">
        <v>807</v>
      </c>
      <c r="F61" s="114">
        <v>804</v>
      </c>
      <c r="G61" s="114">
        <v>812</v>
      </c>
      <c r="H61" s="140">
        <v>794</v>
      </c>
      <c r="I61" s="115">
        <v>-7</v>
      </c>
      <c r="J61" s="116">
        <v>-0.88161209068010071</v>
      </c>
    </row>
    <row r="62" spans="1:16" s="110" customFormat="1" ht="14.45" customHeight="1" x14ac:dyDescent="0.2">
      <c r="A62" s="120"/>
      <c r="B62" s="121" t="s">
        <v>111</v>
      </c>
      <c r="C62" s="113">
        <v>27.843803056027166</v>
      </c>
      <c r="D62" s="115">
        <v>984</v>
      </c>
      <c r="E62" s="114">
        <v>1013</v>
      </c>
      <c r="F62" s="114">
        <v>1004</v>
      </c>
      <c r="G62" s="114">
        <v>989</v>
      </c>
      <c r="H62" s="140">
        <v>973</v>
      </c>
      <c r="I62" s="115">
        <v>11</v>
      </c>
      <c r="J62" s="116">
        <v>1.1305241521068858</v>
      </c>
    </row>
    <row r="63" spans="1:16" s="110" customFormat="1" ht="14.45" customHeight="1" x14ac:dyDescent="0.2">
      <c r="A63" s="120"/>
      <c r="B63" s="121" t="s">
        <v>112</v>
      </c>
      <c r="C63" s="113">
        <v>2.8862478777589136</v>
      </c>
      <c r="D63" s="115">
        <v>102</v>
      </c>
      <c r="E63" s="114">
        <v>99</v>
      </c>
      <c r="F63" s="114">
        <v>115</v>
      </c>
      <c r="G63" s="114">
        <v>98</v>
      </c>
      <c r="H63" s="140">
        <v>95</v>
      </c>
      <c r="I63" s="115">
        <v>7</v>
      </c>
      <c r="J63" s="116">
        <v>7.3684210526315788</v>
      </c>
    </row>
    <row r="64" spans="1:16" s="110" customFormat="1" ht="14.45" customHeight="1" x14ac:dyDescent="0.2">
      <c r="A64" s="120" t="s">
        <v>113</v>
      </c>
      <c r="B64" s="119" t="s">
        <v>116</v>
      </c>
      <c r="C64" s="113">
        <v>96.689303904923605</v>
      </c>
      <c r="D64" s="115">
        <v>3417</v>
      </c>
      <c r="E64" s="114">
        <v>3540</v>
      </c>
      <c r="F64" s="114">
        <v>3506</v>
      </c>
      <c r="G64" s="114">
        <v>3504</v>
      </c>
      <c r="H64" s="140">
        <v>3478</v>
      </c>
      <c r="I64" s="115">
        <v>-61</v>
      </c>
      <c r="J64" s="116">
        <v>-1.7538815411155837</v>
      </c>
    </row>
    <row r="65" spans="1:10" s="110" customFormat="1" ht="14.45" customHeight="1" x14ac:dyDescent="0.2">
      <c r="A65" s="123"/>
      <c r="B65" s="124" t="s">
        <v>117</v>
      </c>
      <c r="C65" s="125">
        <v>3.2541029994340689</v>
      </c>
      <c r="D65" s="143">
        <v>115</v>
      </c>
      <c r="E65" s="144">
        <v>113</v>
      </c>
      <c r="F65" s="144">
        <v>113</v>
      </c>
      <c r="G65" s="144">
        <v>108</v>
      </c>
      <c r="H65" s="145">
        <v>95</v>
      </c>
      <c r="I65" s="143">
        <v>20</v>
      </c>
      <c r="J65" s="146">
        <v>21.05263157894737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3160</v>
      </c>
      <c r="G11" s="114">
        <v>3292</v>
      </c>
      <c r="H11" s="114">
        <v>3213</v>
      </c>
      <c r="I11" s="114">
        <v>3211</v>
      </c>
      <c r="J11" s="140">
        <v>3171</v>
      </c>
      <c r="K11" s="114">
        <v>-11</v>
      </c>
      <c r="L11" s="116">
        <v>-0.34689372437716809</v>
      </c>
    </row>
    <row r="12" spans="1:17" s="110" customFormat="1" ht="24" customHeight="1" x14ac:dyDescent="0.2">
      <c r="A12" s="604" t="s">
        <v>185</v>
      </c>
      <c r="B12" s="605"/>
      <c r="C12" s="605"/>
      <c r="D12" s="606"/>
      <c r="E12" s="113">
        <v>46.677215189873415</v>
      </c>
      <c r="F12" s="115">
        <v>1475</v>
      </c>
      <c r="G12" s="114">
        <v>1533</v>
      </c>
      <c r="H12" s="114">
        <v>1501</v>
      </c>
      <c r="I12" s="114">
        <v>1478</v>
      </c>
      <c r="J12" s="140">
        <v>1454</v>
      </c>
      <c r="K12" s="114">
        <v>21</v>
      </c>
      <c r="L12" s="116">
        <v>1.4442916093535076</v>
      </c>
    </row>
    <row r="13" spans="1:17" s="110" customFormat="1" ht="15" customHeight="1" x14ac:dyDescent="0.2">
      <c r="A13" s="120"/>
      <c r="B13" s="612" t="s">
        <v>107</v>
      </c>
      <c r="C13" s="612"/>
      <c r="E13" s="113">
        <v>53.322784810126585</v>
      </c>
      <c r="F13" s="115">
        <v>1685</v>
      </c>
      <c r="G13" s="114">
        <v>1759</v>
      </c>
      <c r="H13" s="114">
        <v>1712</v>
      </c>
      <c r="I13" s="114">
        <v>1733</v>
      </c>
      <c r="J13" s="140">
        <v>1717</v>
      </c>
      <c r="K13" s="114">
        <v>-32</v>
      </c>
      <c r="L13" s="116">
        <v>-1.8637157833430402</v>
      </c>
    </row>
    <row r="14" spans="1:17" s="110" customFormat="1" ht="22.5" customHeight="1" x14ac:dyDescent="0.2">
      <c r="A14" s="604" t="s">
        <v>186</v>
      </c>
      <c r="B14" s="605"/>
      <c r="C14" s="605"/>
      <c r="D14" s="606"/>
      <c r="E14" s="113">
        <v>10.189873417721518</v>
      </c>
      <c r="F14" s="115">
        <v>322</v>
      </c>
      <c r="G14" s="114">
        <v>332</v>
      </c>
      <c r="H14" s="114">
        <v>313</v>
      </c>
      <c r="I14" s="114">
        <v>325</v>
      </c>
      <c r="J14" s="140">
        <v>306</v>
      </c>
      <c r="K14" s="114">
        <v>16</v>
      </c>
      <c r="L14" s="116">
        <v>5.2287581699346406</v>
      </c>
    </row>
    <row r="15" spans="1:17" s="110" customFormat="1" ht="15" customHeight="1" x14ac:dyDescent="0.2">
      <c r="A15" s="120"/>
      <c r="B15" s="119"/>
      <c r="C15" s="258" t="s">
        <v>106</v>
      </c>
      <c r="E15" s="113">
        <v>46.58385093167702</v>
      </c>
      <c r="F15" s="115">
        <v>150</v>
      </c>
      <c r="G15" s="114">
        <v>152</v>
      </c>
      <c r="H15" s="114">
        <v>145</v>
      </c>
      <c r="I15" s="114">
        <v>150</v>
      </c>
      <c r="J15" s="140">
        <v>143</v>
      </c>
      <c r="K15" s="114">
        <v>7</v>
      </c>
      <c r="L15" s="116">
        <v>4.895104895104895</v>
      </c>
    </row>
    <row r="16" spans="1:17" s="110" customFormat="1" ht="15" customHeight="1" x14ac:dyDescent="0.2">
      <c r="A16" s="120"/>
      <c r="B16" s="119"/>
      <c r="C16" s="258" t="s">
        <v>107</v>
      </c>
      <c r="E16" s="113">
        <v>53.41614906832298</v>
      </c>
      <c r="F16" s="115">
        <v>172</v>
      </c>
      <c r="G16" s="114">
        <v>180</v>
      </c>
      <c r="H16" s="114">
        <v>168</v>
      </c>
      <c r="I16" s="114">
        <v>175</v>
      </c>
      <c r="J16" s="140">
        <v>163</v>
      </c>
      <c r="K16" s="114">
        <v>9</v>
      </c>
      <c r="L16" s="116">
        <v>5.5214723926380369</v>
      </c>
    </row>
    <row r="17" spans="1:12" s="110" customFormat="1" ht="15" customHeight="1" x14ac:dyDescent="0.2">
      <c r="A17" s="120"/>
      <c r="B17" s="121" t="s">
        <v>109</v>
      </c>
      <c r="C17" s="258"/>
      <c r="E17" s="113">
        <v>41.708860759493668</v>
      </c>
      <c r="F17" s="115">
        <v>1318</v>
      </c>
      <c r="G17" s="114">
        <v>1379</v>
      </c>
      <c r="H17" s="114">
        <v>1320</v>
      </c>
      <c r="I17" s="114">
        <v>1298</v>
      </c>
      <c r="J17" s="140">
        <v>1305</v>
      </c>
      <c r="K17" s="114">
        <v>13</v>
      </c>
      <c r="L17" s="116">
        <v>0.99616858237547889</v>
      </c>
    </row>
    <row r="18" spans="1:12" s="110" customFormat="1" ht="15" customHeight="1" x14ac:dyDescent="0.2">
      <c r="A18" s="120"/>
      <c r="B18" s="119"/>
      <c r="C18" s="258" t="s">
        <v>106</v>
      </c>
      <c r="E18" s="113">
        <v>42.792109256449166</v>
      </c>
      <c r="F18" s="115">
        <v>564</v>
      </c>
      <c r="G18" s="114">
        <v>591</v>
      </c>
      <c r="H18" s="114">
        <v>564</v>
      </c>
      <c r="I18" s="114">
        <v>527</v>
      </c>
      <c r="J18" s="140">
        <v>529</v>
      </c>
      <c r="K18" s="114">
        <v>35</v>
      </c>
      <c r="L18" s="116">
        <v>6.616257088846881</v>
      </c>
    </row>
    <row r="19" spans="1:12" s="110" customFormat="1" ht="15" customHeight="1" x14ac:dyDescent="0.2">
      <c r="A19" s="120"/>
      <c r="B19" s="119"/>
      <c r="C19" s="258" t="s">
        <v>107</v>
      </c>
      <c r="E19" s="113">
        <v>57.207890743550834</v>
      </c>
      <c r="F19" s="115">
        <v>754</v>
      </c>
      <c r="G19" s="114">
        <v>788</v>
      </c>
      <c r="H19" s="114">
        <v>756</v>
      </c>
      <c r="I19" s="114">
        <v>771</v>
      </c>
      <c r="J19" s="140">
        <v>776</v>
      </c>
      <c r="K19" s="114">
        <v>-22</v>
      </c>
      <c r="L19" s="116">
        <v>-2.8350515463917527</v>
      </c>
    </row>
    <row r="20" spans="1:12" s="110" customFormat="1" ht="15" customHeight="1" x14ac:dyDescent="0.2">
      <c r="A20" s="120"/>
      <c r="B20" s="121" t="s">
        <v>110</v>
      </c>
      <c r="C20" s="258"/>
      <c r="E20" s="113">
        <v>20.822784810126581</v>
      </c>
      <c r="F20" s="115">
        <v>658</v>
      </c>
      <c r="G20" s="114">
        <v>701</v>
      </c>
      <c r="H20" s="114">
        <v>697</v>
      </c>
      <c r="I20" s="114">
        <v>729</v>
      </c>
      <c r="J20" s="140">
        <v>712</v>
      </c>
      <c r="K20" s="114">
        <v>-54</v>
      </c>
      <c r="L20" s="116">
        <v>-7.584269662921348</v>
      </c>
    </row>
    <row r="21" spans="1:12" s="110" customFormat="1" ht="15" customHeight="1" x14ac:dyDescent="0.2">
      <c r="A21" s="120"/>
      <c r="B21" s="119"/>
      <c r="C21" s="258" t="s">
        <v>106</v>
      </c>
      <c r="E21" s="113">
        <v>41.793313069908812</v>
      </c>
      <c r="F21" s="115">
        <v>275</v>
      </c>
      <c r="G21" s="114">
        <v>300</v>
      </c>
      <c r="H21" s="114">
        <v>299</v>
      </c>
      <c r="I21" s="114">
        <v>315</v>
      </c>
      <c r="J21" s="140">
        <v>304</v>
      </c>
      <c r="K21" s="114">
        <v>-29</v>
      </c>
      <c r="L21" s="116">
        <v>-9.5394736842105257</v>
      </c>
    </row>
    <row r="22" spans="1:12" s="110" customFormat="1" ht="15" customHeight="1" x14ac:dyDescent="0.2">
      <c r="A22" s="120"/>
      <c r="B22" s="119"/>
      <c r="C22" s="258" t="s">
        <v>107</v>
      </c>
      <c r="E22" s="113">
        <v>58.206686930091188</v>
      </c>
      <c r="F22" s="115">
        <v>383</v>
      </c>
      <c r="G22" s="114">
        <v>401</v>
      </c>
      <c r="H22" s="114">
        <v>398</v>
      </c>
      <c r="I22" s="114">
        <v>414</v>
      </c>
      <c r="J22" s="140">
        <v>408</v>
      </c>
      <c r="K22" s="114">
        <v>-25</v>
      </c>
      <c r="L22" s="116">
        <v>-6.1274509803921573</v>
      </c>
    </row>
    <row r="23" spans="1:12" s="110" customFormat="1" ht="15" customHeight="1" x14ac:dyDescent="0.2">
      <c r="A23" s="120"/>
      <c r="B23" s="121" t="s">
        <v>111</v>
      </c>
      <c r="C23" s="258"/>
      <c r="E23" s="113">
        <v>27.278481012658229</v>
      </c>
      <c r="F23" s="115">
        <v>862</v>
      </c>
      <c r="G23" s="114">
        <v>880</v>
      </c>
      <c r="H23" s="114">
        <v>883</v>
      </c>
      <c r="I23" s="114">
        <v>859</v>
      </c>
      <c r="J23" s="140">
        <v>848</v>
      </c>
      <c r="K23" s="114">
        <v>14</v>
      </c>
      <c r="L23" s="116">
        <v>1.6509433962264151</v>
      </c>
    </row>
    <row r="24" spans="1:12" s="110" customFormat="1" ht="15" customHeight="1" x14ac:dyDescent="0.2">
      <c r="A24" s="120"/>
      <c r="B24" s="119"/>
      <c r="C24" s="258" t="s">
        <v>106</v>
      </c>
      <c r="E24" s="113">
        <v>56.380510440835266</v>
      </c>
      <c r="F24" s="115">
        <v>486</v>
      </c>
      <c r="G24" s="114">
        <v>490</v>
      </c>
      <c r="H24" s="114">
        <v>493</v>
      </c>
      <c r="I24" s="114">
        <v>486</v>
      </c>
      <c r="J24" s="140">
        <v>478</v>
      </c>
      <c r="K24" s="114">
        <v>8</v>
      </c>
      <c r="L24" s="116">
        <v>1.6736401673640167</v>
      </c>
    </row>
    <row r="25" spans="1:12" s="110" customFormat="1" ht="15" customHeight="1" x14ac:dyDescent="0.2">
      <c r="A25" s="120"/>
      <c r="B25" s="119"/>
      <c r="C25" s="258" t="s">
        <v>107</v>
      </c>
      <c r="E25" s="113">
        <v>43.619489559164734</v>
      </c>
      <c r="F25" s="115">
        <v>376</v>
      </c>
      <c r="G25" s="114">
        <v>390</v>
      </c>
      <c r="H25" s="114">
        <v>390</v>
      </c>
      <c r="I25" s="114">
        <v>373</v>
      </c>
      <c r="J25" s="140">
        <v>370</v>
      </c>
      <c r="K25" s="114">
        <v>6</v>
      </c>
      <c r="L25" s="116">
        <v>1.6216216216216217</v>
      </c>
    </row>
    <row r="26" spans="1:12" s="110" customFormat="1" ht="15" customHeight="1" x14ac:dyDescent="0.2">
      <c r="A26" s="120"/>
      <c r="C26" s="121" t="s">
        <v>187</v>
      </c>
      <c r="D26" s="110" t="s">
        <v>188</v>
      </c>
      <c r="E26" s="113">
        <v>3.259493670886076</v>
      </c>
      <c r="F26" s="115">
        <v>103</v>
      </c>
      <c r="G26" s="114">
        <v>97</v>
      </c>
      <c r="H26" s="114">
        <v>109</v>
      </c>
      <c r="I26" s="114">
        <v>91</v>
      </c>
      <c r="J26" s="140">
        <v>92</v>
      </c>
      <c r="K26" s="114">
        <v>11</v>
      </c>
      <c r="L26" s="116">
        <v>11.956521739130435</v>
      </c>
    </row>
    <row r="27" spans="1:12" s="110" customFormat="1" ht="15" customHeight="1" x14ac:dyDescent="0.2">
      <c r="A27" s="120"/>
      <c r="B27" s="119"/>
      <c r="D27" s="259" t="s">
        <v>106</v>
      </c>
      <c r="E27" s="113">
        <v>55.339805825242721</v>
      </c>
      <c r="F27" s="115">
        <v>57</v>
      </c>
      <c r="G27" s="114">
        <v>53</v>
      </c>
      <c r="H27" s="114">
        <v>56</v>
      </c>
      <c r="I27" s="114">
        <v>42</v>
      </c>
      <c r="J27" s="140">
        <v>41</v>
      </c>
      <c r="K27" s="114">
        <v>16</v>
      </c>
      <c r="L27" s="116">
        <v>39.024390243902438</v>
      </c>
    </row>
    <row r="28" spans="1:12" s="110" customFormat="1" ht="15" customHeight="1" x14ac:dyDescent="0.2">
      <c r="A28" s="120"/>
      <c r="B28" s="119"/>
      <c r="D28" s="259" t="s">
        <v>107</v>
      </c>
      <c r="E28" s="113">
        <v>44.660194174757279</v>
      </c>
      <c r="F28" s="115">
        <v>46</v>
      </c>
      <c r="G28" s="114">
        <v>44</v>
      </c>
      <c r="H28" s="114">
        <v>53</v>
      </c>
      <c r="I28" s="114">
        <v>49</v>
      </c>
      <c r="J28" s="140">
        <v>51</v>
      </c>
      <c r="K28" s="114">
        <v>-5</v>
      </c>
      <c r="L28" s="116">
        <v>-9.8039215686274517</v>
      </c>
    </row>
    <row r="29" spans="1:12" s="110" customFormat="1" ht="24" customHeight="1" x14ac:dyDescent="0.2">
      <c r="A29" s="604" t="s">
        <v>189</v>
      </c>
      <c r="B29" s="605"/>
      <c r="C29" s="605"/>
      <c r="D29" s="606"/>
      <c r="E29" s="113">
        <v>94.810126582278485</v>
      </c>
      <c r="F29" s="115">
        <v>2996</v>
      </c>
      <c r="G29" s="114">
        <v>3120</v>
      </c>
      <c r="H29" s="114">
        <v>3058</v>
      </c>
      <c r="I29" s="114">
        <v>3077</v>
      </c>
      <c r="J29" s="140">
        <v>3034</v>
      </c>
      <c r="K29" s="114">
        <v>-38</v>
      </c>
      <c r="L29" s="116">
        <v>-1.2524719841793013</v>
      </c>
    </row>
    <row r="30" spans="1:12" s="110" customFormat="1" ht="15" customHeight="1" x14ac:dyDescent="0.2">
      <c r="A30" s="120"/>
      <c r="B30" s="119"/>
      <c r="C30" s="258" t="s">
        <v>106</v>
      </c>
      <c r="E30" s="113">
        <v>46.094793057409881</v>
      </c>
      <c r="F30" s="115">
        <v>1381</v>
      </c>
      <c r="G30" s="114">
        <v>1434</v>
      </c>
      <c r="H30" s="114">
        <v>1403</v>
      </c>
      <c r="I30" s="114">
        <v>1401</v>
      </c>
      <c r="J30" s="140">
        <v>1378</v>
      </c>
      <c r="K30" s="114">
        <v>3</v>
      </c>
      <c r="L30" s="116">
        <v>0.21770682148040638</v>
      </c>
    </row>
    <row r="31" spans="1:12" s="110" customFormat="1" ht="15" customHeight="1" x14ac:dyDescent="0.2">
      <c r="A31" s="120"/>
      <c r="B31" s="119"/>
      <c r="C31" s="258" t="s">
        <v>107</v>
      </c>
      <c r="E31" s="113">
        <v>53.905206942590119</v>
      </c>
      <c r="F31" s="115">
        <v>1615</v>
      </c>
      <c r="G31" s="114">
        <v>1686</v>
      </c>
      <c r="H31" s="114">
        <v>1655</v>
      </c>
      <c r="I31" s="114">
        <v>1676</v>
      </c>
      <c r="J31" s="140">
        <v>1656</v>
      </c>
      <c r="K31" s="114">
        <v>-41</v>
      </c>
      <c r="L31" s="116">
        <v>-2.4758454106280192</v>
      </c>
    </row>
    <row r="32" spans="1:12" s="110" customFormat="1" ht="15" customHeight="1" x14ac:dyDescent="0.2">
      <c r="A32" s="120"/>
      <c r="B32" s="119" t="s">
        <v>117</v>
      </c>
      <c r="C32" s="258"/>
      <c r="E32" s="113">
        <v>5.1582278481012658</v>
      </c>
      <c r="F32" s="114">
        <v>163</v>
      </c>
      <c r="G32" s="114">
        <v>170</v>
      </c>
      <c r="H32" s="114">
        <v>154</v>
      </c>
      <c r="I32" s="114">
        <v>132</v>
      </c>
      <c r="J32" s="140">
        <v>135</v>
      </c>
      <c r="K32" s="114">
        <v>28</v>
      </c>
      <c r="L32" s="116">
        <v>20.74074074074074</v>
      </c>
    </row>
    <row r="33" spans="1:12" s="110" customFormat="1" ht="15" customHeight="1" x14ac:dyDescent="0.2">
      <c r="A33" s="120"/>
      <c r="B33" s="119"/>
      <c r="C33" s="258" t="s">
        <v>106</v>
      </c>
      <c r="E33" s="113">
        <v>57.668711656441715</v>
      </c>
      <c r="F33" s="114">
        <v>94</v>
      </c>
      <c r="G33" s="114">
        <v>99</v>
      </c>
      <c r="H33" s="114">
        <v>98</v>
      </c>
      <c r="I33" s="114">
        <v>77</v>
      </c>
      <c r="J33" s="140">
        <v>76</v>
      </c>
      <c r="K33" s="114">
        <v>18</v>
      </c>
      <c r="L33" s="116">
        <v>23.684210526315791</v>
      </c>
    </row>
    <row r="34" spans="1:12" s="110" customFormat="1" ht="15" customHeight="1" x14ac:dyDescent="0.2">
      <c r="A34" s="120"/>
      <c r="B34" s="119"/>
      <c r="C34" s="258" t="s">
        <v>107</v>
      </c>
      <c r="E34" s="113">
        <v>42.331288343558285</v>
      </c>
      <c r="F34" s="114">
        <v>69</v>
      </c>
      <c r="G34" s="114">
        <v>71</v>
      </c>
      <c r="H34" s="114">
        <v>56</v>
      </c>
      <c r="I34" s="114">
        <v>55</v>
      </c>
      <c r="J34" s="140">
        <v>59</v>
      </c>
      <c r="K34" s="114">
        <v>10</v>
      </c>
      <c r="L34" s="116">
        <v>16.949152542372882</v>
      </c>
    </row>
    <row r="35" spans="1:12" s="110" customFormat="1" ht="24" customHeight="1" x14ac:dyDescent="0.2">
      <c r="A35" s="604" t="s">
        <v>192</v>
      </c>
      <c r="B35" s="605"/>
      <c r="C35" s="605"/>
      <c r="D35" s="606"/>
      <c r="E35" s="113">
        <v>9.9050632911392409</v>
      </c>
      <c r="F35" s="114">
        <v>313</v>
      </c>
      <c r="G35" s="114">
        <v>342</v>
      </c>
      <c r="H35" s="114">
        <v>309</v>
      </c>
      <c r="I35" s="114">
        <v>319</v>
      </c>
      <c r="J35" s="114">
        <v>302</v>
      </c>
      <c r="K35" s="318">
        <v>11</v>
      </c>
      <c r="L35" s="319">
        <v>3.6423841059602649</v>
      </c>
    </row>
    <row r="36" spans="1:12" s="110" customFormat="1" ht="15" customHeight="1" x14ac:dyDescent="0.2">
      <c r="A36" s="120"/>
      <c r="B36" s="119"/>
      <c r="C36" s="258" t="s">
        <v>106</v>
      </c>
      <c r="E36" s="113">
        <v>43.450479233226837</v>
      </c>
      <c r="F36" s="114">
        <v>136</v>
      </c>
      <c r="G36" s="114">
        <v>154</v>
      </c>
      <c r="H36" s="114">
        <v>142</v>
      </c>
      <c r="I36" s="114">
        <v>139</v>
      </c>
      <c r="J36" s="114">
        <v>134</v>
      </c>
      <c r="K36" s="318">
        <v>2</v>
      </c>
      <c r="L36" s="116">
        <v>1.4925373134328359</v>
      </c>
    </row>
    <row r="37" spans="1:12" s="110" customFormat="1" ht="15" customHeight="1" x14ac:dyDescent="0.2">
      <c r="A37" s="120"/>
      <c r="B37" s="119"/>
      <c r="C37" s="258" t="s">
        <v>107</v>
      </c>
      <c r="E37" s="113">
        <v>56.549520766773163</v>
      </c>
      <c r="F37" s="114">
        <v>177</v>
      </c>
      <c r="G37" s="114">
        <v>188</v>
      </c>
      <c r="H37" s="114">
        <v>167</v>
      </c>
      <c r="I37" s="114">
        <v>180</v>
      </c>
      <c r="J37" s="140">
        <v>168</v>
      </c>
      <c r="K37" s="114">
        <v>9</v>
      </c>
      <c r="L37" s="116">
        <v>5.3571428571428568</v>
      </c>
    </row>
    <row r="38" spans="1:12" s="110" customFormat="1" ht="15" customHeight="1" x14ac:dyDescent="0.2">
      <c r="A38" s="120"/>
      <c r="B38" s="119" t="s">
        <v>328</v>
      </c>
      <c r="C38" s="258"/>
      <c r="E38" s="113">
        <v>71.265822784810126</v>
      </c>
      <c r="F38" s="114">
        <v>2252</v>
      </c>
      <c r="G38" s="114">
        <v>2323</v>
      </c>
      <c r="H38" s="114">
        <v>2293</v>
      </c>
      <c r="I38" s="114">
        <v>2284</v>
      </c>
      <c r="J38" s="140">
        <v>2278</v>
      </c>
      <c r="K38" s="114">
        <v>-26</v>
      </c>
      <c r="L38" s="116">
        <v>-1.1413520632133451</v>
      </c>
    </row>
    <row r="39" spans="1:12" s="110" customFormat="1" ht="15" customHeight="1" x14ac:dyDescent="0.2">
      <c r="A39" s="120"/>
      <c r="B39" s="119"/>
      <c r="C39" s="258" t="s">
        <v>106</v>
      </c>
      <c r="E39" s="113">
        <v>46.580817051509769</v>
      </c>
      <c r="F39" s="115">
        <v>1049</v>
      </c>
      <c r="G39" s="114">
        <v>1087</v>
      </c>
      <c r="H39" s="114">
        <v>1058</v>
      </c>
      <c r="I39" s="114">
        <v>1042</v>
      </c>
      <c r="J39" s="140">
        <v>1032</v>
      </c>
      <c r="K39" s="114">
        <v>17</v>
      </c>
      <c r="L39" s="116">
        <v>1.6472868217054264</v>
      </c>
    </row>
    <row r="40" spans="1:12" s="110" customFormat="1" ht="15" customHeight="1" x14ac:dyDescent="0.2">
      <c r="A40" s="120"/>
      <c r="B40" s="119"/>
      <c r="C40" s="258" t="s">
        <v>107</v>
      </c>
      <c r="E40" s="113">
        <v>53.419182948490231</v>
      </c>
      <c r="F40" s="115">
        <v>1203</v>
      </c>
      <c r="G40" s="114">
        <v>1236</v>
      </c>
      <c r="H40" s="114">
        <v>1235</v>
      </c>
      <c r="I40" s="114">
        <v>1242</v>
      </c>
      <c r="J40" s="140">
        <v>1246</v>
      </c>
      <c r="K40" s="114">
        <v>-43</v>
      </c>
      <c r="L40" s="116">
        <v>-3.451043338683788</v>
      </c>
    </row>
    <row r="41" spans="1:12" s="110" customFormat="1" ht="15" customHeight="1" x14ac:dyDescent="0.2">
      <c r="A41" s="120"/>
      <c r="B41" s="320" t="s">
        <v>516</v>
      </c>
      <c r="C41" s="258"/>
      <c r="E41" s="113">
        <v>8.8291139240506329</v>
      </c>
      <c r="F41" s="115">
        <v>279</v>
      </c>
      <c r="G41" s="114">
        <v>278</v>
      </c>
      <c r="H41" s="114">
        <v>262</v>
      </c>
      <c r="I41" s="114">
        <v>266</v>
      </c>
      <c r="J41" s="140">
        <v>260</v>
      </c>
      <c r="K41" s="114">
        <v>19</v>
      </c>
      <c r="L41" s="116">
        <v>7.3076923076923075</v>
      </c>
    </row>
    <row r="42" spans="1:12" s="110" customFormat="1" ht="15" customHeight="1" x14ac:dyDescent="0.2">
      <c r="A42" s="120"/>
      <c r="B42" s="119"/>
      <c r="C42" s="268" t="s">
        <v>106</v>
      </c>
      <c r="D42" s="182"/>
      <c r="E42" s="113">
        <v>51.25448028673835</v>
      </c>
      <c r="F42" s="115">
        <v>143</v>
      </c>
      <c r="G42" s="114">
        <v>138</v>
      </c>
      <c r="H42" s="114">
        <v>131</v>
      </c>
      <c r="I42" s="114">
        <v>136</v>
      </c>
      <c r="J42" s="140">
        <v>133</v>
      </c>
      <c r="K42" s="114">
        <v>10</v>
      </c>
      <c r="L42" s="116">
        <v>7.518796992481203</v>
      </c>
    </row>
    <row r="43" spans="1:12" s="110" customFormat="1" ht="15" customHeight="1" x14ac:dyDescent="0.2">
      <c r="A43" s="120"/>
      <c r="B43" s="119"/>
      <c r="C43" s="268" t="s">
        <v>107</v>
      </c>
      <c r="D43" s="182"/>
      <c r="E43" s="113">
        <v>48.74551971326165</v>
      </c>
      <c r="F43" s="115">
        <v>136</v>
      </c>
      <c r="G43" s="114">
        <v>140</v>
      </c>
      <c r="H43" s="114">
        <v>131</v>
      </c>
      <c r="I43" s="114">
        <v>130</v>
      </c>
      <c r="J43" s="140">
        <v>127</v>
      </c>
      <c r="K43" s="114">
        <v>9</v>
      </c>
      <c r="L43" s="116">
        <v>7.0866141732283463</v>
      </c>
    </row>
    <row r="44" spans="1:12" s="110" customFormat="1" ht="15" customHeight="1" x14ac:dyDescent="0.2">
      <c r="A44" s="120"/>
      <c r="B44" s="119" t="s">
        <v>205</v>
      </c>
      <c r="C44" s="268"/>
      <c r="D44" s="182"/>
      <c r="E44" s="113">
        <v>10</v>
      </c>
      <c r="F44" s="115">
        <v>316</v>
      </c>
      <c r="G44" s="114">
        <v>349</v>
      </c>
      <c r="H44" s="114">
        <v>349</v>
      </c>
      <c r="I44" s="114">
        <v>342</v>
      </c>
      <c r="J44" s="140">
        <v>331</v>
      </c>
      <c r="K44" s="114">
        <v>-15</v>
      </c>
      <c r="L44" s="116">
        <v>-4.5317220543806647</v>
      </c>
    </row>
    <row r="45" spans="1:12" s="110" customFormat="1" ht="15" customHeight="1" x14ac:dyDescent="0.2">
      <c r="A45" s="120"/>
      <c r="B45" s="119"/>
      <c r="C45" s="268" t="s">
        <v>106</v>
      </c>
      <c r="D45" s="182"/>
      <c r="E45" s="113">
        <v>46.518987341772153</v>
      </c>
      <c r="F45" s="115">
        <v>147</v>
      </c>
      <c r="G45" s="114">
        <v>154</v>
      </c>
      <c r="H45" s="114">
        <v>170</v>
      </c>
      <c r="I45" s="114">
        <v>161</v>
      </c>
      <c r="J45" s="140">
        <v>155</v>
      </c>
      <c r="K45" s="114">
        <v>-8</v>
      </c>
      <c r="L45" s="116">
        <v>-5.161290322580645</v>
      </c>
    </row>
    <row r="46" spans="1:12" s="110" customFormat="1" ht="15" customHeight="1" x14ac:dyDescent="0.2">
      <c r="A46" s="123"/>
      <c r="B46" s="124"/>
      <c r="C46" s="260" t="s">
        <v>107</v>
      </c>
      <c r="D46" s="261"/>
      <c r="E46" s="125">
        <v>53.481012658227847</v>
      </c>
      <c r="F46" s="143">
        <v>169</v>
      </c>
      <c r="G46" s="144">
        <v>195</v>
      </c>
      <c r="H46" s="144">
        <v>179</v>
      </c>
      <c r="I46" s="144">
        <v>181</v>
      </c>
      <c r="J46" s="145">
        <v>176</v>
      </c>
      <c r="K46" s="144">
        <v>-7</v>
      </c>
      <c r="L46" s="146">
        <v>-3.9772727272727271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3160</v>
      </c>
      <c r="E11" s="114">
        <v>3292</v>
      </c>
      <c r="F11" s="114">
        <v>3213</v>
      </c>
      <c r="G11" s="114">
        <v>3211</v>
      </c>
      <c r="H11" s="140">
        <v>3171</v>
      </c>
      <c r="I11" s="115">
        <v>-11</v>
      </c>
      <c r="J11" s="116">
        <v>-0.34689372437716809</v>
      </c>
    </row>
    <row r="12" spans="1:15" s="110" customFormat="1" ht="24.95" customHeight="1" x14ac:dyDescent="0.2">
      <c r="A12" s="193" t="s">
        <v>132</v>
      </c>
      <c r="B12" s="194" t="s">
        <v>133</v>
      </c>
      <c r="C12" s="113">
        <v>0.98101265822784811</v>
      </c>
      <c r="D12" s="115">
        <v>31</v>
      </c>
      <c r="E12" s="114">
        <v>36</v>
      </c>
      <c r="F12" s="114">
        <v>42</v>
      </c>
      <c r="G12" s="114">
        <v>39</v>
      </c>
      <c r="H12" s="140">
        <v>34</v>
      </c>
      <c r="I12" s="115">
        <v>-3</v>
      </c>
      <c r="J12" s="116">
        <v>-8.8235294117647065</v>
      </c>
    </row>
    <row r="13" spans="1:15" s="110" customFormat="1" ht="24.95" customHeight="1" x14ac:dyDescent="0.2">
      <c r="A13" s="193" t="s">
        <v>134</v>
      </c>
      <c r="B13" s="199" t="s">
        <v>214</v>
      </c>
      <c r="C13" s="113">
        <v>0.44303797468354428</v>
      </c>
      <c r="D13" s="115">
        <v>14</v>
      </c>
      <c r="E13" s="114">
        <v>16</v>
      </c>
      <c r="F13" s="114">
        <v>13</v>
      </c>
      <c r="G13" s="114">
        <v>16</v>
      </c>
      <c r="H13" s="140">
        <v>18</v>
      </c>
      <c r="I13" s="115">
        <v>-4</v>
      </c>
      <c r="J13" s="116">
        <v>-22.222222222222221</v>
      </c>
    </row>
    <row r="14" spans="1:15" s="287" customFormat="1" ht="24.95" customHeight="1" x14ac:dyDescent="0.2">
      <c r="A14" s="193" t="s">
        <v>215</v>
      </c>
      <c r="B14" s="199" t="s">
        <v>137</v>
      </c>
      <c r="C14" s="113">
        <v>20.981012658227847</v>
      </c>
      <c r="D14" s="115">
        <v>663</v>
      </c>
      <c r="E14" s="114">
        <v>702</v>
      </c>
      <c r="F14" s="114">
        <v>696</v>
      </c>
      <c r="G14" s="114">
        <v>702</v>
      </c>
      <c r="H14" s="140">
        <v>734</v>
      </c>
      <c r="I14" s="115">
        <v>-71</v>
      </c>
      <c r="J14" s="116">
        <v>-9.6730245231607626</v>
      </c>
      <c r="K14" s="110"/>
      <c r="L14" s="110"/>
      <c r="M14" s="110"/>
      <c r="N14" s="110"/>
      <c r="O14" s="110"/>
    </row>
    <row r="15" spans="1:15" s="110" customFormat="1" ht="24.95" customHeight="1" x14ac:dyDescent="0.2">
      <c r="A15" s="193" t="s">
        <v>216</v>
      </c>
      <c r="B15" s="199" t="s">
        <v>217</v>
      </c>
      <c r="C15" s="113">
        <v>3.9240506329113924</v>
      </c>
      <c r="D15" s="115">
        <v>124</v>
      </c>
      <c r="E15" s="114">
        <v>125</v>
      </c>
      <c r="F15" s="114">
        <v>117</v>
      </c>
      <c r="G15" s="114">
        <v>120</v>
      </c>
      <c r="H15" s="140">
        <v>118</v>
      </c>
      <c r="I15" s="115">
        <v>6</v>
      </c>
      <c r="J15" s="116">
        <v>5.0847457627118642</v>
      </c>
    </row>
    <row r="16" spans="1:15" s="287" customFormat="1" ht="24.95" customHeight="1" x14ac:dyDescent="0.2">
      <c r="A16" s="193" t="s">
        <v>218</v>
      </c>
      <c r="B16" s="199" t="s">
        <v>141</v>
      </c>
      <c r="C16" s="113">
        <v>11.20253164556962</v>
      </c>
      <c r="D16" s="115">
        <v>354</v>
      </c>
      <c r="E16" s="114">
        <v>372</v>
      </c>
      <c r="F16" s="114">
        <v>379</v>
      </c>
      <c r="G16" s="114">
        <v>376</v>
      </c>
      <c r="H16" s="140">
        <v>388</v>
      </c>
      <c r="I16" s="115">
        <v>-34</v>
      </c>
      <c r="J16" s="116">
        <v>-8.7628865979381452</v>
      </c>
      <c r="K16" s="110"/>
      <c r="L16" s="110"/>
      <c r="M16" s="110"/>
      <c r="N16" s="110"/>
      <c r="O16" s="110"/>
    </row>
    <row r="17" spans="1:15" s="110" customFormat="1" ht="24.95" customHeight="1" x14ac:dyDescent="0.2">
      <c r="A17" s="193" t="s">
        <v>142</v>
      </c>
      <c r="B17" s="199" t="s">
        <v>220</v>
      </c>
      <c r="C17" s="113">
        <v>5.8544303797468356</v>
      </c>
      <c r="D17" s="115">
        <v>185</v>
      </c>
      <c r="E17" s="114">
        <v>205</v>
      </c>
      <c r="F17" s="114">
        <v>200</v>
      </c>
      <c r="G17" s="114">
        <v>206</v>
      </c>
      <c r="H17" s="140">
        <v>228</v>
      </c>
      <c r="I17" s="115">
        <v>-43</v>
      </c>
      <c r="J17" s="116">
        <v>-18.859649122807017</v>
      </c>
    </row>
    <row r="18" spans="1:15" s="287" customFormat="1" ht="24.95" customHeight="1" x14ac:dyDescent="0.2">
      <c r="A18" s="201" t="s">
        <v>144</v>
      </c>
      <c r="B18" s="202" t="s">
        <v>145</v>
      </c>
      <c r="C18" s="113">
        <v>5.537974683544304</v>
      </c>
      <c r="D18" s="115">
        <v>175</v>
      </c>
      <c r="E18" s="114">
        <v>183</v>
      </c>
      <c r="F18" s="114">
        <v>171</v>
      </c>
      <c r="G18" s="114">
        <v>171</v>
      </c>
      <c r="H18" s="140">
        <v>158</v>
      </c>
      <c r="I18" s="115">
        <v>17</v>
      </c>
      <c r="J18" s="116">
        <v>10.759493670886076</v>
      </c>
      <c r="K18" s="110"/>
      <c r="L18" s="110"/>
      <c r="M18" s="110"/>
      <c r="N18" s="110"/>
      <c r="O18" s="110"/>
    </row>
    <row r="19" spans="1:15" s="110" customFormat="1" ht="24.95" customHeight="1" x14ac:dyDescent="0.2">
      <c r="A19" s="193" t="s">
        <v>146</v>
      </c>
      <c r="B19" s="199" t="s">
        <v>147</v>
      </c>
      <c r="C19" s="113">
        <v>15.981012658227849</v>
      </c>
      <c r="D19" s="115">
        <v>505</v>
      </c>
      <c r="E19" s="114">
        <v>499</v>
      </c>
      <c r="F19" s="114">
        <v>473</v>
      </c>
      <c r="G19" s="114">
        <v>457</v>
      </c>
      <c r="H19" s="140">
        <v>456</v>
      </c>
      <c r="I19" s="115">
        <v>49</v>
      </c>
      <c r="J19" s="116">
        <v>10.745614035087719</v>
      </c>
    </row>
    <row r="20" spans="1:15" s="287" customFormat="1" ht="24.95" customHeight="1" x14ac:dyDescent="0.2">
      <c r="A20" s="193" t="s">
        <v>148</v>
      </c>
      <c r="B20" s="199" t="s">
        <v>149</v>
      </c>
      <c r="C20" s="113">
        <v>3.6708860759493671</v>
      </c>
      <c r="D20" s="115">
        <v>116</v>
      </c>
      <c r="E20" s="114">
        <v>119</v>
      </c>
      <c r="F20" s="114">
        <v>123</v>
      </c>
      <c r="G20" s="114">
        <v>113</v>
      </c>
      <c r="H20" s="140">
        <v>118</v>
      </c>
      <c r="I20" s="115">
        <v>-2</v>
      </c>
      <c r="J20" s="116">
        <v>-1.6949152542372881</v>
      </c>
      <c r="K20" s="110"/>
      <c r="L20" s="110"/>
      <c r="M20" s="110"/>
      <c r="N20" s="110"/>
      <c r="O20" s="110"/>
    </row>
    <row r="21" spans="1:15" s="110" customFormat="1" ht="24.95" customHeight="1" x14ac:dyDescent="0.2">
      <c r="A21" s="201" t="s">
        <v>150</v>
      </c>
      <c r="B21" s="202" t="s">
        <v>151</v>
      </c>
      <c r="C21" s="113">
        <v>10.981012658227849</v>
      </c>
      <c r="D21" s="115">
        <v>347</v>
      </c>
      <c r="E21" s="114">
        <v>386</v>
      </c>
      <c r="F21" s="114">
        <v>403</v>
      </c>
      <c r="G21" s="114">
        <v>406</v>
      </c>
      <c r="H21" s="140">
        <v>385</v>
      </c>
      <c r="I21" s="115">
        <v>-38</v>
      </c>
      <c r="J21" s="116">
        <v>-9.8701298701298708</v>
      </c>
    </row>
    <row r="22" spans="1:15" s="110" customFormat="1" ht="24.95" customHeight="1" x14ac:dyDescent="0.2">
      <c r="A22" s="201" t="s">
        <v>152</v>
      </c>
      <c r="B22" s="199" t="s">
        <v>153</v>
      </c>
      <c r="C22" s="113">
        <v>1.0443037974683544</v>
      </c>
      <c r="D22" s="115">
        <v>33</v>
      </c>
      <c r="E22" s="114">
        <v>35</v>
      </c>
      <c r="F22" s="114">
        <v>33</v>
      </c>
      <c r="G22" s="114">
        <v>38</v>
      </c>
      <c r="H22" s="140">
        <v>37</v>
      </c>
      <c r="I22" s="115">
        <v>-4</v>
      </c>
      <c r="J22" s="116">
        <v>-10.810810810810811</v>
      </c>
    </row>
    <row r="23" spans="1:15" s="110" customFormat="1" ht="24.95" customHeight="1" x14ac:dyDescent="0.2">
      <c r="A23" s="193" t="s">
        <v>154</v>
      </c>
      <c r="B23" s="199" t="s">
        <v>155</v>
      </c>
      <c r="C23" s="113">
        <v>0.72784810126582278</v>
      </c>
      <c r="D23" s="115">
        <v>23</v>
      </c>
      <c r="E23" s="114">
        <v>25</v>
      </c>
      <c r="F23" s="114">
        <v>23</v>
      </c>
      <c r="G23" s="114">
        <v>26</v>
      </c>
      <c r="H23" s="140">
        <v>24</v>
      </c>
      <c r="I23" s="115">
        <v>-1</v>
      </c>
      <c r="J23" s="116">
        <v>-4.166666666666667</v>
      </c>
    </row>
    <row r="24" spans="1:15" s="110" customFormat="1" ht="24.95" customHeight="1" x14ac:dyDescent="0.2">
      <c r="A24" s="193" t="s">
        <v>156</v>
      </c>
      <c r="B24" s="199" t="s">
        <v>221</v>
      </c>
      <c r="C24" s="113">
        <v>6.1075949367088604</v>
      </c>
      <c r="D24" s="115">
        <v>193</v>
      </c>
      <c r="E24" s="114">
        <v>216</v>
      </c>
      <c r="F24" s="114">
        <v>208</v>
      </c>
      <c r="G24" s="114">
        <v>220</v>
      </c>
      <c r="H24" s="140">
        <v>182</v>
      </c>
      <c r="I24" s="115">
        <v>11</v>
      </c>
      <c r="J24" s="116">
        <v>6.0439560439560438</v>
      </c>
    </row>
    <row r="25" spans="1:15" s="110" customFormat="1" ht="24.95" customHeight="1" x14ac:dyDescent="0.2">
      <c r="A25" s="193" t="s">
        <v>222</v>
      </c>
      <c r="B25" s="204" t="s">
        <v>159</v>
      </c>
      <c r="C25" s="113">
        <v>7.6898734177215191</v>
      </c>
      <c r="D25" s="115">
        <v>243</v>
      </c>
      <c r="E25" s="114">
        <v>251</v>
      </c>
      <c r="F25" s="114">
        <v>242</v>
      </c>
      <c r="G25" s="114">
        <v>241</v>
      </c>
      <c r="H25" s="140">
        <v>227</v>
      </c>
      <c r="I25" s="115">
        <v>16</v>
      </c>
      <c r="J25" s="116">
        <v>7.0484581497797354</v>
      </c>
    </row>
    <row r="26" spans="1:15" s="110" customFormat="1" ht="24.95" customHeight="1" x14ac:dyDescent="0.2">
      <c r="A26" s="201">
        <v>782.78300000000002</v>
      </c>
      <c r="B26" s="203" t="s">
        <v>160</v>
      </c>
      <c r="C26" s="113">
        <v>3.3544303797468356</v>
      </c>
      <c r="D26" s="115">
        <v>106</v>
      </c>
      <c r="E26" s="114">
        <v>117</v>
      </c>
      <c r="F26" s="114">
        <v>109</v>
      </c>
      <c r="G26" s="114">
        <v>95</v>
      </c>
      <c r="H26" s="140">
        <v>101</v>
      </c>
      <c r="I26" s="115">
        <v>5</v>
      </c>
      <c r="J26" s="116">
        <v>4.9504950495049505</v>
      </c>
    </row>
    <row r="27" spans="1:15" s="110" customFormat="1" ht="24.95" customHeight="1" x14ac:dyDescent="0.2">
      <c r="A27" s="193" t="s">
        <v>161</v>
      </c>
      <c r="B27" s="199" t="s">
        <v>162</v>
      </c>
      <c r="C27" s="113">
        <v>1.4240506329113924</v>
      </c>
      <c r="D27" s="115">
        <v>45</v>
      </c>
      <c r="E27" s="114">
        <v>54</v>
      </c>
      <c r="F27" s="114">
        <v>53</v>
      </c>
      <c r="G27" s="114">
        <v>55</v>
      </c>
      <c r="H27" s="140">
        <v>38</v>
      </c>
      <c r="I27" s="115">
        <v>7</v>
      </c>
      <c r="J27" s="116">
        <v>18.421052631578949</v>
      </c>
    </row>
    <row r="28" spans="1:15" s="110" customFormat="1" ht="24.95" customHeight="1" x14ac:dyDescent="0.2">
      <c r="A28" s="193" t="s">
        <v>163</v>
      </c>
      <c r="B28" s="199" t="s">
        <v>164</v>
      </c>
      <c r="C28" s="113">
        <v>1.4240506329113924</v>
      </c>
      <c r="D28" s="115">
        <v>45</v>
      </c>
      <c r="E28" s="114">
        <v>31</v>
      </c>
      <c r="F28" s="114">
        <v>29</v>
      </c>
      <c r="G28" s="114">
        <v>27</v>
      </c>
      <c r="H28" s="140">
        <v>35</v>
      </c>
      <c r="I28" s="115">
        <v>10</v>
      </c>
      <c r="J28" s="116">
        <v>28.571428571428573</v>
      </c>
    </row>
    <row r="29" spans="1:15" s="110" customFormat="1" ht="24.95" customHeight="1" x14ac:dyDescent="0.2">
      <c r="A29" s="193">
        <v>86</v>
      </c>
      <c r="B29" s="199" t="s">
        <v>165</v>
      </c>
      <c r="C29" s="113">
        <v>6.2025316455696204</v>
      </c>
      <c r="D29" s="115">
        <v>196</v>
      </c>
      <c r="E29" s="114">
        <v>198</v>
      </c>
      <c r="F29" s="114">
        <v>196</v>
      </c>
      <c r="G29" s="114">
        <v>191</v>
      </c>
      <c r="H29" s="140">
        <v>186</v>
      </c>
      <c r="I29" s="115">
        <v>10</v>
      </c>
      <c r="J29" s="116">
        <v>5.376344086021505</v>
      </c>
    </row>
    <row r="30" spans="1:15" s="110" customFormat="1" ht="24.95" customHeight="1" x14ac:dyDescent="0.2">
      <c r="A30" s="193">
        <v>87.88</v>
      </c>
      <c r="B30" s="204" t="s">
        <v>166</v>
      </c>
      <c r="C30" s="113">
        <v>4.5886075949367084</v>
      </c>
      <c r="D30" s="115">
        <v>145</v>
      </c>
      <c r="E30" s="114">
        <v>141</v>
      </c>
      <c r="F30" s="114">
        <v>135</v>
      </c>
      <c r="G30" s="114">
        <v>133</v>
      </c>
      <c r="H30" s="140">
        <v>166</v>
      </c>
      <c r="I30" s="115">
        <v>-21</v>
      </c>
      <c r="J30" s="116">
        <v>-12.650602409638553</v>
      </c>
    </row>
    <row r="31" spans="1:15" s="110" customFormat="1" ht="24.95" customHeight="1" x14ac:dyDescent="0.2">
      <c r="A31" s="193" t="s">
        <v>167</v>
      </c>
      <c r="B31" s="199" t="s">
        <v>168</v>
      </c>
      <c r="C31" s="113">
        <v>8.8607594936708853</v>
      </c>
      <c r="D31" s="115">
        <v>280</v>
      </c>
      <c r="E31" s="114">
        <v>283</v>
      </c>
      <c r="F31" s="114">
        <v>264</v>
      </c>
      <c r="G31" s="114">
        <v>281</v>
      </c>
      <c r="H31" s="140">
        <v>272</v>
      </c>
      <c r="I31" s="115">
        <v>8</v>
      </c>
      <c r="J31" s="116">
        <v>2.9411764705882355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0.98101265822784811</v>
      </c>
      <c r="D34" s="115">
        <v>31</v>
      </c>
      <c r="E34" s="114">
        <v>36</v>
      </c>
      <c r="F34" s="114">
        <v>42</v>
      </c>
      <c r="G34" s="114">
        <v>39</v>
      </c>
      <c r="H34" s="140">
        <v>34</v>
      </c>
      <c r="I34" s="115">
        <v>-3</v>
      </c>
      <c r="J34" s="116">
        <v>-8.8235294117647065</v>
      </c>
    </row>
    <row r="35" spans="1:10" s="110" customFormat="1" ht="24.95" customHeight="1" x14ac:dyDescent="0.2">
      <c r="A35" s="292" t="s">
        <v>171</v>
      </c>
      <c r="B35" s="293" t="s">
        <v>172</v>
      </c>
      <c r="C35" s="113">
        <v>26.962025316455698</v>
      </c>
      <c r="D35" s="115">
        <v>852</v>
      </c>
      <c r="E35" s="114">
        <v>901</v>
      </c>
      <c r="F35" s="114">
        <v>880</v>
      </c>
      <c r="G35" s="114">
        <v>889</v>
      </c>
      <c r="H35" s="140">
        <v>910</v>
      </c>
      <c r="I35" s="115">
        <v>-58</v>
      </c>
      <c r="J35" s="116">
        <v>-6.3736263736263732</v>
      </c>
    </row>
    <row r="36" spans="1:10" s="110" customFormat="1" ht="24.95" customHeight="1" x14ac:dyDescent="0.2">
      <c r="A36" s="294" t="s">
        <v>173</v>
      </c>
      <c r="B36" s="295" t="s">
        <v>174</v>
      </c>
      <c r="C36" s="125">
        <v>72.056962025316452</v>
      </c>
      <c r="D36" s="143">
        <v>2277</v>
      </c>
      <c r="E36" s="144">
        <v>2355</v>
      </c>
      <c r="F36" s="144">
        <v>2291</v>
      </c>
      <c r="G36" s="144">
        <v>2283</v>
      </c>
      <c r="H36" s="145">
        <v>2227</v>
      </c>
      <c r="I36" s="143">
        <v>50</v>
      </c>
      <c r="J36" s="146">
        <v>2.2451728783116298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3160</v>
      </c>
      <c r="F11" s="264">
        <v>3292</v>
      </c>
      <c r="G11" s="264">
        <v>3213</v>
      </c>
      <c r="H11" s="264">
        <v>3211</v>
      </c>
      <c r="I11" s="265">
        <v>3171</v>
      </c>
      <c r="J11" s="263">
        <v>-11</v>
      </c>
      <c r="K11" s="266">
        <v>-0.34689372437716809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37.943037974683541</v>
      </c>
      <c r="E13" s="115">
        <v>1199</v>
      </c>
      <c r="F13" s="114">
        <v>1264</v>
      </c>
      <c r="G13" s="114">
        <v>1270</v>
      </c>
      <c r="H13" s="114">
        <v>1252</v>
      </c>
      <c r="I13" s="140">
        <v>1241</v>
      </c>
      <c r="J13" s="115">
        <v>-42</v>
      </c>
      <c r="K13" s="116">
        <v>-3.3843674456083805</v>
      </c>
    </row>
    <row r="14" spans="1:15" ht="15.95" customHeight="1" x14ac:dyDescent="0.2">
      <c r="A14" s="306" t="s">
        <v>230</v>
      </c>
      <c r="B14" s="307"/>
      <c r="C14" s="308"/>
      <c r="D14" s="113">
        <v>52.879746835443036</v>
      </c>
      <c r="E14" s="115">
        <v>1671</v>
      </c>
      <c r="F14" s="114">
        <v>1744</v>
      </c>
      <c r="G14" s="114">
        <v>1668</v>
      </c>
      <c r="H14" s="114">
        <v>1679</v>
      </c>
      <c r="I14" s="140">
        <v>1644</v>
      </c>
      <c r="J14" s="115">
        <v>27</v>
      </c>
      <c r="K14" s="116">
        <v>1.6423357664233578</v>
      </c>
    </row>
    <row r="15" spans="1:15" ht="15.95" customHeight="1" x14ac:dyDescent="0.2">
      <c r="A15" s="306" t="s">
        <v>231</v>
      </c>
      <c r="B15" s="307"/>
      <c r="C15" s="308"/>
      <c r="D15" s="113">
        <v>4.4936708860759493</v>
      </c>
      <c r="E15" s="115">
        <v>142</v>
      </c>
      <c r="F15" s="114">
        <v>137</v>
      </c>
      <c r="G15" s="114">
        <v>136</v>
      </c>
      <c r="H15" s="114">
        <v>145</v>
      </c>
      <c r="I15" s="140">
        <v>152</v>
      </c>
      <c r="J15" s="115">
        <v>-10</v>
      </c>
      <c r="K15" s="116">
        <v>-6.5789473684210522</v>
      </c>
    </row>
    <row r="16" spans="1:15" ht="15.95" customHeight="1" x14ac:dyDescent="0.2">
      <c r="A16" s="306" t="s">
        <v>232</v>
      </c>
      <c r="B16" s="307"/>
      <c r="C16" s="308"/>
      <c r="D16" s="113">
        <v>3.3860759493670884</v>
      </c>
      <c r="E16" s="115">
        <v>107</v>
      </c>
      <c r="F16" s="114">
        <v>104</v>
      </c>
      <c r="G16" s="114">
        <v>97</v>
      </c>
      <c r="H16" s="114">
        <v>93</v>
      </c>
      <c r="I16" s="140">
        <v>99</v>
      </c>
      <c r="J16" s="115">
        <v>8</v>
      </c>
      <c r="K16" s="116">
        <v>8.0808080808080813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0.82278481012658233</v>
      </c>
      <c r="E18" s="115">
        <v>26</v>
      </c>
      <c r="F18" s="114">
        <v>30</v>
      </c>
      <c r="G18" s="114">
        <v>34</v>
      </c>
      <c r="H18" s="114">
        <v>34</v>
      </c>
      <c r="I18" s="140">
        <v>31</v>
      </c>
      <c r="J18" s="115">
        <v>-5</v>
      </c>
      <c r="K18" s="116">
        <v>-16.129032258064516</v>
      </c>
    </row>
    <row r="19" spans="1:11" ht="14.1" customHeight="1" x14ac:dyDescent="0.2">
      <c r="A19" s="306" t="s">
        <v>235</v>
      </c>
      <c r="B19" s="307" t="s">
        <v>236</v>
      </c>
      <c r="C19" s="308"/>
      <c r="D19" s="113">
        <v>0.50632911392405067</v>
      </c>
      <c r="E19" s="115">
        <v>16</v>
      </c>
      <c r="F19" s="114">
        <v>18</v>
      </c>
      <c r="G19" s="114">
        <v>20</v>
      </c>
      <c r="H19" s="114">
        <v>19</v>
      </c>
      <c r="I19" s="140">
        <v>17</v>
      </c>
      <c r="J19" s="115">
        <v>-1</v>
      </c>
      <c r="K19" s="116">
        <v>-5.882352941176471</v>
      </c>
    </row>
    <row r="20" spans="1:11" ht="14.1" customHeight="1" x14ac:dyDescent="0.2">
      <c r="A20" s="306">
        <v>12</v>
      </c>
      <c r="B20" s="307" t="s">
        <v>237</v>
      </c>
      <c r="C20" s="308"/>
      <c r="D20" s="113">
        <v>0.41139240506329117</v>
      </c>
      <c r="E20" s="115">
        <v>13</v>
      </c>
      <c r="F20" s="114">
        <v>19</v>
      </c>
      <c r="G20" s="114">
        <v>16</v>
      </c>
      <c r="H20" s="114">
        <v>15</v>
      </c>
      <c r="I20" s="140">
        <v>11</v>
      </c>
      <c r="J20" s="115">
        <v>2</v>
      </c>
      <c r="K20" s="116">
        <v>18.181818181818183</v>
      </c>
    </row>
    <row r="21" spans="1:11" ht="14.1" customHeight="1" x14ac:dyDescent="0.2">
      <c r="A21" s="306">
        <v>21</v>
      </c>
      <c r="B21" s="307" t="s">
        <v>238</v>
      </c>
      <c r="C21" s="308"/>
      <c r="D21" s="113">
        <v>1.3924050632911393</v>
      </c>
      <c r="E21" s="115">
        <v>44</v>
      </c>
      <c r="F21" s="114">
        <v>45</v>
      </c>
      <c r="G21" s="114">
        <v>39</v>
      </c>
      <c r="H21" s="114">
        <v>36</v>
      </c>
      <c r="I21" s="140">
        <v>39</v>
      </c>
      <c r="J21" s="115">
        <v>5</v>
      </c>
      <c r="K21" s="116">
        <v>12.820512820512821</v>
      </c>
    </row>
    <row r="22" spans="1:11" ht="14.1" customHeight="1" x14ac:dyDescent="0.2">
      <c r="A22" s="306">
        <v>22</v>
      </c>
      <c r="B22" s="307" t="s">
        <v>239</v>
      </c>
      <c r="C22" s="308"/>
      <c r="D22" s="113">
        <v>3.4177215189873418</v>
      </c>
      <c r="E22" s="115">
        <v>108</v>
      </c>
      <c r="F22" s="114">
        <v>119</v>
      </c>
      <c r="G22" s="114">
        <v>114</v>
      </c>
      <c r="H22" s="114">
        <v>115</v>
      </c>
      <c r="I22" s="140">
        <v>119</v>
      </c>
      <c r="J22" s="115">
        <v>-11</v>
      </c>
      <c r="K22" s="116">
        <v>-9.2436974789915958</v>
      </c>
    </row>
    <row r="23" spans="1:11" ht="14.1" customHeight="1" x14ac:dyDescent="0.2">
      <c r="A23" s="306">
        <v>23</v>
      </c>
      <c r="B23" s="307" t="s">
        <v>240</v>
      </c>
      <c r="C23" s="308"/>
      <c r="D23" s="113">
        <v>0.85443037974683544</v>
      </c>
      <c r="E23" s="115">
        <v>27</v>
      </c>
      <c r="F23" s="114">
        <v>27</v>
      </c>
      <c r="G23" s="114">
        <v>23</v>
      </c>
      <c r="H23" s="114">
        <v>26</v>
      </c>
      <c r="I23" s="140">
        <v>28</v>
      </c>
      <c r="J23" s="115">
        <v>-1</v>
      </c>
      <c r="K23" s="116">
        <v>-3.5714285714285716</v>
      </c>
    </row>
    <row r="24" spans="1:11" ht="14.1" customHeight="1" x14ac:dyDescent="0.2">
      <c r="A24" s="306">
        <v>24</v>
      </c>
      <c r="B24" s="307" t="s">
        <v>241</v>
      </c>
      <c r="C24" s="308"/>
      <c r="D24" s="113">
        <v>1.9936708860759493</v>
      </c>
      <c r="E24" s="115">
        <v>63</v>
      </c>
      <c r="F24" s="114">
        <v>63</v>
      </c>
      <c r="G24" s="114">
        <v>64</v>
      </c>
      <c r="H24" s="114">
        <v>63</v>
      </c>
      <c r="I24" s="140">
        <v>64</v>
      </c>
      <c r="J24" s="115">
        <v>-1</v>
      </c>
      <c r="K24" s="116">
        <v>-1.5625</v>
      </c>
    </row>
    <row r="25" spans="1:11" ht="14.1" customHeight="1" x14ac:dyDescent="0.2">
      <c r="A25" s="306">
        <v>25</v>
      </c>
      <c r="B25" s="307" t="s">
        <v>242</v>
      </c>
      <c r="C25" s="308"/>
      <c r="D25" s="113">
        <v>2.6265822784810124</v>
      </c>
      <c r="E25" s="115">
        <v>83</v>
      </c>
      <c r="F25" s="114">
        <v>81</v>
      </c>
      <c r="G25" s="114">
        <v>86</v>
      </c>
      <c r="H25" s="114">
        <v>87</v>
      </c>
      <c r="I25" s="140">
        <v>90</v>
      </c>
      <c r="J25" s="115">
        <v>-7</v>
      </c>
      <c r="K25" s="116">
        <v>-7.7777777777777777</v>
      </c>
    </row>
    <row r="26" spans="1:11" ht="14.1" customHeight="1" x14ac:dyDescent="0.2">
      <c r="A26" s="306">
        <v>26</v>
      </c>
      <c r="B26" s="307" t="s">
        <v>243</v>
      </c>
      <c r="C26" s="308"/>
      <c r="D26" s="113">
        <v>1.7721518987341771</v>
      </c>
      <c r="E26" s="115">
        <v>56</v>
      </c>
      <c r="F26" s="114">
        <v>58</v>
      </c>
      <c r="G26" s="114">
        <v>62</v>
      </c>
      <c r="H26" s="114">
        <v>58</v>
      </c>
      <c r="I26" s="140">
        <v>57</v>
      </c>
      <c r="J26" s="115">
        <v>-1</v>
      </c>
      <c r="K26" s="116">
        <v>-1.7543859649122806</v>
      </c>
    </row>
    <row r="27" spans="1:11" ht="14.1" customHeight="1" x14ac:dyDescent="0.2">
      <c r="A27" s="306">
        <v>27</v>
      </c>
      <c r="B27" s="307" t="s">
        <v>244</v>
      </c>
      <c r="C27" s="308"/>
      <c r="D27" s="113">
        <v>0.47468354430379744</v>
      </c>
      <c r="E27" s="115">
        <v>15</v>
      </c>
      <c r="F27" s="114">
        <v>15</v>
      </c>
      <c r="G27" s="114">
        <v>14</v>
      </c>
      <c r="H27" s="114">
        <v>17</v>
      </c>
      <c r="I27" s="140">
        <v>23</v>
      </c>
      <c r="J27" s="115">
        <v>-8</v>
      </c>
      <c r="K27" s="116">
        <v>-34.782608695652172</v>
      </c>
    </row>
    <row r="28" spans="1:11" ht="14.1" customHeight="1" x14ac:dyDescent="0.2">
      <c r="A28" s="306">
        <v>28</v>
      </c>
      <c r="B28" s="307" t="s">
        <v>245</v>
      </c>
      <c r="C28" s="308"/>
      <c r="D28" s="113">
        <v>0.72784810126582278</v>
      </c>
      <c r="E28" s="115">
        <v>23</v>
      </c>
      <c r="F28" s="114">
        <v>22</v>
      </c>
      <c r="G28" s="114">
        <v>17</v>
      </c>
      <c r="H28" s="114">
        <v>19</v>
      </c>
      <c r="I28" s="140">
        <v>19</v>
      </c>
      <c r="J28" s="115">
        <v>4</v>
      </c>
      <c r="K28" s="116">
        <v>21.05263157894737</v>
      </c>
    </row>
    <row r="29" spans="1:11" ht="14.1" customHeight="1" x14ac:dyDescent="0.2">
      <c r="A29" s="306">
        <v>29</v>
      </c>
      <c r="B29" s="307" t="s">
        <v>246</v>
      </c>
      <c r="C29" s="308"/>
      <c r="D29" s="113">
        <v>4.6202531645569618</v>
      </c>
      <c r="E29" s="115">
        <v>146</v>
      </c>
      <c r="F29" s="114">
        <v>160</v>
      </c>
      <c r="G29" s="114">
        <v>166</v>
      </c>
      <c r="H29" s="114">
        <v>162</v>
      </c>
      <c r="I29" s="140">
        <v>156</v>
      </c>
      <c r="J29" s="115">
        <v>-10</v>
      </c>
      <c r="K29" s="116">
        <v>-6.4102564102564106</v>
      </c>
    </row>
    <row r="30" spans="1:11" ht="14.1" customHeight="1" x14ac:dyDescent="0.2">
      <c r="A30" s="306" t="s">
        <v>247</v>
      </c>
      <c r="B30" s="307" t="s">
        <v>248</v>
      </c>
      <c r="C30" s="308"/>
      <c r="D30" s="113">
        <v>0.69620253164556967</v>
      </c>
      <c r="E30" s="115">
        <v>22</v>
      </c>
      <c r="F30" s="114">
        <v>22</v>
      </c>
      <c r="G30" s="114">
        <v>25</v>
      </c>
      <c r="H30" s="114">
        <v>24</v>
      </c>
      <c r="I30" s="140">
        <v>23</v>
      </c>
      <c r="J30" s="115">
        <v>-1</v>
      </c>
      <c r="K30" s="116">
        <v>-4.3478260869565215</v>
      </c>
    </row>
    <row r="31" spans="1:11" ht="14.1" customHeight="1" x14ac:dyDescent="0.2">
      <c r="A31" s="306" t="s">
        <v>249</v>
      </c>
      <c r="B31" s="307" t="s">
        <v>250</v>
      </c>
      <c r="C31" s="308"/>
      <c r="D31" s="113">
        <v>3.9240506329113924</v>
      </c>
      <c r="E31" s="115">
        <v>124</v>
      </c>
      <c r="F31" s="114">
        <v>138</v>
      </c>
      <c r="G31" s="114">
        <v>141</v>
      </c>
      <c r="H31" s="114">
        <v>138</v>
      </c>
      <c r="I31" s="140">
        <v>133</v>
      </c>
      <c r="J31" s="115">
        <v>-9</v>
      </c>
      <c r="K31" s="116">
        <v>-6.7669172932330826</v>
      </c>
    </row>
    <row r="32" spans="1:11" ht="14.1" customHeight="1" x14ac:dyDescent="0.2">
      <c r="A32" s="306">
        <v>31</v>
      </c>
      <c r="B32" s="307" t="s">
        <v>251</v>
      </c>
      <c r="C32" s="308"/>
      <c r="D32" s="113">
        <v>0.25316455696202533</v>
      </c>
      <c r="E32" s="115">
        <v>8</v>
      </c>
      <c r="F32" s="114">
        <v>8</v>
      </c>
      <c r="G32" s="114">
        <v>8</v>
      </c>
      <c r="H32" s="114">
        <v>8</v>
      </c>
      <c r="I32" s="140">
        <v>7</v>
      </c>
      <c r="J32" s="115">
        <v>1</v>
      </c>
      <c r="K32" s="116">
        <v>14.285714285714286</v>
      </c>
    </row>
    <row r="33" spans="1:11" ht="14.1" customHeight="1" x14ac:dyDescent="0.2">
      <c r="A33" s="306">
        <v>32</v>
      </c>
      <c r="B33" s="307" t="s">
        <v>252</v>
      </c>
      <c r="C33" s="308"/>
      <c r="D33" s="113">
        <v>0.82278481012658233</v>
      </c>
      <c r="E33" s="115">
        <v>26</v>
      </c>
      <c r="F33" s="114">
        <v>28</v>
      </c>
      <c r="G33" s="114">
        <v>26</v>
      </c>
      <c r="H33" s="114">
        <v>23</v>
      </c>
      <c r="I33" s="140">
        <v>26</v>
      </c>
      <c r="J33" s="115">
        <v>0</v>
      </c>
      <c r="K33" s="116">
        <v>0</v>
      </c>
    </row>
    <row r="34" spans="1:11" ht="14.1" customHeight="1" x14ac:dyDescent="0.2">
      <c r="A34" s="306">
        <v>33</v>
      </c>
      <c r="B34" s="307" t="s">
        <v>253</v>
      </c>
      <c r="C34" s="308"/>
      <c r="D34" s="113">
        <v>0.22151898734177214</v>
      </c>
      <c r="E34" s="115">
        <v>7</v>
      </c>
      <c r="F34" s="114">
        <v>8</v>
      </c>
      <c r="G34" s="114">
        <v>8</v>
      </c>
      <c r="H34" s="114">
        <v>8</v>
      </c>
      <c r="I34" s="140">
        <v>7</v>
      </c>
      <c r="J34" s="115">
        <v>0</v>
      </c>
      <c r="K34" s="116">
        <v>0</v>
      </c>
    </row>
    <row r="35" spans="1:11" ht="14.1" customHeight="1" x14ac:dyDescent="0.2">
      <c r="A35" s="306">
        <v>34</v>
      </c>
      <c r="B35" s="307" t="s">
        <v>254</v>
      </c>
      <c r="C35" s="308"/>
      <c r="D35" s="113">
        <v>5.6012658227848098</v>
      </c>
      <c r="E35" s="115">
        <v>177</v>
      </c>
      <c r="F35" s="114">
        <v>177</v>
      </c>
      <c r="G35" s="114">
        <v>174</v>
      </c>
      <c r="H35" s="114">
        <v>183</v>
      </c>
      <c r="I35" s="140">
        <v>163</v>
      </c>
      <c r="J35" s="115">
        <v>14</v>
      </c>
      <c r="K35" s="116">
        <v>8.5889570552147241</v>
      </c>
    </row>
    <row r="36" spans="1:11" ht="14.1" customHeight="1" x14ac:dyDescent="0.2">
      <c r="A36" s="306">
        <v>41</v>
      </c>
      <c r="B36" s="307" t="s">
        <v>255</v>
      </c>
      <c r="C36" s="308"/>
      <c r="D36" s="113">
        <v>0.2848101265822785</v>
      </c>
      <c r="E36" s="115">
        <v>9</v>
      </c>
      <c r="F36" s="114">
        <v>7</v>
      </c>
      <c r="G36" s="114">
        <v>7</v>
      </c>
      <c r="H36" s="114">
        <v>7</v>
      </c>
      <c r="I36" s="140">
        <v>6</v>
      </c>
      <c r="J36" s="115">
        <v>3</v>
      </c>
      <c r="K36" s="116">
        <v>50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0.47468354430379744</v>
      </c>
      <c r="E38" s="115">
        <v>15</v>
      </c>
      <c r="F38" s="114">
        <v>16</v>
      </c>
      <c r="G38" s="114">
        <v>15</v>
      </c>
      <c r="H38" s="114">
        <v>17</v>
      </c>
      <c r="I38" s="140">
        <v>16</v>
      </c>
      <c r="J38" s="115">
        <v>-1</v>
      </c>
      <c r="K38" s="116">
        <v>-6.25</v>
      </c>
    </row>
    <row r="39" spans="1:11" ht="14.1" customHeight="1" x14ac:dyDescent="0.2">
      <c r="A39" s="306">
        <v>51</v>
      </c>
      <c r="B39" s="307" t="s">
        <v>258</v>
      </c>
      <c r="C39" s="308"/>
      <c r="D39" s="113">
        <v>4.2088607594936711</v>
      </c>
      <c r="E39" s="115">
        <v>133</v>
      </c>
      <c r="F39" s="114">
        <v>150</v>
      </c>
      <c r="G39" s="114">
        <v>154</v>
      </c>
      <c r="H39" s="114">
        <v>140</v>
      </c>
      <c r="I39" s="140">
        <v>145</v>
      </c>
      <c r="J39" s="115">
        <v>-12</v>
      </c>
      <c r="K39" s="116">
        <v>-8.2758620689655178</v>
      </c>
    </row>
    <row r="40" spans="1:11" ht="14.1" customHeight="1" x14ac:dyDescent="0.2">
      <c r="A40" s="306" t="s">
        <v>259</v>
      </c>
      <c r="B40" s="307" t="s">
        <v>260</v>
      </c>
      <c r="C40" s="308"/>
      <c r="D40" s="113">
        <v>4.0506329113924053</v>
      </c>
      <c r="E40" s="115">
        <v>128</v>
      </c>
      <c r="F40" s="114">
        <v>142</v>
      </c>
      <c r="G40" s="114">
        <v>146</v>
      </c>
      <c r="H40" s="114">
        <v>131</v>
      </c>
      <c r="I40" s="140">
        <v>135</v>
      </c>
      <c r="J40" s="115">
        <v>-7</v>
      </c>
      <c r="K40" s="116">
        <v>-5.1851851851851851</v>
      </c>
    </row>
    <row r="41" spans="1:11" ht="14.1" customHeight="1" x14ac:dyDescent="0.2">
      <c r="A41" s="306"/>
      <c r="B41" s="307" t="s">
        <v>261</v>
      </c>
      <c r="C41" s="308"/>
      <c r="D41" s="113">
        <v>3.259493670886076</v>
      </c>
      <c r="E41" s="115">
        <v>103</v>
      </c>
      <c r="F41" s="114">
        <v>116</v>
      </c>
      <c r="G41" s="114">
        <v>122</v>
      </c>
      <c r="H41" s="114">
        <v>103</v>
      </c>
      <c r="I41" s="140">
        <v>107</v>
      </c>
      <c r="J41" s="115">
        <v>-4</v>
      </c>
      <c r="K41" s="116">
        <v>-3.7383177570093458</v>
      </c>
    </row>
    <row r="42" spans="1:11" ht="14.1" customHeight="1" x14ac:dyDescent="0.2">
      <c r="A42" s="306">
        <v>52</v>
      </c>
      <c r="B42" s="307" t="s">
        <v>262</v>
      </c>
      <c r="C42" s="308"/>
      <c r="D42" s="113">
        <v>6.8987341772151902</v>
      </c>
      <c r="E42" s="115">
        <v>218</v>
      </c>
      <c r="F42" s="114">
        <v>226</v>
      </c>
      <c r="G42" s="114">
        <v>220</v>
      </c>
      <c r="H42" s="114">
        <v>213</v>
      </c>
      <c r="I42" s="140">
        <v>219</v>
      </c>
      <c r="J42" s="115">
        <v>-1</v>
      </c>
      <c r="K42" s="116">
        <v>-0.45662100456621002</v>
      </c>
    </row>
    <row r="43" spans="1:11" ht="14.1" customHeight="1" x14ac:dyDescent="0.2">
      <c r="A43" s="306" t="s">
        <v>263</v>
      </c>
      <c r="B43" s="307" t="s">
        <v>264</v>
      </c>
      <c r="C43" s="308"/>
      <c r="D43" s="113">
        <v>6.2974683544303796</v>
      </c>
      <c r="E43" s="115">
        <v>199</v>
      </c>
      <c r="F43" s="114">
        <v>207</v>
      </c>
      <c r="G43" s="114">
        <v>208</v>
      </c>
      <c r="H43" s="114">
        <v>199</v>
      </c>
      <c r="I43" s="140">
        <v>203</v>
      </c>
      <c r="J43" s="115">
        <v>-4</v>
      </c>
      <c r="K43" s="116">
        <v>-1.9704433497536946</v>
      </c>
    </row>
    <row r="44" spans="1:11" ht="14.1" customHeight="1" x14ac:dyDescent="0.2">
      <c r="A44" s="306">
        <v>53</v>
      </c>
      <c r="B44" s="307" t="s">
        <v>265</v>
      </c>
      <c r="C44" s="308"/>
      <c r="D44" s="113">
        <v>3.3860759493670884</v>
      </c>
      <c r="E44" s="115">
        <v>107</v>
      </c>
      <c r="F44" s="114">
        <v>102</v>
      </c>
      <c r="G44" s="114">
        <v>89</v>
      </c>
      <c r="H44" s="114">
        <v>100</v>
      </c>
      <c r="I44" s="140">
        <v>93</v>
      </c>
      <c r="J44" s="115">
        <v>14</v>
      </c>
      <c r="K44" s="116">
        <v>15.053763440860216</v>
      </c>
    </row>
    <row r="45" spans="1:11" ht="14.1" customHeight="1" x14ac:dyDescent="0.2">
      <c r="A45" s="306" t="s">
        <v>266</v>
      </c>
      <c r="B45" s="307" t="s">
        <v>267</v>
      </c>
      <c r="C45" s="308"/>
      <c r="D45" s="113">
        <v>3.3860759493670884</v>
      </c>
      <c r="E45" s="115">
        <v>107</v>
      </c>
      <c r="F45" s="114">
        <v>100</v>
      </c>
      <c r="G45" s="114">
        <v>89</v>
      </c>
      <c r="H45" s="114">
        <v>100</v>
      </c>
      <c r="I45" s="140">
        <v>93</v>
      </c>
      <c r="J45" s="115">
        <v>14</v>
      </c>
      <c r="K45" s="116">
        <v>15.053763440860216</v>
      </c>
    </row>
    <row r="46" spans="1:11" ht="14.1" customHeight="1" x14ac:dyDescent="0.2">
      <c r="A46" s="306">
        <v>54</v>
      </c>
      <c r="B46" s="307" t="s">
        <v>268</v>
      </c>
      <c r="C46" s="308"/>
      <c r="D46" s="113">
        <v>14.430379746835444</v>
      </c>
      <c r="E46" s="115">
        <v>456</v>
      </c>
      <c r="F46" s="114">
        <v>473</v>
      </c>
      <c r="G46" s="114">
        <v>452</v>
      </c>
      <c r="H46" s="114">
        <v>450</v>
      </c>
      <c r="I46" s="140">
        <v>452</v>
      </c>
      <c r="J46" s="115">
        <v>4</v>
      </c>
      <c r="K46" s="116">
        <v>0.88495575221238942</v>
      </c>
    </row>
    <row r="47" spans="1:11" ht="14.1" customHeight="1" x14ac:dyDescent="0.2">
      <c r="A47" s="306">
        <v>61</v>
      </c>
      <c r="B47" s="307" t="s">
        <v>269</v>
      </c>
      <c r="C47" s="308"/>
      <c r="D47" s="113">
        <v>0.34810126582278483</v>
      </c>
      <c r="E47" s="115">
        <v>11</v>
      </c>
      <c r="F47" s="114">
        <v>15</v>
      </c>
      <c r="G47" s="114">
        <v>13</v>
      </c>
      <c r="H47" s="114">
        <v>17</v>
      </c>
      <c r="I47" s="140">
        <v>19</v>
      </c>
      <c r="J47" s="115">
        <v>-8</v>
      </c>
      <c r="K47" s="116">
        <v>-42.10526315789474</v>
      </c>
    </row>
    <row r="48" spans="1:11" ht="14.1" customHeight="1" x14ac:dyDescent="0.2">
      <c r="A48" s="306">
        <v>62</v>
      </c>
      <c r="B48" s="307" t="s">
        <v>270</v>
      </c>
      <c r="C48" s="308"/>
      <c r="D48" s="113">
        <v>8.8924050632911396</v>
      </c>
      <c r="E48" s="115">
        <v>281</v>
      </c>
      <c r="F48" s="114">
        <v>289</v>
      </c>
      <c r="G48" s="114">
        <v>265</v>
      </c>
      <c r="H48" s="114">
        <v>256</v>
      </c>
      <c r="I48" s="140">
        <v>259</v>
      </c>
      <c r="J48" s="115">
        <v>22</v>
      </c>
      <c r="K48" s="116">
        <v>8.494208494208495</v>
      </c>
    </row>
    <row r="49" spans="1:11" ht="14.1" customHeight="1" x14ac:dyDescent="0.2">
      <c r="A49" s="306">
        <v>63</v>
      </c>
      <c r="B49" s="307" t="s">
        <v>271</v>
      </c>
      <c r="C49" s="308"/>
      <c r="D49" s="113">
        <v>9.113924050632912</v>
      </c>
      <c r="E49" s="115">
        <v>288</v>
      </c>
      <c r="F49" s="114">
        <v>303</v>
      </c>
      <c r="G49" s="114">
        <v>309</v>
      </c>
      <c r="H49" s="114">
        <v>307</v>
      </c>
      <c r="I49" s="140">
        <v>289</v>
      </c>
      <c r="J49" s="115">
        <v>-1</v>
      </c>
      <c r="K49" s="116">
        <v>-0.34602076124567471</v>
      </c>
    </row>
    <row r="50" spans="1:11" ht="14.1" customHeight="1" x14ac:dyDescent="0.2">
      <c r="A50" s="306" t="s">
        <v>272</v>
      </c>
      <c r="B50" s="307" t="s">
        <v>273</v>
      </c>
      <c r="C50" s="308"/>
      <c r="D50" s="113">
        <v>0.31645569620253167</v>
      </c>
      <c r="E50" s="115">
        <v>10</v>
      </c>
      <c r="F50" s="114">
        <v>9</v>
      </c>
      <c r="G50" s="114">
        <v>10</v>
      </c>
      <c r="H50" s="114">
        <v>14</v>
      </c>
      <c r="I50" s="140">
        <v>17</v>
      </c>
      <c r="J50" s="115">
        <v>-7</v>
      </c>
      <c r="K50" s="116">
        <v>-41.176470588235297</v>
      </c>
    </row>
    <row r="51" spans="1:11" ht="14.1" customHeight="1" x14ac:dyDescent="0.2">
      <c r="A51" s="306" t="s">
        <v>274</v>
      </c>
      <c r="B51" s="307" t="s">
        <v>275</v>
      </c>
      <c r="C51" s="308"/>
      <c r="D51" s="113">
        <v>8.575949367088608</v>
      </c>
      <c r="E51" s="115">
        <v>271</v>
      </c>
      <c r="F51" s="114">
        <v>287</v>
      </c>
      <c r="G51" s="114">
        <v>292</v>
      </c>
      <c r="H51" s="114">
        <v>286</v>
      </c>
      <c r="I51" s="140">
        <v>268</v>
      </c>
      <c r="J51" s="115">
        <v>3</v>
      </c>
      <c r="K51" s="116">
        <v>1.1194029850746268</v>
      </c>
    </row>
    <row r="52" spans="1:11" ht="14.1" customHeight="1" x14ac:dyDescent="0.2">
      <c r="A52" s="306">
        <v>71</v>
      </c>
      <c r="B52" s="307" t="s">
        <v>276</v>
      </c>
      <c r="C52" s="308"/>
      <c r="D52" s="113">
        <v>13.417721518987342</v>
      </c>
      <c r="E52" s="115">
        <v>424</v>
      </c>
      <c r="F52" s="114">
        <v>437</v>
      </c>
      <c r="G52" s="114">
        <v>430</v>
      </c>
      <c r="H52" s="114">
        <v>437</v>
      </c>
      <c r="I52" s="140">
        <v>424</v>
      </c>
      <c r="J52" s="115">
        <v>0</v>
      </c>
      <c r="K52" s="116">
        <v>0</v>
      </c>
    </row>
    <row r="53" spans="1:11" ht="14.1" customHeight="1" x14ac:dyDescent="0.2">
      <c r="A53" s="306" t="s">
        <v>277</v>
      </c>
      <c r="B53" s="307" t="s">
        <v>278</v>
      </c>
      <c r="C53" s="308"/>
      <c r="D53" s="113">
        <v>1.0126582278481013</v>
      </c>
      <c r="E53" s="115">
        <v>32</v>
      </c>
      <c r="F53" s="114">
        <v>35</v>
      </c>
      <c r="G53" s="114">
        <v>34</v>
      </c>
      <c r="H53" s="114">
        <v>40</v>
      </c>
      <c r="I53" s="140">
        <v>36</v>
      </c>
      <c r="J53" s="115">
        <v>-4</v>
      </c>
      <c r="K53" s="116">
        <v>-11.111111111111111</v>
      </c>
    </row>
    <row r="54" spans="1:11" ht="14.1" customHeight="1" x14ac:dyDescent="0.2">
      <c r="A54" s="306" t="s">
        <v>279</v>
      </c>
      <c r="B54" s="307" t="s">
        <v>280</v>
      </c>
      <c r="C54" s="308"/>
      <c r="D54" s="113">
        <v>11.360759493670885</v>
      </c>
      <c r="E54" s="115">
        <v>359</v>
      </c>
      <c r="F54" s="114">
        <v>366</v>
      </c>
      <c r="G54" s="114">
        <v>364</v>
      </c>
      <c r="H54" s="114">
        <v>366</v>
      </c>
      <c r="I54" s="140">
        <v>358</v>
      </c>
      <c r="J54" s="115">
        <v>1</v>
      </c>
      <c r="K54" s="116">
        <v>0.27932960893854747</v>
      </c>
    </row>
    <row r="55" spans="1:11" ht="14.1" customHeight="1" x14ac:dyDescent="0.2">
      <c r="A55" s="306">
        <v>72</v>
      </c>
      <c r="B55" s="307" t="s">
        <v>281</v>
      </c>
      <c r="C55" s="308"/>
      <c r="D55" s="113">
        <v>1.360759493670886</v>
      </c>
      <c r="E55" s="115">
        <v>43</v>
      </c>
      <c r="F55" s="114">
        <v>42</v>
      </c>
      <c r="G55" s="114">
        <v>40</v>
      </c>
      <c r="H55" s="114">
        <v>44</v>
      </c>
      <c r="I55" s="140">
        <v>44</v>
      </c>
      <c r="J55" s="115">
        <v>-1</v>
      </c>
      <c r="K55" s="116">
        <v>-2.2727272727272729</v>
      </c>
    </row>
    <row r="56" spans="1:11" ht="14.1" customHeight="1" x14ac:dyDescent="0.2">
      <c r="A56" s="306" t="s">
        <v>282</v>
      </c>
      <c r="B56" s="307" t="s">
        <v>283</v>
      </c>
      <c r="C56" s="308"/>
      <c r="D56" s="113">
        <v>0.12658227848101267</v>
      </c>
      <c r="E56" s="115">
        <v>4</v>
      </c>
      <c r="F56" s="114">
        <v>4</v>
      </c>
      <c r="G56" s="114">
        <v>4</v>
      </c>
      <c r="H56" s="114">
        <v>5</v>
      </c>
      <c r="I56" s="140">
        <v>5</v>
      </c>
      <c r="J56" s="115">
        <v>-1</v>
      </c>
      <c r="K56" s="116">
        <v>-20</v>
      </c>
    </row>
    <row r="57" spans="1:11" ht="14.1" customHeight="1" x14ac:dyDescent="0.2">
      <c r="A57" s="306" t="s">
        <v>284</v>
      </c>
      <c r="B57" s="307" t="s">
        <v>285</v>
      </c>
      <c r="C57" s="308"/>
      <c r="D57" s="113">
        <v>1.0759493670886076</v>
      </c>
      <c r="E57" s="115">
        <v>34</v>
      </c>
      <c r="F57" s="114">
        <v>33</v>
      </c>
      <c r="G57" s="114">
        <v>32</v>
      </c>
      <c r="H57" s="114">
        <v>36</v>
      </c>
      <c r="I57" s="140">
        <v>36</v>
      </c>
      <c r="J57" s="115">
        <v>-2</v>
      </c>
      <c r="K57" s="116">
        <v>-5.5555555555555554</v>
      </c>
    </row>
    <row r="58" spans="1:11" ht="14.1" customHeight="1" x14ac:dyDescent="0.2">
      <c r="A58" s="306">
        <v>73</v>
      </c>
      <c r="B58" s="307" t="s">
        <v>286</v>
      </c>
      <c r="C58" s="308"/>
      <c r="D58" s="113">
        <v>0.79113924050632911</v>
      </c>
      <c r="E58" s="115">
        <v>25</v>
      </c>
      <c r="F58" s="114">
        <v>27</v>
      </c>
      <c r="G58" s="114">
        <v>28</v>
      </c>
      <c r="H58" s="114">
        <v>29</v>
      </c>
      <c r="I58" s="140">
        <v>28</v>
      </c>
      <c r="J58" s="115">
        <v>-3</v>
      </c>
      <c r="K58" s="116">
        <v>-10.714285714285714</v>
      </c>
    </row>
    <row r="59" spans="1:11" ht="14.1" customHeight="1" x14ac:dyDescent="0.2">
      <c r="A59" s="306" t="s">
        <v>287</v>
      </c>
      <c r="B59" s="307" t="s">
        <v>288</v>
      </c>
      <c r="C59" s="308"/>
      <c r="D59" s="113">
        <v>0.34810126582278483</v>
      </c>
      <c r="E59" s="115">
        <v>11</v>
      </c>
      <c r="F59" s="114">
        <v>13</v>
      </c>
      <c r="G59" s="114">
        <v>13</v>
      </c>
      <c r="H59" s="114">
        <v>12</v>
      </c>
      <c r="I59" s="140">
        <v>12</v>
      </c>
      <c r="J59" s="115">
        <v>-1</v>
      </c>
      <c r="K59" s="116">
        <v>-8.3333333333333339</v>
      </c>
    </row>
    <row r="60" spans="1:11" ht="14.1" customHeight="1" x14ac:dyDescent="0.2">
      <c r="A60" s="306">
        <v>81</v>
      </c>
      <c r="B60" s="307" t="s">
        <v>289</v>
      </c>
      <c r="C60" s="308"/>
      <c r="D60" s="113">
        <v>3.5443037974683542</v>
      </c>
      <c r="E60" s="115">
        <v>112</v>
      </c>
      <c r="F60" s="114">
        <v>120</v>
      </c>
      <c r="G60" s="114">
        <v>118</v>
      </c>
      <c r="H60" s="114">
        <v>115</v>
      </c>
      <c r="I60" s="140">
        <v>110</v>
      </c>
      <c r="J60" s="115">
        <v>2</v>
      </c>
      <c r="K60" s="116">
        <v>1.8181818181818181</v>
      </c>
    </row>
    <row r="61" spans="1:11" ht="14.1" customHeight="1" x14ac:dyDescent="0.2">
      <c r="A61" s="306" t="s">
        <v>290</v>
      </c>
      <c r="B61" s="307" t="s">
        <v>291</v>
      </c>
      <c r="C61" s="308"/>
      <c r="D61" s="113">
        <v>1.2974683544303798</v>
      </c>
      <c r="E61" s="115">
        <v>41</v>
      </c>
      <c r="F61" s="114">
        <v>41</v>
      </c>
      <c r="G61" s="114">
        <v>41</v>
      </c>
      <c r="H61" s="114">
        <v>40</v>
      </c>
      <c r="I61" s="140">
        <v>39</v>
      </c>
      <c r="J61" s="115">
        <v>2</v>
      </c>
      <c r="K61" s="116">
        <v>5.1282051282051286</v>
      </c>
    </row>
    <row r="62" spans="1:11" ht="14.1" customHeight="1" x14ac:dyDescent="0.2">
      <c r="A62" s="306" t="s">
        <v>292</v>
      </c>
      <c r="B62" s="307" t="s">
        <v>293</v>
      </c>
      <c r="C62" s="308"/>
      <c r="D62" s="113">
        <v>1.3924050632911393</v>
      </c>
      <c r="E62" s="115">
        <v>44</v>
      </c>
      <c r="F62" s="114">
        <v>49</v>
      </c>
      <c r="G62" s="114">
        <v>48</v>
      </c>
      <c r="H62" s="114">
        <v>47</v>
      </c>
      <c r="I62" s="140">
        <v>42</v>
      </c>
      <c r="J62" s="115">
        <v>2</v>
      </c>
      <c r="K62" s="116">
        <v>4.7619047619047619</v>
      </c>
    </row>
    <row r="63" spans="1:11" ht="14.1" customHeight="1" x14ac:dyDescent="0.2">
      <c r="A63" s="306"/>
      <c r="B63" s="307" t="s">
        <v>294</v>
      </c>
      <c r="C63" s="308"/>
      <c r="D63" s="113">
        <v>1.139240506329114</v>
      </c>
      <c r="E63" s="115">
        <v>36</v>
      </c>
      <c r="F63" s="114">
        <v>42</v>
      </c>
      <c r="G63" s="114">
        <v>41</v>
      </c>
      <c r="H63" s="114">
        <v>42</v>
      </c>
      <c r="I63" s="140">
        <v>37</v>
      </c>
      <c r="J63" s="115">
        <v>-1</v>
      </c>
      <c r="K63" s="116">
        <v>-2.7027027027027026</v>
      </c>
    </row>
    <row r="64" spans="1:11" ht="14.1" customHeight="1" x14ac:dyDescent="0.2">
      <c r="A64" s="306" t="s">
        <v>295</v>
      </c>
      <c r="B64" s="307" t="s">
        <v>296</v>
      </c>
      <c r="C64" s="308"/>
      <c r="D64" s="113">
        <v>0.41139240506329117</v>
      </c>
      <c r="E64" s="115">
        <v>13</v>
      </c>
      <c r="F64" s="114">
        <v>14</v>
      </c>
      <c r="G64" s="114">
        <v>14</v>
      </c>
      <c r="H64" s="114">
        <v>13</v>
      </c>
      <c r="I64" s="140">
        <v>14</v>
      </c>
      <c r="J64" s="115">
        <v>-1</v>
      </c>
      <c r="K64" s="116">
        <v>-7.1428571428571432</v>
      </c>
    </row>
    <row r="65" spans="1:11" ht="14.1" customHeight="1" x14ac:dyDescent="0.2">
      <c r="A65" s="306" t="s">
        <v>297</v>
      </c>
      <c r="B65" s="307" t="s">
        <v>298</v>
      </c>
      <c r="C65" s="308"/>
      <c r="D65" s="113">
        <v>0.12658227848101267</v>
      </c>
      <c r="E65" s="115">
        <v>4</v>
      </c>
      <c r="F65" s="114">
        <v>5</v>
      </c>
      <c r="G65" s="114">
        <v>8</v>
      </c>
      <c r="H65" s="114">
        <v>9</v>
      </c>
      <c r="I65" s="140">
        <v>8</v>
      </c>
      <c r="J65" s="115">
        <v>-4</v>
      </c>
      <c r="K65" s="116">
        <v>-50</v>
      </c>
    </row>
    <row r="66" spans="1:11" ht="14.1" customHeight="1" x14ac:dyDescent="0.2">
      <c r="A66" s="306">
        <v>82</v>
      </c>
      <c r="B66" s="307" t="s">
        <v>299</v>
      </c>
      <c r="C66" s="308"/>
      <c r="D66" s="113">
        <v>1.4873417721518987</v>
      </c>
      <c r="E66" s="115">
        <v>47</v>
      </c>
      <c r="F66" s="114">
        <v>55</v>
      </c>
      <c r="G66" s="114">
        <v>57</v>
      </c>
      <c r="H66" s="114">
        <v>63</v>
      </c>
      <c r="I66" s="140">
        <v>66</v>
      </c>
      <c r="J66" s="115">
        <v>-19</v>
      </c>
      <c r="K66" s="116">
        <v>-28.787878787878789</v>
      </c>
    </row>
    <row r="67" spans="1:11" ht="14.1" customHeight="1" x14ac:dyDescent="0.2">
      <c r="A67" s="306" t="s">
        <v>300</v>
      </c>
      <c r="B67" s="307" t="s">
        <v>301</v>
      </c>
      <c r="C67" s="308"/>
      <c r="D67" s="113">
        <v>0.66455696202531644</v>
      </c>
      <c r="E67" s="115">
        <v>21</v>
      </c>
      <c r="F67" s="114">
        <v>20</v>
      </c>
      <c r="G67" s="114">
        <v>24</v>
      </c>
      <c r="H67" s="114">
        <v>26</v>
      </c>
      <c r="I67" s="140">
        <v>28</v>
      </c>
      <c r="J67" s="115">
        <v>-7</v>
      </c>
      <c r="K67" s="116">
        <v>-25</v>
      </c>
    </row>
    <row r="68" spans="1:11" ht="14.1" customHeight="1" x14ac:dyDescent="0.2">
      <c r="A68" s="306" t="s">
        <v>302</v>
      </c>
      <c r="B68" s="307" t="s">
        <v>303</v>
      </c>
      <c r="C68" s="308"/>
      <c r="D68" s="113">
        <v>0.379746835443038</v>
      </c>
      <c r="E68" s="115">
        <v>12</v>
      </c>
      <c r="F68" s="114">
        <v>17</v>
      </c>
      <c r="G68" s="114">
        <v>17</v>
      </c>
      <c r="H68" s="114">
        <v>20</v>
      </c>
      <c r="I68" s="140">
        <v>19</v>
      </c>
      <c r="J68" s="115">
        <v>-7</v>
      </c>
      <c r="K68" s="116">
        <v>-36.842105263157897</v>
      </c>
    </row>
    <row r="69" spans="1:11" ht="14.1" customHeight="1" x14ac:dyDescent="0.2">
      <c r="A69" s="306">
        <v>83</v>
      </c>
      <c r="B69" s="307" t="s">
        <v>304</v>
      </c>
      <c r="C69" s="308"/>
      <c r="D69" s="113">
        <v>1.7088607594936709</v>
      </c>
      <c r="E69" s="115">
        <v>54</v>
      </c>
      <c r="F69" s="114">
        <v>58</v>
      </c>
      <c r="G69" s="114">
        <v>52</v>
      </c>
      <c r="H69" s="114">
        <v>52</v>
      </c>
      <c r="I69" s="140">
        <v>48</v>
      </c>
      <c r="J69" s="115">
        <v>6</v>
      </c>
      <c r="K69" s="116">
        <v>12.5</v>
      </c>
    </row>
    <row r="70" spans="1:11" ht="14.1" customHeight="1" x14ac:dyDescent="0.2">
      <c r="A70" s="306" t="s">
        <v>305</v>
      </c>
      <c r="B70" s="307" t="s">
        <v>306</v>
      </c>
      <c r="C70" s="308"/>
      <c r="D70" s="113">
        <v>0.94936708860759489</v>
      </c>
      <c r="E70" s="115">
        <v>30</v>
      </c>
      <c r="F70" s="114">
        <v>31</v>
      </c>
      <c r="G70" s="114">
        <v>28</v>
      </c>
      <c r="H70" s="114">
        <v>31</v>
      </c>
      <c r="I70" s="140">
        <v>30</v>
      </c>
      <c r="J70" s="115">
        <v>0</v>
      </c>
      <c r="K70" s="116">
        <v>0</v>
      </c>
    </row>
    <row r="71" spans="1:11" ht="14.1" customHeight="1" x14ac:dyDescent="0.2">
      <c r="A71" s="306"/>
      <c r="B71" s="307" t="s">
        <v>307</v>
      </c>
      <c r="C71" s="308"/>
      <c r="D71" s="113">
        <v>0.60126582278481011</v>
      </c>
      <c r="E71" s="115">
        <v>19</v>
      </c>
      <c r="F71" s="114">
        <v>18</v>
      </c>
      <c r="G71" s="114">
        <v>16</v>
      </c>
      <c r="H71" s="114">
        <v>16</v>
      </c>
      <c r="I71" s="140">
        <v>15</v>
      </c>
      <c r="J71" s="115">
        <v>4</v>
      </c>
      <c r="K71" s="116">
        <v>26.666666666666668</v>
      </c>
    </row>
    <row r="72" spans="1:11" ht="14.1" customHeight="1" x14ac:dyDescent="0.2">
      <c r="A72" s="306">
        <v>84</v>
      </c>
      <c r="B72" s="307" t="s">
        <v>308</v>
      </c>
      <c r="C72" s="308"/>
      <c r="D72" s="113">
        <v>0.94936708860759489</v>
      </c>
      <c r="E72" s="115">
        <v>30</v>
      </c>
      <c r="F72" s="114">
        <v>21</v>
      </c>
      <c r="G72" s="114">
        <v>21</v>
      </c>
      <c r="H72" s="114">
        <v>19</v>
      </c>
      <c r="I72" s="140">
        <v>27</v>
      </c>
      <c r="J72" s="115">
        <v>3</v>
      </c>
      <c r="K72" s="116">
        <v>11.111111111111111</v>
      </c>
    </row>
    <row r="73" spans="1:11" ht="14.1" customHeight="1" x14ac:dyDescent="0.2">
      <c r="A73" s="306" t="s">
        <v>309</v>
      </c>
      <c r="B73" s="307" t="s">
        <v>310</v>
      </c>
      <c r="C73" s="308"/>
      <c r="D73" s="113" t="s">
        <v>513</v>
      </c>
      <c r="E73" s="115" t="s">
        <v>513</v>
      </c>
      <c r="F73" s="114" t="s">
        <v>513</v>
      </c>
      <c r="G73" s="114" t="s">
        <v>513</v>
      </c>
      <c r="H73" s="114">
        <v>0</v>
      </c>
      <c r="I73" s="140">
        <v>0</v>
      </c>
      <c r="J73" s="115" t="s">
        <v>513</v>
      </c>
      <c r="K73" s="116" t="s">
        <v>513</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v>
      </c>
      <c r="E76" s="115">
        <v>0</v>
      </c>
      <c r="F76" s="114">
        <v>0</v>
      </c>
      <c r="G76" s="114">
        <v>0</v>
      </c>
      <c r="H76" s="114">
        <v>0</v>
      </c>
      <c r="I76" s="140">
        <v>4</v>
      </c>
      <c r="J76" s="115">
        <v>-4</v>
      </c>
      <c r="K76" s="116">
        <v>-100</v>
      </c>
    </row>
    <row r="77" spans="1:11" ht="14.1" customHeight="1" x14ac:dyDescent="0.2">
      <c r="A77" s="306">
        <v>92</v>
      </c>
      <c r="B77" s="307" t="s">
        <v>316</v>
      </c>
      <c r="C77" s="308"/>
      <c r="D77" s="113">
        <v>0.22151898734177214</v>
      </c>
      <c r="E77" s="115">
        <v>7</v>
      </c>
      <c r="F77" s="114">
        <v>6</v>
      </c>
      <c r="G77" s="114">
        <v>5</v>
      </c>
      <c r="H77" s="114">
        <v>5</v>
      </c>
      <c r="I77" s="140">
        <v>3</v>
      </c>
      <c r="J77" s="115">
        <v>4</v>
      </c>
      <c r="K77" s="116">
        <v>133.33333333333334</v>
      </c>
    </row>
    <row r="78" spans="1:11" ht="14.1" customHeight="1" x14ac:dyDescent="0.2">
      <c r="A78" s="306">
        <v>93</v>
      </c>
      <c r="B78" s="307" t="s">
        <v>317</v>
      </c>
      <c r="C78" s="308"/>
      <c r="D78" s="113">
        <v>0.94936708860759489</v>
      </c>
      <c r="E78" s="115">
        <v>30</v>
      </c>
      <c r="F78" s="114">
        <v>34</v>
      </c>
      <c r="G78" s="114">
        <v>37</v>
      </c>
      <c r="H78" s="114">
        <v>38</v>
      </c>
      <c r="I78" s="140">
        <v>38</v>
      </c>
      <c r="J78" s="115">
        <v>-8</v>
      </c>
      <c r="K78" s="116">
        <v>-21.05263157894737</v>
      </c>
    </row>
    <row r="79" spans="1:11" ht="14.1" customHeight="1" x14ac:dyDescent="0.2">
      <c r="A79" s="306">
        <v>94</v>
      </c>
      <c r="B79" s="307" t="s">
        <v>318</v>
      </c>
      <c r="C79" s="308"/>
      <c r="D79" s="113">
        <v>0.22151898734177214</v>
      </c>
      <c r="E79" s="115">
        <v>7</v>
      </c>
      <c r="F79" s="114">
        <v>8</v>
      </c>
      <c r="G79" s="114">
        <v>8</v>
      </c>
      <c r="H79" s="114">
        <v>6</v>
      </c>
      <c r="I79" s="140">
        <v>6</v>
      </c>
      <c r="J79" s="115">
        <v>1</v>
      </c>
      <c r="K79" s="116">
        <v>16.666666666666668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1.2974683544303798</v>
      </c>
      <c r="E81" s="143">
        <v>41</v>
      </c>
      <c r="F81" s="144">
        <v>43</v>
      </c>
      <c r="G81" s="144">
        <v>42</v>
      </c>
      <c r="H81" s="144">
        <v>42</v>
      </c>
      <c r="I81" s="145">
        <v>35</v>
      </c>
      <c r="J81" s="143">
        <v>6</v>
      </c>
      <c r="K81" s="146">
        <v>17.142857142857142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1596</v>
      </c>
      <c r="G12" s="536">
        <v>1141</v>
      </c>
      <c r="H12" s="536">
        <v>1897</v>
      </c>
      <c r="I12" s="536">
        <v>1621</v>
      </c>
      <c r="J12" s="537">
        <v>1882</v>
      </c>
      <c r="K12" s="538">
        <v>-286</v>
      </c>
      <c r="L12" s="349">
        <v>-15.196599362380447</v>
      </c>
    </row>
    <row r="13" spans="1:17" s="110" customFormat="1" ht="15" customHeight="1" x14ac:dyDescent="0.2">
      <c r="A13" s="350" t="s">
        <v>344</v>
      </c>
      <c r="B13" s="351" t="s">
        <v>345</v>
      </c>
      <c r="C13" s="347"/>
      <c r="D13" s="347"/>
      <c r="E13" s="348"/>
      <c r="F13" s="536">
        <v>970</v>
      </c>
      <c r="G13" s="536">
        <v>684</v>
      </c>
      <c r="H13" s="536">
        <v>1105</v>
      </c>
      <c r="I13" s="536">
        <v>1029</v>
      </c>
      <c r="J13" s="537">
        <v>1119</v>
      </c>
      <c r="K13" s="538">
        <v>-149</v>
      </c>
      <c r="L13" s="349">
        <v>-13.315460232350313</v>
      </c>
    </row>
    <row r="14" spans="1:17" s="110" customFormat="1" ht="22.5" customHeight="1" x14ac:dyDescent="0.2">
      <c r="A14" s="350"/>
      <c r="B14" s="351" t="s">
        <v>346</v>
      </c>
      <c r="C14" s="347"/>
      <c r="D14" s="347"/>
      <c r="E14" s="348"/>
      <c r="F14" s="536">
        <v>626</v>
      </c>
      <c r="G14" s="536">
        <v>457</v>
      </c>
      <c r="H14" s="536">
        <v>792</v>
      </c>
      <c r="I14" s="536">
        <v>592</v>
      </c>
      <c r="J14" s="537">
        <v>763</v>
      </c>
      <c r="K14" s="538">
        <v>-137</v>
      </c>
      <c r="L14" s="349">
        <v>-17.955439056356486</v>
      </c>
    </row>
    <row r="15" spans="1:17" s="110" customFormat="1" ht="15" customHeight="1" x14ac:dyDescent="0.2">
      <c r="A15" s="350" t="s">
        <v>347</v>
      </c>
      <c r="B15" s="351" t="s">
        <v>108</v>
      </c>
      <c r="C15" s="347"/>
      <c r="D15" s="347"/>
      <c r="E15" s="348"/>
      <c r="F15" s="536">
        <v>374</v>
      </c>
      <c r="G15" s="536">
        <v>265</v>
      </c>
      <c r="H15" s="536">
        <v>702</v>
      </c>
      <c r="I15" s="536">
        <v>356</v>
      </c>
      <c r="J15" s="537">
        <v>402</v>
      </c>
      <c r="K15" s="538">
        <v>-28</v>
      </c>
      <c r="L15" s="349">
        <v>-6.9651741293532341</v>
      </c>
    </row>
    <row r="16" spans="1:17" s="110" customFormat="1" ht="15" customHeight="1" x14ac:dyDescent="0.2">
      <c r="A16" s="350"/>
      <c r="B16" s="351" t="s">
        <v>109</v>
      </c>
      <c r="C16" s="347"/>
      <c r="D16" s="347"/>
      <c r="E16" s="348"/>
      <c r="F16" s="536">
        <v>1063</v>
      </c>
      <c r="G16" s="536">
        <v>782</v>
      </c>
      <c r="H16" s="536">
        <v>1050</v>
      </c>
      <c r="I16" s="536">
        <v>1083</v>
      </c>
      <c r="J16" s="537">
        <v>1293</v>
      </c>
      <c r="K16" s="538">
        <v>-230</v>
      </c>
      <c r="L16" s="349">
        <v>-17.788089713843775</v>
      </c>
    </row>
    <row r="17" spans="1:12" s="110" customFormat="1" ht="15" customHeight="1" x14ac:dyDescent="0.2">
      <c r="A17" s="350"/>
      <c r="B17" s="351" t="s">
        <v>110</v>
      </c>
      <c r="C17" s="347"/>
      <c r="D17" s="347"/>
      <c r="E17" s="348"/>
      <c r="F17" s="536">
        <v>150</v>
      </c>
      <c r="G17" s="536">
        <v>81</v>
      </c>
      <c r="H17" s="536">
        <v>129</v>
      </c>
      <c r="I17" s="536">
        <v>169</v>
      </c>
      <c r="J17" s="537">
        <v>176</v>
      </c>
      <c r="K17" s="538">
        <v>-26</v>
      </c>
      <c r="L17" s="349">
        <v>-14.772727272727273</v>
      </c>
    </row>
    <row r="18" spans="1:12" s="110" customFormat="1" ht="15" customHeight="1" x14ac:dyDescent="0.2">
      <c r="A18" s="350"/>
      <c r="B18" s="351" t="s">
        <v>111</v>
      </c>
      <c r="C18" s="347"/>
      <c r="D18" s="347"/>
      <c r="E18" s="348"/>
      <c r="F18" s="536">
        <v>9</v>
      </c>
      <c r="G18" s="536">
        <v>13</v>
      </c>
      <c r="H18" s="536">
        <v>16</v>
      </c>
      <c r="I18" s="536">
        <v>13</v>
      </c>
      <c r="J18" s="537">
        <v>11</v>
      </c>
      <c r="K18" s="538">
        <v>-2</v>
      </c>
      <c r="L18" s="349">
        <v>-18.181818181818183</v>
      </c>
    </row>
    <row r="19" spans="1:12" s="110" customFormat="1" ht="15" customHeight="1" x14ac:dyDescent="0.2">
      <c r="A19" s="118" t="s">
        <v>113</v>
      </c>
      <c r="B19" s="119" t="s">
        <v>181</v>
      </c>
      <c r="C19" s="347"/>
      <c r="D19" s="347"/>
      <c r="E19" s="348"/>
      <c r="F19" s="536">
        <v>1267</v>
      </c>
      <c r="G19" s="536">
        <v>901</v>
      </c>
      <c r="H19" s="536">
        <v>1563</v>
      </c>
      <c r="I19" s="536">
        <v>1289</v>
      </c>
      <c r="J19" s="537">
        <v>1470</v>
      </c>
      <c r="K19" s="538">
        <v>-203</v>
      </c>
      <c r="L19" s="349">
        <v>-13.80952380952381</v>
      </c>
    </row>
    <row r="20" spans="1:12" s="110" customFormat="1" ht="15" customHeight="1" x14ac:dyDescent="0.2">
      <c r="A20" s="118"/>
      <c r="B20" s="119" t="s">
        <v>182</v>
      </c>
      <c r="C20" s="347"/>
      <c r="D20" s="347"/>
      <c r="E20" s="348"/>
      <c r="F20" s="536">
        <v>329</v>
      </c>
      <c r="G20" s="536">
        <v>240</v>
      </c>
      <c r="H20" s="536">
        <v>334</v>
      </c>
      <c r="I20" s="536">
        <v>332</v>
      </c>
      <c r="J20" s="537">
        <v>412</v>
      </c>
      <c r="K20" s="538">
        <v>-83</v>
      </c>
      <c r="L20" s="349">
        <v>-20.145631067961165</v>
      </c>
    </row>
    <row r="21" spans="1:12" s="110" customFormat="1" ht="15" customHeight="1" x14ac:dyDescent="0.2">
      <c r="A21" s="118" t="s">
        <v>113</v>
      </c>
      <c r="B21" s="119" t="s">
        <v>116</v>
      </c>
      <c r="C21" s="347"/>
      <c r="D21" s="347"/>
      <c r="E21" s="348"/>
      <c r="F21" s="536">
        <v>1181</v>
      </c>
      <c r="G21" s="536">
        <v>786</v>
      </c>
      <c r="H21" s="536">
        <v>1398</v>
      </c>
      <c r="I21" s="536">
        <v>1131</v>
      </c>
      <c r="J21" s="537">
        <v>1339</v>
      </c>
      <c r="K21" s="538">
        <v>-158</v>
      </c>
      <c r="L21" s="349">
        <v>-11.799850634802091</v>
      </c>
    </row>
    <row r="22" spans="1:12" s="110" customFormat="1" ht="15" customHeight="1" x14ac:dyDescent="0.2">
      <c r="A22" s="118"/>
      <c r="B22" s="119" t="s">
        <v>117</v>
      </c>
      <c r="C22" s="347"/>
      <c r="D22" s="347"/>
      <c r="E22" s="348"/>
      <c r="F22" s="536">
        <v>415</v>
      </c>
      <c r="G22" s="536">
        <v>352</v>
      </c>
      <c r="H22" s="536">
        <v>496</v>
      </c>
      <c r="I22" s="536">
        <v>489</v>
      </c>
      <c r="J22" s="537">
        <v>541</v>
      </c>
      <c r="K22" s="538">
        <v>-126</v>
      </c>
      <c r="L22" s="349">
        <v>-23.290203327171906</v>
      </c>
    </row>
    <row r="23" spans="1:12" s="110" customFormat="1" ht="15" customHeight="1" x14ac:dyDescent="0.2">
      <c r="A23" s="352" t="s">
        <v>347</v>
      </c>
      <c r="B23" s="353" t="s">
        <v>193</v>
      </c>
      <c r="C23" s="354"/>
      <c r="D23" s="354"/>
      <c r="E23" s="355"/>
      <c r="F23" s="539">
        <v>21</v>
      </c>
      <c r="G23" s="539">
        <v>27</v>
      </c>
      <c r="H23" s="539">
        <v>276</v>
      </c>
      <c r="I23" s="539">
        <v>7</v>
      </c>
      <c r="J23" s="540">
        <v>15</v>
      </c>
      <c r="K23" s="541">
        <v>6</v>
      </c>
      <c r="L23" s="356">
        <v>40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41.2</v>
      </c>
      <c r="G25" s="542">
        <v>48.3</v>
      </c>
      <c r="H25" s="542">
        <v>48.1</v>
      </c>
      <c r="I25" s="542">
        <v>47.6</v>
      </c>
      <c r="J25" s="542">
        <v>42.7</v>
      </c>
      <c r="K25" s="543" t="s">
        <v>349</v>
      </c>
      <c r="L25" s="364">
        <v>-1.5</v>
      </c>
    </row>
    <row r="26" spans="1:12" s="110" customFormat="1" ht="15" customHeight="1" x14ac:dyDescent="0.2">
      <c r="A26" s="365" t="s">
        <v>105</v>
      </c>
      <c r="B26" s="366" t="s">
        <v>345</v>
      </c>
      <c r="C26" s="362"/>
      <c r="D26" s="362"/>
      <c r="E26" s="363"/>
      <c r="F26" s="542">
        <v>41.8</v>
      </c>
      <c r="G26" s="542">
        <v>48.6</v>
      </c>
      <c r="H26" s="542">
        <v>49</v>
      </c>
      <c r="I26" s="542">
        <v>50.6</v>
      </c>
      <c r="J26" s="544">
        <v>45.5</v>
      </c>
      <c r="K26" s="543" t="s">
        <v>349</v>
      </c>
      <c r="L26" s="364">
        <v>-3.7000000000000028</v>
      </c>
    </row>
    <row r="27" spans="1:12" s="110" customFormat="1" ht="15" customHeight="1" x14ac:dyDescent="0.2">
      <c r="A27" s="365"/>
      <c r="B27" s="366" t="s">
        <v>346</v>
      </c>
      <c r="C27" s="362"/>
      <c r="D27" s="362"/>
      <c r="E27" s="363"/>
      <c r="F27" s="542">
        <v>40.1</v>
      </c>
      <c r="G27" s="542">
        <v>47.8</v>
      </c>
      <c r="H27" s="542">
        <v>46.9</v>
      </c>
      <c r="I27" s="542">
        <v>42.2</v>
      </c>
      <c r="J27" s="542">
        <v>38.6</v>
      </c>
      <c r="K27" s="543" t="s">
        <v>349</v>
      </c>
      <c r="L27" s="364">
        <v>1.5</v>
      </c>
    </row>
    <row r="28" spans="1:12" s="110" customFormat="1" ht="15" customHeight="1" x14ac:dyDescent="0.2">
      <c r="A28" s="365" t="s">
        <v>113</v>
      </c>
      <c r="B28" s="366" t="s">
        <v>108</v>
      </c>
      <c r="C28" s="362"/>
      <c r="D28" s="362"/>
      <c r="E28" s="363"/>
      <c r="F28" s="542">
        <v>56.2</v>
      </c>
      <c r="G28" s="542">
        <v>59.5</v>
      </c>
      <c r="H28" s="542">
        <v>60</v>
      </c>
      <c r="I28" s="542">
        <v>60.5</v>
      </c>
      <c r="J28" s="542">
        <v>58.5</v>
      </c>
      <c r="K28" s="543" t="s">
        <v>349</v>
      </c>
      <c r="L28" s="364">
        <v>-2.2999999999999972</v>
      </c>
    </row>
    <row r="29" spans="1:12" s="110" customFormat="1" ht="11.25" x14ac:dyDescent="0.2">
      <c r="A29" s="365"/>
      <c r="B29" s="366" t="s">
        <v>109</v>
      </c>
      <c r="C29" s="362"/>
      <c r="D29" s="362"/>
      <c r="E29" s="363"/>
      <c r="F29" s="542">
        <v>38.200000000000003</v>
      </c>
      <c r="G29" s="542">
        <v>45.2</v>
      </c>
      <c r="H29" s="542">
        <v>45.4</v>
      </c>
      <c r="I29" s="542">
        <v>44.2</v>
      </c>
      <c r="J29" s="544">
        <v>39.5</v>
      </c>
      <c r="K29" s="543" t="s">
        <v>349</v>
      </c>
      <c r="L29" s="364">
        <v>-1.2999999999999972</v>
      </c>
    </row>
    <row r="30" spans="1:12" s="110" customFormat="1" ht="15" customHeight="1" x14ac:dyDescent="0.2">
      <c r="A30" s="365"/>
      <c r="B30" s="366" t="s">
        <v>110</v>
      </c>
      <c r="C30" s="362"/>
      <c r="D30" s="362"/>
      <c r="E30" s="363"/>
      <c r="F30" s="542">
        <v>27.3</v>
      </c>
      <c r="G30" s="542">
        <v>46.9</v>
      </c>
      <c r="H30" s="542">
        <v>34.1</v>
      </c>
      <c r="I30" s="542">
        <v>41.4</v>
      </c>
      <c r="J30" s="542">
        <v>33.1</v>
      </c>
      <c r="K30" s="543" t="s">
        <v>349</v>
      </c>
      <c r="L30" s="364">
        <v>-5.8000000000000007</v>
      </c>
    </row>
    <row r="31" spans="1:12" s="110" customFormat="1" ht="15" customHeight="1" x14ac:dyDescent="0.2">
      <c r="A31" s="365"/>
      <c r="B31" s="366" t="s">
        <v>111</v>
      </c>
      <c r="C31" s="362"/>
      <c r="D31" s="362"/>
      <c r="E31" s="363"/>
      <c r="F31" s="542">
        <v>44.4</v>
      </c>
      <c r="G31" s="542">
        <v>46.2</v>
      </c>
      <c r="H31" s="542">
        <v>25</v>
      </c>
      <c r="I31" s="542">
        <v>61.5</v>
      </c>
      <c r="J31" s="542">
        <v>27.3</v>
      </c>
      <c r="K31" s="543" t="s">
        <v>349</v>
      </c>
      <c r="L31" s="364">
        <v>17.099999999999998</v>
      </c>
    </row>
    <row r="32" spans="1:12" s="110" customFormat="1" ht="15" customHeight="1" x14ac:dyDescent="0.2">
      <c r="A32" s="367" t="s">
        <v>113</v>
      </c>
      <c r="B32" s="368" t="s">
        <v>181</v>
      </c>
      <c r="C32" s="362"/>
      <c r="D32" s="362"/>
      <c r="E32" s="363"/>
      <c r="F32" s="542">
        <v>43.8</v>
      </c>
      <c r="G32" s="542">
        <v>49.5</v>
      </c>
      <c r="H32" s="542">
        <v>50.8</v>
      </c>
      <c r="I32" s="542">
        <v>50.9</v>
      </c>
      <c r="J32" s="544">
        <v>47.7</v>
      </c>
      <c r="K32" s="543" t="s">
        <v>349</v>
      </c>
      <c r="L32" s="364">
        <v>-3.9000000000000057</v>
      </c>
    </row>
    <row r="33" spans="1:12" s="110" customFormat="1" ht="15" customHeight="1" x14ac:dyDescent="0.2">
      <c r="A33" s="367"/>
      <c r="B33" s="368" t="s">
        <v>182</v>
      </c>
      <c r="C33" s="362"/>
      <c r="D33" s="362"/>
      <c r="E33" s="363"/>
      <c r="F33" s="542">
        <v>31.1</v>
      </c>
      <c r="G33" s="542">
        <v>44.2</v>
      </c>
      <c r="H33" s="542">
        <v>37.700000000000003</v>
      </c>
      <c r="I33" s="542">
        <v>34.6</v>
      </c>
      <c r="J33" s="542">
        <v>25.2</v>
      </c>
      <c r="K33" s="543" t="s">
        <v>349</v>
      </c>
      <c r="L33" s="364">
        <v>5.9000000000000021</v>
      </c>
    </row>
    <row r="34" spans="1:12" s="369" customFormat="1" ht="15" customHeight="1" x14ac:dyDescent="0.2">
      <c r="A34" s="367" t="s">
        <v>113</v>
      </c>
      <c r="B34" s="368" t="s">
        <v>116</v>
      </c>
      <c r="C34" s="362"/>
      <c r="D34" s="362"/>
      <c r="E34" s="363"/>
      <c r="F34" s="542">
        <v>36</v>
      </c>
      <c r="G34" s="542">
        <v>44.8</v>
      </c>
      <c r="H34" s="542">
        <v>44.4</v>
      </c>
      <c r="I34" s="542">
        <v>39.9</v>
      </c>
      <c r="J34" s="542">
        <v>34.299999999999997</v>
      </c>
      <c r="K34" s="543" t="s">
        <v>349</v>
      </c>
      <c r="L34" s="364">
        <v>1.7000000000000028</v>
      </c>
    </row>
    <row r="35" spans="1:12" s="369" customFormat="1" ht="11.25" x14ac:dyDescent="0.2">
      <c r="A35" s="370"/>
      <c r="B35" s="371" t="s">
        <v>117</v>
      </c>
      <c r="C35" s="372"/>
      <c r="D35" s="372"/>
      <c r="E35" s="373"/>
      <c r="F35" s="545">
        <v>55.6</v>
      </c>
      <c r="G35" s="545">
        <v>55.7</v>
      </c>
      <c r="H35" s="545">
        <v>56.3</v>
      </c>
      <c r="I35" s="545">
        <v>65</v>
      </c>
      <c r="J35" s="546">
        <v>63.3</v>
      </c>
      <c r="K35" s="547" t="s">
        <v>349</v>
      </c>
      <c r="L35" s="374">
        <v>-7.6999999999999957</v>
      </c>
    </row>
    <row r="36" spans="1:12" s="369" customFormat="1" ht="15.95" customHeight="1" x14ac:dyDescent="0.2">
      <c r="A36" s="375" t="s">
        <v>350</v>
      </c>
      <c r="B36" s="376"/>
      <c r="C36" s="377"/>
      <c r="D36" s="376"/>
      <c r="E36" s="378"/>
      <c r="F36" s="548">
        <v>1567</v>
      </c>
      <c r="G36" s="548">
        <v>1103</v>
      </c>
      <c r="H36" s="548">
        <v>1605</v>
      </c>
      <c r="I36" s="548">
        <v>1612</v>
      </c>
      <c r="J36" s="548">
        <v>1855</v>
      </c>
      <c r="K36" s="549">
        <v>-288</v>
      </c>
      <c r="L36" s="380">
        <v>-15.525606469002696</v>
      </c>
    </row>
    <row r="37" spans="1:12" s="369" customFormat="1" ht="15.95" customHeight="1" x14ac:dyDescent="0.2">
      <c r="A37" s="381"/>
      <c r="B37" s="382" t="s">
        <v>113</v>
      </c>
      <c r="C37" s="382" t="s">
        <v>351</v>
      </c>
      <c r="D37" s="382"/>
      <c r="E37" s="383"/>
      <c r="F37" s="548">
        <v>645</v>
      </c>
      <c r="G37" s="548">
        <v>533</v>
      </c>
      <c r="H37" s="548">
        <v>772</v>
      </c>
      <c r="I37" s="548">
        <v>767</v>
      </c>
      <c r="J37" s="548">
        <v>793</v>
      </c>
      <c r="K37" s="549">
        <v>-148</v>
      </c>
      <c r="L37" s="380">
        <v>-18.663303909205549</v>
      </c>
    </row>
    <row r="38" spans="1:12" s="369" customFormat="1" ht="15.95" customHeight="1" x14ac:dyDescent="0.2">
      <c r="A38" s="381"/>
      <c r="B38" s="384" t="s">
        <v>105</v>
      </c>
      <c r="C38" s="384" t="s">
        <v>106</v>
      </c>
      <c r="D38" s="385"/>
      <c r="E38" s="383"/>
      <c r="F38" s="548">
        <v>963</v>
      </c>
      <c r="G38" s="548">
        <v>664</v>
      </c>
      <c r="H38" s="548">
        <v>931</v>
      </c>
      <c r="I38" s="548">
        <v>1025</v>
      </c>
      <c r="J38" s="550">
        <v>1111</v>
      </c>
      <c r="K38" s="549">
        <v>-148</v>
      </c>
      <c r="L38" s="380">
        <v>-13.321332133213321</v>
      </c>
    </row>
    <row r="39" spans="1:12" s="369" customFormat="1" ht="15.95" customHeight="1" x14ac:dyDescent="0.2">
      <c r="A39" s="381"/>
      <c r="B39" s="385"/>
      <c r="C39" s="382" t="s">
        <v>352</v>
      </c>
      <c r="D39" s="385"/>
      <c r="E39" s="383"/>
      <c r="F39" s="548">
        <v>403</v>
      </c>
      <c r="G39" s="548">
        <v>323</v>
      </c>
      <c r="H39" s="548">
        <v>456</v>
      </c>
      <c r="I39" s="548">
        <v>519</v>
      </c>
      <c r="J39" s="548">
        <v>506</v>
      </c>
      <c r="K39" s="549">
        <v>-103</v>
      </c>
      <c r="L39" s="380">
        <v>-20.355731225296442</v>
      </c>
    </row>
    <row r="40" spans="1:12" s="369" customFormat="1" ht="15.95" customHeight="1" x14ac:dyDescent="0.2">
      <c r="A40" s="381"/>
      <c r="B40" s="384"/>
      <c r="C40" s="384" t="s">
        <v>107</v>
      </c>
      <c r="D40" s="385"/>
      <c r="E40" s="383"/>
      <c r="F40" s="548">
        <v>604</v>
      </c>
      <c r="G40" s="548">
        <v>439</v>
      </c>
      <c r="H40" s="548">
        <v>674</v>
      </c>
      <c r="I40" s="548">
        <v>587</v>
      </c>
      <c r="J40" s="548">
        <v>744</v>
      </c>
      <c r="K40" s="549">
        <v>-140</v>
      </c>
      <c r="L40" s="380">
        <v>-18.817204301075268</v>
      </c>
    </row>
    <row r="41" spans="1:12" s="369" customFormat="1" ht="24" customHeight="1" x14ac:dyDescent="0.2">
      <c r="A41" s="381"/>
      <c r="B41" s="385"/>
      <c r="C41" s="382" t="s">
        <v>352</v>
      </c>
      <c r="D41" s="385"/>
      <c r="E41" s="383"/>
      <c r="F41" s="548">
        <v>242</v>
      </c>
      <c r="G41" s="548">
        <v>210</v>
      </c>
      <c r="H41" s="548">
        <v>316</v>
      </c>
      <c r="I41" s="548">
        <v>248</v>
      </c>
      <c r="J41" s="550">
        <v>287</v>
      </c>
      <c r="K41" s="549">
        <v>-45</v>
      </c>
      <c r="L41" s="380">
        <v>-15.679442508710801</v>
      </c>
    </row>
    <row r="42" spans="1:12" s="110" customFormat="1" ht="15" customHeight="1" x14ac:dyDescent="0.2">
      <c r="A42" s="381"/>
      <c r="B42" s="384" t="s">
        <v>113</v>
      </c>
      <c r="C42" s="384" t="s">
        <v>353</v>
      </c>
      <c r="D42" s="385"/>
      <c r="E42" s="383"/>
      <c r="F42" s="548">
        <v>347</v>
      </c>
      <c r="G42" s="548">
        <v>232</v>
      </c>
      <c r="H42" s="548">
        <v>422</v>
      </c>
      <c r="I42" s="548">
        <v>347</v>
      </c>
      <c r="J42" s="548">
        <v>383</v>
      </c>
      <c r="K42" s="549">
        <v>-36</v>
      </c>
      <c r="L42" s="380">
        <v>-9.3994778067885125</v>
      </c>
    </row>
    <row r="43" spans="1:12" s="110" customFormat="1" ht="15" customHeight="1" x14ac:dyDescent="0.2">
      <c r="A43" s="381"/>
      <c r="B43" s="385"/>
      <c r="C43" s="382" t="s">
        <v>352</v>
      </c>
      <c r="D43" s="385"/>
      <c r="E43" s="383"/>
      <c r="F43" s="548">
        <v>195</v>
      </c>
      <c r="G43" s="548">
        <v>138</v>
      </c>
      <c r="H43" s="548">
        <v>253</v>
      </c>
      <c r="I43" s="548">
        <v>210</v>
      </c>
      <c r="J43" s="548">
        <v>224</v>
      </c>
      <c r="K43" s="549">
        <v>-29</v>
      </c>
      <c r="L43" s="380">
        <v>-12.946428571428571</v>
      </c>
    </row>
    <row r="44" spans="1:12" s="110" customFormat="1" ht="15" customHeight="1" x14ac:dyDescent="0.2">
      <c r="A44" s="381"/>
      <c r="B44" s="384"/>
      <c r="C44" s="366" t="s">
        <v>109</v>
      </c>
      <c r="D44" s="385"/>
      <c r="E44" s="383"/>
      <c r="F44" s="548">
        <v>1061</v>
      </c>
      <c r="G44" s="548">
        <v>777</v>
      </c>
      <c r="H44" s="548">
        <v>1038</v>
      </c>
      <c r="I44" s="548">
        <v>1083</v>
      </c>
      <c r="J44" s="550">
        <v>1286</v>
      </c>
      <c r="K44" s="549">
        <v>-225</v>
      </c>
      <c r="L44" s="380">
        <v>-17.496111975116641</v>
      </c>
    </row>
    <row r="45" spans="1:12" s="110" customFormat="1" ht="15" customHeight="1" x14ac:dyDescent="0.2">
      <c r="A45" s="381"/>
      <c r="B45" s="385"/>
      <c r="C45" s="382" t="s">
        <v>352</v>
      </c>
      <c r="D45" s="385"/>
      <c r="E45" s="383"/>
      <c r="F45" s="548">
        <v>405</v>
      </c>
      <c r="G45" s="548">
        <v>351</v>
      </c>
      <c r="H45" s="548">
        <v>471</v>
      </c>
      <c r="I45" s="548">
        <v>479</v>
      </c>
      <c r="J45" s="548">
        <v>508</v>
      </c>
      <c r="K45" s="549">
        <v>-103</v>
      </c>
      <c r="L45" s="380">
        <v>-20.275590551181104</v>
      </c>
    </row>
    <row r="46" spans="1:12" s="110" customFormat="1" ht="15" customHeight="1" x14ac:dyDescent="0.2">
      <c r="A46" s="381"/>
      <c r="B46" s="384"/>
      <c r="C46" s="366" t="s">
        <v>110</v>
      </c>
      <c r="D46" s="385"/>
      <c r="E46" s="383"/>
      <c r="F46" s="548">
        <v>150</v>
      </c>
      <c r="G46" s="548">
        <v>81</v>
      </c>
      <c r="H46" s="548">
        <v>129</v>
      </c>
      <c r="I46" s="548">
        <v>169</v>
      </c>
      <c r="J46" s="548">
        <v>175</v>
      </c>
      <c r="K46" s="549">
        <v>-25</v>
      </c>
      <c r="L46" s="380">
        <v>-14.285714285714286</v>
      </c>
    </row>
    <row r="47" spans="1:12" s="110" customFormat="1" ht="15" customHeight="1" x14ac:dyDescent="0.2">
      <c r="A47" s="381"/>
      <c r="B47" s="385"/>
      <c r="C47" s="382" t="s">
        <v>352</v>
      </c>
      <c r="D47" s="385"/>
      <c r="E47" s="383"/>
      <c r="F47" s="548">
        <v>41</v>
      </c>
      <c r="G47" s="548">
        <v>38</v>
      </c>
      <c r="H47" s="548">
        <v>44</v>
      </c>
      <c r="I47" s="548">
        <v>70</v>
      </c>
      <c r="J47" s="550">
        <v>58</v>
      </c>
      <c r="K47" s="549">
        <v>-17</v>
      </c>
      <c r="L47" s="380">
        <v>-29.310344827586206</v>
      </c>
    </row>
    <row r="48" spans="1:12" s="110" customFormat="1" ht="15" customHeight="1" x14ac:dyDescent="0.2">
      <c r="A48" s="381"/>
      <c r="B48" s="385"/>
      <c r="C48" s="366" t="s">
        <v>111</v>
      </c>
      <c r="D48" s="386"/>
      <c r="E48" s="387"/>
      <c r="F48" s="548">
        <v>9</v>
      </c>
      <c r="G48" s="548">
        <v>13</v>
      </c>
      <c r="H48" s="548">
        <v>16</v>
      </c>
      <c r="I48" s="548">
        <v>13</v>
      </c>
      <c r="J48" s="548">
        <v>11</v>
      </c>
      <c r="K48" s="549">
        <v>-2</v>
      </c>
      <c r="L48" s="380">
        <v>-18.181818181818183</v>
      </c>
    </row>
    <row r="49" spans="1:12" s="110" customFormat="1" ht="15" customHeight="1" x14ac:dyDescent="0.2">
      <c r="A49" s="381"/>
      <c r="B49" s="385"/>
      <c r="C49" s="382" t="s">
        <v>352</v>
      </c>
      <c r="D49" s="385"/>
      <c r="E49" s="383"/>
      <c r="F49" s="548">
        <v>4</v>
      </c>
      <c r="G49" s="548">
        <v>6</v>
      </c>
      <c r="H49" s="548">
        <v>4</v>
      </c>
      <c r="I49" s="548">
        <v>8</v>
      </c>
      <c r="J49" s="548">
        <v>3</v>
      </c>
      <c r="K49" s="549">
        <v>1</v>
      </c>
      <c r="L49" s="380">
        <v>33.333333333333336</v>
      </c>
    </row>
    <row r="50" spans="1:12" s="110" customFormat="1" ht="15" customHeight="1" x14ac:dyDescent="0.2">
      <c r="A50" s="381"/>
      <c r="B50" s="384" t="s">
        <v>113</v>
      </c>
      <c r="C50" s="382" t="s">
        <v>181</v>
      </c>
      <c r="D50" s="385"/>
      <c r="E50" s="383"/>
      <c r="F50" s="548">
        <v>1239</v>
      </c>
      <c r="G50" s="548">
        <v>863</v>
      </c>
      <c r="H50" s="548">
        <v>1273</v>
      </c>
      <c r="I50" s="548">
        <v>1280</v>
      </c>
      <c r="J50" s="550">
        <v>1447</v>
      </c>
      <c r="K50" s="549">
        <v>-208</v>
      </c>
      <c r="L50" s="380">
        <v>-14.37456807187284</v>
      </c>
    </row>
    <row r="51" spans="1:12" s="110" customFormat="1" ht="15" customHeight="1" x14ac:dyDescent="0.2">
      <c r="A51" s="381"/>
      <c r="B51" s="385"/>
      <c r="C51" s="382" t="s">
        <v>352</v>
      </c>
      <c r="D51" s="385"/>
      <c r="E51" s="383"/>
      <c r="F51" s="548">
        <v>543</v>
      </c>
      <c r="G51" s="548">
        <v>427</v>
      </c>
      <c r="H51" s="548">
        <v>647</v>
      </c>
      <c r="I51" s="548">
        <v>652</v>
      </c>
      <c r="J51" s="548">
        <v>690</v>
      </c>
      <c r="K51" s="549">
        <v>-147</v>
      </c>
      <c r="L51" s="380">
        <v>-21.304347826086957</v>
      </c>
    </row>
    <row r="52" spans="1:12" s="110" customFormat="1" ht="15" customHeight="1" x14ac:dyDescent="0.2">
      <c r="A52" s="381"/>
      <c r="B52" s="384"/>
      <c r="C52" s="382" t="s">
        <v>182</v>
      </c>
      <c r="D52" s="385"/>
      <c r="E52" s="383"/>
      <c r="F52" s="548">
        <v>328</v>
      </c>
      <c r="G52" s="548">
        <v>240</v>
      </c>
      <c r="H52" s="548">
        <v>332</v>
      </c>
      <c r="I52" s="548">
        <v>332</v>
      </c>
      <c r="J52" s="548">
        <v>408</v>
      </c>
      <c r="K52" s="549">
        <v>-80</v>
      </c>
      <c r="L52" s="380">
        <v>-19.607843137254903</v>
      </c>
    </row>
    <row r="53" spans="1:12" s="269" customFormat="1" ht="11.25" customHeight="1" x14ac:dyDescent="0.2">
      <c r="A53" s="381"/>
      <c r="B53" s="385"/>
      <c r="C53" s="382" t="s">
        <v>352</v>
      </c>
      <c r="D53" s="385"/>
      <c r="E53" s="383"/>
      <c r="F53" s="548">
        <v>102</v>
      </c>
      <c r="G53" s="548">
        <v>106</v>
      </c>
      <c r="H53" s="548">
        <v>125</v>
      </c>
      <c r="I53" s="548">
        <v>115</v>
      </c>
      <c r="J53" s="550">
        <v>103</v>
      </c>
      <c r="K53" s="549">
        <v>-1</v>
      </c>
      <c r="L53" s="380">
        <v>-0.970873786407767</v>
      </c>
    </row>
    <row r="54" spans="1:12" s="151" customFormat="1" ht="12.75" customHeight="1" x14ac:dyDescent="0.2">
      <c r="A54" s="381"/>
      <c r="B54" s="384" t="s">
        <v>113</v>
      </c>
      <c r="C54" s="384" t="s">
        <v>116</v>
      </c>
      <c r="D54" s="385"/>
      <c r="E54" s="383"/>
      <c r="F54" s="548">
        <v>1153</v>
      </c>
      <c r="G54" s="548">
        <v>750</v>
      </c>
      <c r="H54" s="548">
        <v>1119</v>
      </c>
      <c r="I54" s="548">
        <v>1122</v>
      </c>
      <c r="J54" s="548">
        <v>1314</v>
      </c>
      <c r="K54" s="549">
        <v>-161</v>
      </c>
      <c r="L54" s="380">
        <v>-12.252663622526637</v>
      </c>
    </row>
    <row r="55" spans="1:12" ht="11.25" x14ac:dyDescent="0.2">
      <c r="A55" s="381"/>
      <c r="B55" s="385"/>
      <c r="C55" s="382" t="s">
        <v>352</v>
      </c>
      <c r="D55" s="385"/>
      <c r="E55" s="383"/>
      <c r="F55" s="548">
        <v>415</v>
      </c>
      <c r="G55" s="548">
        <v>336</v>
      </c>
      <c r="H55" s="548">
        <v>497</v>
      </c>
      <c r="I55" s="548">
        <v>448</v>
      </c>
      <c r="J55" s="548">
        <v>451</v>
      </c>
      <c r="K55" s="549">
        <v>-36</v>
      </c>
      <c r="L55" s="380">
        <v>-7.9822616407982263</v>
      </c>
    </row>
    <row r="56" spans="1:12" ht="14.25" customHeight="1" x14ac:dyDescent="0.2">
      <c r="A56" s="381"/>
      <c r="B56" s="385"/>
      <c r="C56" s="384" t="s">
        <v>117</v>
      </c>
      <c r="D56" s="385"/>
      <c r="E56" s="383"/>
      <c r="F56" s="548">
        <v>414</v>
      </c>
      <c r="G56" s="548">
        <v>350</v>
      </c>
      <c r="H56" s="548">
        <v>483</v>
      </c>
      <c r="I56" s="548">
        <v>489</v>
      </c>
      <c r="J56" s="548">
        <v>539</v>
      </c>
      <c r="K56" s="549">
        <v>-125</v>
      </c>
      <c r="L56" s="380">
        <v>-23.19109461966605</v>
      </c>
    </row>
    <row r="57" spans="1:12" ht="18.75" customHeight="1" x14ac:dyDescent="0.2">
      <c r="A57" s="388"/>
      <c r="B57" s="389"/>
      <c r="C57" s="390" t="s">
        <v>352</v>
      </c>
      <c r="D57" s="389"/>
      <c r="E57" s="391"/>
      <c r="F57" s="551">
        <v>230</v>
      </c>
      <c r="G57" s="552">
        <v>195</v>
      </c>
      <c r="H57" s="552">
        <v>272</v>
      </c>
      <c r="I57" s="552">
        <v>318</v>
      </c>
      <c r="J57" s="552">
        <v>341</v>
      </c>
      <c r="K57" s="553">
        <f t="shared" ref="K57" si="0">IF(OR(F57=".",J57=".")=TRUE,".",IF(OR(F57="*",J57="*")=TRUE,"*",IF(AND(F57="-",J57="-")=TRUE,"-",IF(AND(ISNUMBER(J57),ISNUMBER(F57))=TRUE,IF(F57-J57=0,0,F57-J57),IF(ISNUMBER(F57)=TRUE,F57,-J57)))))</f>
        <v>-111</v>
      </c>
      <c r="L57" s="392">
        <f t="shared" ref="L57" si="1">IF(K57 =".",".",IF(K57 ="*","*",IF(K57="-","-",IF(K57=0,0,IF(OR(J57="-",J57=".",F57="-",F57=".")=TRUE,"X",IF(J57=0,"0,0",IF(ABS(K57*100/J57)&gt;250,".X",(K57*100/J57))))))))</f>
        <v>-32.551319648093845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1596</v>
      </c>
      <c r="E11" s="114">
        <v>1141</v>
      </c>
      <c r="F11" s="114">
        <v>1897</v>
      </c>
      <c r="G11" s="114">
        <v>1621</v>
      </c>
      <c r="H11" s="140">
        <v>1882</v>
      </c>
      <c r="I11" s="115">
        <v>-286</v>
      </c>
      <c r="J11" s="116">
        <v>-15.196599362380447</v>
      </c>
    </row>
    <row r="12" spans="1:15" s="110" customFormat="1" ht="24.95" customHeight="1" x14ac:dyDescent="0.2">
      <c r="A12" s="193" t="s">
        <v>132</v>
      </c>
      <c r="B12" s="194" t="s">
        <v>133</v>
      </c>
      <c r="C12" s="113">
        <v>0.62656641604010022</v>
      </c>
      <c r="D12" s="115">
        <v>10</v>
      </c>
      <c r="E12" s="114">
        <v>12</v>
      </c>
      <c r="F12" s="114">
        <v>12</v>
      </c>
      <c r="G12" s="114">
        <v>8</v>
      </c>
      <c r="H12" s="140">
        <v>6</v>
      </c>
      <c r="I12" s="115">
        <v>4</v>
      </c>
      <c r="J12" s="116">
        <v>66.666666666666671</v>
      </c>
    </row>
    <row r="13" spans="1:15" s="110" customFormat="1" ht="24.95" customHeight="1" x14ac:dyDescent="0.2">
      <c r="A13" s="193" t="s">
        <v>134</v>
      </c>
      <c r="B13" s="199" t="s">
        <v>214</v>
      </c>
      <c r="C13" s="113">
        <v>1.1904761904761905</v>
      </c>
      <c r="D13" s="115">
        <v>19</v>
      </c>
      <c r="E13" s="114">
        <v>9</v>
      </c>
      <c r="F13" s="114">
        <v>17</v>
      </c>
      <c r="G13" s="114">
        <v>12</v>
      </c>
      <c r="H13" s="140">
        <v>11</v>
      </c>
      <c r="I13" s="115">
        <v>8</v>
      </c>
      <c r="J13" s="116">
        <v>72.727272727272734</v>
      </c>
    </row>
    <row r="14" spans="1:15" s="287" customFormat="1" ht="24.95" customHeight="1" x14ac:dyDescent="0.2">
      <c r="A14" s="193" t="s">
        <v>215</v>
      </c>
      <c r="B14" s="199" t="s">
        <v>137</v>
      </c>
      <c r="C14" s="113">
        <v>26.253132832080201</v>
      </c>
      <c r="D14" s="115">
        <v>419</v>
      </c>
      <c r="E14" s="114">
        <v>259</v>
      </c>
      <c r="F14" s="114">
        <v>449</v>
      </c>
      <c r="G14" s="114">
        <v>422</v>
      </c>
      <c r="H14" s="140">
        <v>460</v>
      </c>
      <c r="I14" s="115">
        <v>-41</v>
      </c>
      <c r="J14" s="116">
        <v>-8.9130434782608692</v>
      </c>
      <c r="K14" s="110"/>
      <c r="L14" s="110"/>
      <c r="M14" s="110"/>
      <c r="N14" s="110"/>
      <c r="O14" s="110"/>
    </row>
    <row r="15" spans="1:15" s="110" customFormat="1" ht="24.95" customHeight="1" x14ac:dyDescent="0.2">
      <c r="A15" s="193" t="s">
        <v>216</v>
      </c>
      <c r="B15" s="199" t="s">
        <v>217</v>
      </c>
      <c r="C15" s="113">
        <v>3.1954887218045114</v>
      </c>
      <c r="D15" s="115">
        <v>51</v>
      </c>
      <c r="E15" s="114">
        <v>46</v>
      </c>
      <c r="F15" s="114">
        <v>56</v>
      </c>
      <c r="G15" s="114">
        <v>44</v>
      </c>
      <c r="H15" s="140">
        <v>56</v>
      </c>
      <c r="I15" s="115">
        <v>-5</v>
      </c>
      <c r="J15" s="116">
        <v>-8.9285714285714288</v>
      </c>
    </row>
    <row r="16" spans="1:15" s="287" customFormat="1" ht="24.95" customHeight="1" x14ac:dyDescent="0.2">
      <c r="A16" s="193" t="s">
        <v>218</v>
      </c>
      <c r="B16" s="199" t="s">
        <v>141</v>
      </c>
      <c r="C16" s="113">
        <v>13.220551378446116</v>
      </c>
      <c r="D16" s="115">
        <v>211</v>
      </c>
      <c r="E16" s="114">
        <v>129</v>
      </c>
      <c r="F16" s="114">
        <v>207</v>
      </c>
      <c r="G16" s="114">
        <v>205</v>
      </c>
      <c r="H16" s="140">
        <v>196</v>
      </c>
      <c r="I16" s="115">
        <v>15</v>
      </c>
      <c r="J16" s="116">
        <v>7.6530612244897958</v>
      </c>
      <c r="K16" s="110"/>
      <c r="L16" s="110"/>
      <c r="M16" s="110"/>
      <c r="N16" s="110"/>
      <c r="O16" s="110"/>
    </row>
    <row r="17" spans="1:15" s="110" customFormat="1" ht="24.95" customHeight="1" x14ac:dyDescent="0.2">
      <c r="A17" s="193" t="s">
        <v>142</v>
      </c>
      <c r="B17" s="199" t="s">
        <v>220</v>
      </c>
      <c r="C17" s="113">
        <v>9.8370927318295731</v>
      </c>
      <c r="D17" s="115">
        <v>157</v>
      </c>
      <c r="E17" s="114">
        <v>84</v>
      </c>
      <c r="F17" s="114">
        <v>186</v>
      </c>
      <c r="G17" s="114">
        <v>173</v>
      </c>
      <c r="H17" s="140">
        <v>208</v>
      </c>
      <c r="I17" s="115">
        <v>-51</v>
      </c>
      <c r="J17" s="116">
        <v>-24.51923076923077</v>
      </c>
    </row>
    <row r="18" spans="1:15" s="287" customFormat="1" ht="24.95" customHeight="1" x14ac:dyDescent="0.2">
      <c r="A18" s="201" t="s">
        <v>144</v>
      </c>
      <c r="B18" s="202" t="s">
        <v>145</v>
      </c>
      <c r="C18" s="113">
        <v>7.3308270676691727</v>
      </c>
      <c r="D18" s="115">
        <v>117</v>
      </c>
      <c r="E18" s="114">
        <v>36</v>
      </c>
      <c r="F18" s="114">
        <v>94</v>
      </c>
      <c r="G18" s="114">
        <v>108</v>
      </c>
      <c r="H18" s="140">
        <v>102</v>
      </c>
      <c r="I18" s="115">
        <v>15</v>
      </c>
      <c r="J18" s="116">
        <v>14.705882352941176</v>
      </c>
      <c r="K18" s="110"/>
      <c r="L18" s="110"/>
      <c r="M18" s="110"/>
      <c r="N18" s="110"/>
      <c r="O18" s="110"/>
    </row>
    <row r="19" spans="1:15" s="110" customFormat="1" ht="24.95" customHeight="1" x14ac:dyDescent="0.2">
      <c r="A19" s="193" t="s">
        <v>146</v>
      </c>
      <c r="B19" s="199" t="s">
        <v>147</v>
      </c>
      <c r="C19" s="113">
        <v>10.902255639097744</v>
      </c>
      <c r="D19" s="115">
        <v>174</v>
      </c>
      <c r="E19" s="114">
        <v>95</v>
      </c>
      <c r="F19" s="114">
        <v>152</v>
      </c>
      <c r="G19" s="114">
        <v>144</v>
      </c>
      <c r="H19" s="140">
        <v>132</v>
      </c>
      <c r="I19" s="115">
        <v>42</v>
      </c>
      <c r="J19" s="116">
        <v>31.818181818181817</v>
      </c>
    </row>
    <row r="20" spans="1:15" s="287" customFormat="1" ht="24.95" customHeight="1" x14ac:dyDescent="0.2">
      <c r="A20" s="193" t="s">
        <v>148</v>
      </c>
      <c r="B20" s="199" t="s">
        <v>149</v>
      </c>
      <c r="C20" s="113">
        <v>3.3208020050125313</v>
      </c>
      <c r="D20" s="115">
        <v>53</v>
      </c>
      <c r="E20" s="114">
        <v>46</v>
      </c>
      <c r="F20" s="114">
        <v>48</v>
      </c>
      <c r="G20" s="114">
        <v>53</v>
      </c>
      <c r="H20" s="140">
        <v>38</v>
      </c>
      <c r="I20" s="115">
        <v>15</v>
      </c>
      <c r="J20" s="116">
        <v>39.473684210526315</v>
      </c>
      <c r="K20" s="110"/>
      <c r="L20" s="110"/>
      <c r="M20" s="110"/>
      <c r="N20" s="110"/>
      <c r="O20" s="110"/>
    </row>
    <row r="21" spans="1:15" s="110" customFormat="1" ht="24.95" customHeight="1" x14ac:dyDescent="0.2">
      <c r="A21" s="201" t="s">
        <v>150</v>
      </c>
      <c r="B21" s="202" t="s">
        <v>151</v>
      </c>
      <c r="C21" s="113">
        <v>1.7543859649122806</v>
      </c>
      <c r="D21" s="115">
        <v>28</v>
      </c>
      <c r="E21" s="114">
        <v>36</v>
      </c>
      <c r="F21" s="114">
        <v>57</v>
      </c>
      <c r="G21" s="114">
        <v>43</v>
      </c>
      <c r="H21" s="140">
        <v>46</v>
      </c>
      <c r="I21" s="115">
        <v>-18</v>
      </c>
      <c r="J21" s="116">
        <v>-39.130434782608695</v>
      </c>
    </row>
    <row r="22" spans="1:15" s="110" customFormat="1" ht="24.95" customHeight="1" x14ac:dyDescent="0.2">
      <c r="A22" s="201" t="s">
        <v>152</v>
      </c>
      <c r="B22" s="199" t="s">
        <v>153</v>
      </c>
      <c r="C22" s="113" t="s">
        <v>513</v>
      </c>
      <c r="D22" s="115" t="s">
        <v>513</v>
      </c>
      <c r="E22" s="114">
        <v>5</v>
      </c>
      <c r="F22" s="114">
        <v>3</v>
      </c>
      <c r="G22" s="114">
        <v>3</v>
      </c>
      <c r="H22" s="140">
        <v>8</v>
      </c>
      <c r="I22" s="115" t="s">
        <v>513</v>
      </c>
      <c r="J22" s="116" t="s">
        <v>513</v>
      </c>
    </row>
    <row r="23" spans="1:15" s="110" customFormat="1" ht="24.95" customHeight="1" x14ac:dyDescent="0.2">
      <c r="A23" s="193" t="s">
        <v>154</v>
      </c>
      <c r="B23" s="199" t="s">
        <v>155</v>
      </c>
      <c r="C23" s="113" t="s">
        <v>513</v>
      </c>
      <c r="D23" s="115" t="s">
        <v>513</v>
      </c>
      <c r="E23" s="114">
        <v>4</v>
      </c>
      <c r="F23" s="114">
        <v>5</v>
      </c>
      <c r="G23" s="114">
        <v>4</v>
      </c>
      <c r="H23" s="140">
        <v>5</v>
      </c>
      <c r="I23" s="115" t="s">
        <v>513</v>
      </c>
      <c r="J23" s="116" t="s">
        <v>513</v>
      </c>
    </row>
    <row r="24" spans="1:15" s="110" customFormat="1" ht="24.95" customHeight="1" x14ac:dyDescent="0.2">
      <c r="A24" s="193" t="s">
        <v>156</v>
      </c>
      <c r="B24" s="199" t="s">
        <v>221</v>
      </c>
      <c r="C24" s="113">
        <v>1.2531328320802004</v>
      </c>
      <c r="D24" s="115">
        <v>20</v>
      </c>
      <c r="E24" s="114">
        <v>20</v>
      </c>
      <c r="F24" s="114">
        <v>52</v>
      </c>
      <c r="G24" s="114">
        <v>34</v>
      </c>
      <c r="H24" s="140">
        <v>23</v>
      </c>
      <c r="I24" s="115">
        <v>-3</v>
      </c>
      <c r="J24" s="116">
        <v>-13.043478260869565</v>
      </c>
    </row>
    <row r="25" spans="1:15" s="110" customFormat="1" ht="24.95" customHeight="1" x14ac:dyDescent="0.2">
      <c r="A25" s="193" t="s">
        <v>222</v>
      </c>
      <c r="B25" s="204" t="s">
        <v>159</v>
      </c>
      <c r="C25" s="113">
        <v>2.6315789473684212</v>
      </c>
      <c r="D25" s="115">
        <v>42</v>
      </c>
      <c r="E25" s="114">
        <v>39</v>
      </c>
      <c r="F25" s="114">
        <v>51</v>
      </c>
      <c r="G25" s="114">
        <v>56</v>
      </c>
      <c r="H25" s="140">
        <v>55</v>
      </c>
      <c r="I25" s="115">
        <v>-13</v>
      </c>
      <c r="J25" s="116">
        <v>-23.636363636363637</v>
      </c>
    </row>
    <row r="26" spans="1:15" s="110" customFormat="1" ht="24.95" customHeight="1" x14ac:dyDescent="0.2">
      <c r="A26" s="201">
        <v>782.78300000000002</v>
      </c>
      <c r="B26" s="203" t="s">
        <v>160</v>
      </c>
      <c r="C26" s="113">
        <v>29.573934837092732</v>
      </c>
      <c r="D26" s="115">
        <v>472</v>
      </c>
      <c r="E26" s="114">
        <v>422</v>
      </c>
      <c r="F26" s="114">
        <v>635</v>
      </c>
      <c r="G26" s="114">
        <v>589</v>
      </c>
      <c r="H26" s="140">
        <v>608</v>
      </c>
      <c r="I26" s="115">
        <v>-136</v>
      </c>
      <c r="J26" s="116">
        <v>-22.368421052631579</v>
      </c>
    </row>
    <row r="27" spans="1:15" s="110" customFormat="1" ht="24.95" customHeight="1" x14ac:dyDescent="0.2">
      <c r="A27" s="193" t="s">
        <v>161</v>
      </c>
      <c r="B27" s="199" t="s">
        <v>162</v>
      </c>
      <c r="C27" s="113">
        <v>1.5037593984962405</v>
      </c>
      <c r="D27" s="115">
        <v>24</v>
      </c>
      <c r="E27" s="114">
        <v>14</v>
      </c>
      <c r="F27" s="114">
        <v>44</v>
      </c>
      <c r="G27" s="114">
        <v>7</v>
      </c>
      <c r="H27" s="140">
        <v>69</v>
      </c>
      <c r="I27" s="115">
        <v>-45</v>
      </c>
      <c r="J27" s="116">
        <v>-65.217391304347828</v>
      </c>
    </row>
    <row r="28" spans="1:15" s="110" customFormat="1" ht="24.95" customHeight="1" x14ac:dyDescent="0.2">
      <c r="A28" s="193" t="s">
        <v>163</v>
      </c>
      <c r="B28" s="199" t="s">
        <v>164</v>
      </c>
      <c r="C28" s="113">
        <v>3.0701754385964914</v>
      </c>
      <c r="D28" s="115">
        <v>49</v>
      </c>
      <c r="E28" s="114">
        <v>23</v>
      </c>
      <c r="F28" s="114">
        <v>31</v>
      </c>
      <c r="G28" s="114">
        <v>3</v>
      </c>
      <c r="H28" s="140">
        <v>18</v>
      </c>
      <c r="I28" s="115">
        <v>31</v>
      </c>
      <c r="J28" s="116">
        <v>172.22222222222223</v>
      </c>
    </row>
    <row r="29" spans="1:15" s="110" customFormat="1" ht="24.95" customHeight="1" x14ac:dyDescent="0.2">
      <c r="A29" s="193">
        <v>86</v>
      </c>
      <c r="B29" s="199" t="s">
        <v>165</v>
      </c>
      <c r="C29" s="113">
        <v>3.3208020050125313</v>
      </c>
      <c r="D29" s="115">
        <v>53</v>
      </c>
      <c r="E29" s="114">
        <v>42</v>
      </c>
      <c r="F29" s="114">
        <v>93</v>
      </c>
      <c r="G29" s="114">
        <v>37</v>
      </c>
      <c r="H29" s="140">
        <v>56</v>
      </c>
      <c r="I29" s="115">
        <v>-3</v>
      </c>
      <c r="J29" s="116">
        <v>-5.3571428571428568</v>
      </c>
    </row>
    <row r="30" spans="1:15" s="110" customFormat="1" ht="24.95" customHeight="1" x14ac:dyDescent="0.2">
      <c r="A30" s="193">
        <v>87.88</v>
      </c>
      <c r="B30" s="204" t="s">
        <v>166</v>
      </c>
      <c r="C30" s="113">
        <v>5.0125313283208017</v>
      </c>
      <c r="D30" s="115">
        <v>80</v>
      </c>
      <c r="E30" s="114">
        <v>53</v>
      </c>
      <c r="F30" s="114">
        <v>122</v>
      </c>
      <c r="G30" s="114">
        <v>75</v>
      </c>
      <c r="H30" s="140">
        <v>213</v>
      </c>
      <c r="I30" s="115">
        <v>-133</v>
      </c>
      <c r="J30" s="116">
        <v>-62.441314553990608</v>
      </c>
    </row>
    <row r="31" spans="1:15" s="110" customFormat="1" ht="24.95" customHeight="1" x14ac:dyDescent="0.2">
      <c r="A31" s="193" t="s">
        <v>167</v>
      </c>
      <c r="B31" s="199" t="s">
        <v>168</v>
      </c>
      <c r="C31" s="113">
        <v>1.8796992481203008</v>
      </c>
      <c r="D31" s="115">
        <v>30</v>
      </c>
      <c r="E31" s="114">
        <v>26</v>
      </c>
      <c r="F31" s="114">
        <v>32</v>
      </c>
      <c r="G31" s="114">
        <v>23</v>
      </c>
      <c r="H31" s="140">
        <v>32</v>
      </c>
      <c r="I31" s="115">
        <v>-2</v>
      </c>
      <c r="J31" s="116">
        <v>-6.25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0.62656641604010022</v>
      </c>
      <c r="D34" s="115">
        <v>10</v>
      </c>
      <c r="E34" s="114">
        <v>12</v>
      </c>
      <c r="F34" s="114">
        <v>12</v>
      </c>
      <c r="G34" s="114">
        <v>8</v>
      </c>
      <c r="H34" s="140">
        <v>6</v>
      </c>
      <c r="I34" s="115">
        <v>4</v>
      </c>
      <c r="J34" s="116">
        <v>66.666666666666671</v>
      </c>
    </row>
    <row r="35" spans="1:10" s="110" customFormat="1" ht="24.95" customHeight="1" x14ac:dyDescent="0.2">
      <c r="A35" s="292" t="s">
        <v>171</v>
      </c>
      <c r="B35" s="293" t="s">
        <v>172</v>
      </c>
      <c r="C35" s="113">
        <v>34.774436090225564</v>
      </c>
      <c r="D35" s="115">
        <v>555</v>
      </c>
      <c r="E35" s="114">
        <v>304</v>
      </c>
      <c r="F35" s="114">
        <v>560</v>
      </c>
      <c r="G35" s="114">
        <v>542</v>
      </c>
      <c r="H35" s="140">
        <v>573</v>
      </c>
      <c r="I35" s="115">
        <v>-18</v>
      </c>
      <c r="J35" s="116">
        <v>-3.1413612565445028</v>
      </c>
    </row>
    <row r="36" spans="1:10" s="110" customFormat="1" ht="24.95" customHeight="1" x14ac:dyDescent="0.2">
      <c r="A36" s="294" t="s">
        <v>173</v>
      </c>
      <c r="B36" s="295" t="s">
        <v>174</v>
      </c>
      <c r="C36" s="125">
        <v>64.598997493734331</v>
      </c>
      <c r="D36" s="143">
        <v>1031</v>
      </c>
      <c r="E36" s="144">
        <v>825</v>
      </c>
      <c r="F36" s="144">
        <v>1325</v>
      </c>
      <c r="G36" s="144">
        <v>1071</v>
      </c>
      <c r="H36" s="145">
        <v>1303</v>
      </c>
      <c r="I36" s="143">
        <v>-272</v>
      </c>
      <c r="J36" s="146">
        <v>-20.874904067536455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1596</v>
      </c>
      <c r="F11" s="264">
        <v>1141</v>
      </c>
      <c r="G11" s="264">
        <v>1897</v>
      </c>
      <c r="H11" s="264">
        <v>1621</v>
      </c>
      <c r="I11" s="265">
        <v>1882</v>
      </c>
      <c r="J11" s="263">
        <v>-286</v>
      </c>
      <c r="K11" s="266">
        <v>-15.196599362380447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44.987468671679196</v>
      </c>
      <c r="E13" s="115">
        <v>718</v>
      </c>
      <c r="F13" s="114">
        <v>578</v>
      </c>
      <c r="G13" s="114">
        <v>886</v>
      </c>
      <c r="H13" s="114">
        <v>794</v>
      </c>
      <c r="I13" s="140">
        <v>912</v>
      </c>
      <c r="J13" s="115">
        <v>-194</v>
      </c>
      <c r="K13" s="116">
        <v>-21.271929824561404</v>
      </c>
    </row>
    <row r="14" spans="1:15" ht="15.95" customHeight="1" x14ac:dyDescent="0.2">
      <c r="A14" s="306" t="s">
        <v>230</v>
      </c>
      <c r="B14" s="307"/>
      <c r="C14" s="308"/>
      <c r="D14" s="113">
        <v>43.859649122807021</v>
      </c>
      <c r="E14" s="115">
        <v>700</v>
      </c>
      <c r="F14" s="114">
        <v>442</v>
      </c>
      <c r="G14" s="114">
        <v>872</v>
      </c>
      <c r="H14" s="114">
        <v>712</v>
      </c>
      <c r="I14" s="140">
        <v>802</v>
      </c>
      <c r="J14" s="115">
        <v>-102</v>
      </c>
      <c r="K14" s="116">
        <v>-12.718204488778055</v>
      </c>
    </row>
    <row r="15" spans="1:15" ht="15.95" customHeight="1" x14ac:dyDescent="0.2">
      <c r="A15" s="306" t="s">
        <v>231</v>
      </c>
      <c r="B15" s="307"/>
      <c r="C15" s="308"/>
      <c r="D15" s="113">
        <v>6.0776942355889725</v>
      </c>
      <c r="E15" s="115">
        <v>97</v>
      </c>
      <c r="F15" s="114">
        <v>59</v>
      </c>
      <c r="G15" s="114">
        <v>59</v>
      </c>
      <c r="H15" s="114">
        <v>78</v>
      </c>
      <c r="I15" s="140">
        <v>83</v>
      </c>
      <c r="J15" s="115">
        <v>14</v>
      </c>
      <c r="K15" s="116">
        <v>16.867469879518072</v>
      </c>
    </row>
    <row r="16" spans="1:15" ht="15.95" customHeight="1" x14ac:dyDescent="0.2">
      <c r="A16" s="306" t="s">
        <v>232</v>
      </c>
      <c r="B16" s="307"/>
      <c r="C16" s="308"/>
      <c r="D16" s="113">
        <v>5.0751879699248121</v>
      </c>
      <c r="E16" s="115">
        <v>81</v>
      </c>
      <c r="F16" s="114">
        <v>61</v>
      </c>
      <c r="G16" s="114">
        <v>75</v>
      </c>
      <c r="H16" s="114">
        <v>36</v>
      </c>
      <c r="I16" s="140">
        <v>84</v>
      </c>
      <c r="J16" s="115">
        <v>-3</v>
      </c>
      <c r="K16" s="116">
        <v>-3.5714285714285716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0.75187969924812026</v>
      </c>
      <c r="E18" s="115">
        <v>12</v>
      </c>
      <c r="F18" s="114">
        <v>14</v>
      </c>
      <c r="G18" s="114">
        <v>18</v>
      </c>
      <c r="H18" s="114">
        <v>14</v>
      </c>
      <c r="I18" s="140">
        <v>16</v>
      </c>
      <c r="J18" s="115">
        <v>-4</v>
      </c>
      <c r="K18" s="116">
        <v>-25</v>
      </c>
    </row>
    <row r="19" spans="1:11" ht="14.1" customHeight="1" x14ac:dyDescent="0.2">
      <c r="A19" s="306" t="s">
        <v>235</v>
      </c>
      <c r="B19" s="307" t="s">
        <v>236</v>
      </c>
      <c r="C19" s="308"/>
      <c r="D19" s="113" t="s">
        <v>513</v>
      </c>
      <c r="E19" s="115" t="s">
        <v>513</v>
      </c>
      <c r="F19" s="114">
        <v>5</v>
      </c>
      <c r="G19" s="114">
        <v>6</v>
      </c>
      <c r="H19" s="114" t="s">
        <v>513</v>
      </c>
      <c r="I19" s="140">
        <v>9</v>
      </c>
      <c r="J19" s="115" t="s">
        <v>513</v>
      </c>
      <c r="K19" s="116" t="s">
        <v>513</v>
      </c>
    </row>
    <row r="20" spans="1:11" ht="14.1" customHeight="1" x14ac:dyDescent="0.2">
      <c r="A20" s="306">
        <v>12</v>
      </c>
      <c r="B20" s="307" t="s">
        <v>237</v>
      </c>
      <c r="C20" s="308"/>
      <c r="D20" s="113">
        <v>0.62656641604010022</v>
      </c>
      <c r="E20" s="115">
        <v>10</v>
      </c>
      <c r="F20" s="114">
        <v>4</v>
      </c>
      <c r="G20" s="114">
        <v>6</v>
      </c>
      <c r="H20" s="114">
        <v>14</v>
      </c>
      <c r="I20" s="140">
        <v>14</v>
      </c>
      <c r="J20" s="115">
        <v>-4</v>
      </c>
      <c r="K20" s="116">
        <v>-28.571428571428573</v>
      </c>
    </row>
    <row r="21" spans="1:11" ht="14.1" customHeight="1" x14ac:dyDescent="0.2">
      <c r="A21" s="306">
        <v>21</v>
      </c>
      <c r="B21" s="307" t="s">
        <v>238</v>
      </c>
      <c r="C21" s="308"/>
      <c r="D21" s="113">
        <v>4.8872180451127818</v>
      </c>
      <c r="E21" s="115">
        <v>78</v>
      </c>
      <c r="F21" s="114">
        <v>61</v>
      </c>
      <c r="G21" s="114">
        <v>128</v>
      </c>
      <c r="H21" s="114">
        <v>95</v>
      </c>
      <c r="I21" s="140">
        <v>109</v>
      </c>
      <c r="J21" s="115">
        <v>-31</v>
      </c>
      <c r="K21" s="116">
        <v>-28.440366972477065</v>
      </c>
    </row>
    <row r="22" spans="1:11" ht="14.1" customHeight="1" x14ac:dyDescent="0.2">
      <c r="A22" s="306">
        <v>22</v>
      </c>
      <c r="B22" s="307" t="s">
        <v>239</v>
      </c>
      <c r="C22" s="308"/>
      <c r="D22" s="113">
        <v>18.609022556390979</v>
      </c>
      <c r="E22" s="115">
        <v>297</v>
      </c>
      <c r="F22" s="114">
        <v>268</v>
      </c>
      <c r="G22" s="114">
        <v>400</v>
      </c>
      <c r="H22" s="114">
        <v>364</v>
      </c>
      <c r="I22" s="140">
        <v>416</v>
      </c>
      <c r="J22" s="115">
        <v>-119</v>
      </c>
      <c r="K22" s="116">
        <v>-28.60576923076923</v>
      </c>
    </row>
    <row r="23" spans="1:11" ht="14.1" customHeight="1" x14ac:dyDescent="0.2">
      <c r="A23" s="306">
        <v>23</v>
      </c>
      <c r="B23" s="307" t="s">
        <v>240</v>
      </c>
      <c r="C23" s="308"/>
      <c r="D23" s="113">
        <v>1.0025062656641603</v>
      </c>
      <c r="E23" s="115">
        <v>16</v>
      </c>
      <c r="F23" s="114">
        <v>8</v>
      </c>
      <c r="G23" s="114">
        <v>15</v>
      </c>
      <c r="H23" s="114">
        <v>19</v>
      </c>
      <c r="I23" s="140">
        <v>11</v>
      </c>
      <c r="J23" s="115">
        <v>5</v>
      </c>
      <c r="K23" s="116">
        <v>45.454545454545453</v>
      </c>
    </row>
    <row r="24" spans="1:11" ht="14.1" customHeight="1" x14ac:dyDescent="0.2">
      <c r="A24" s="306">
        <v>24</v>
      </c>
      <c r="B24" s="307" t="s">
        <v>241</v>
      </c>
      <c r="C24" s="308"/>
      <c r="D24" s="113">
        <v>9.2731829573934839</v>
      </c>
      <c r="E24" s="115">
        <v>148</v>
      </c>
      <c r="F24" s="114">
        <v>59</v>
      </c>
      <c r="G24" s="114">
        <v>96</v>
      </c>
      <c r="H24" s="114">
        <v>79</v>
      </c>
      <c r="I24" s="140">
        <v>107</v>
      </c>
      <c r="J24" s="115">
        <v>41</v>
      </c>
      <c r="K24" s="116">
        <v>38.317757009345797</v>
      </c>
    </row>
    <row r="25" spans="1:11" ht="14.1" customHeight="1" x14ac:dyDescent="0.2">
      <c r="A25" s="306">
        <v>25</v>
      </c>
      <c r="B25" s="307" t="s">
        <v>242</v>
      </c>
      <c r="C25" s="308"/>
      <c r="D25" s="113">
        <v>5.6390977443609023</v>
      </c>
      <c r="E25" s="115">
        <v>90</v>
      </c>
      <c r="F25" s="114">
        <v>69</v>
      </c>
      <c r="G25" s="114">
        <v>110</v>
      </c>
      <c r="H25" s="114">
        <v>133</v>
      </c>
      <c r="I25" s="140">
        <v>123</v>
      </c>
      <c r="J25" s="115">
        <v>-33</v>
      </c>
      <c r="K25" s="116">
        <v>-26.829268292682926</v>
      </c>
    </row>
    <row r="26" spans="1:11" ht="14.1" customHeight="1" x14ac:dyDescent="0.2">
      <c r="A26" s="306">
        <v>26</v>
      </c>
      <c r="B26" s="307" t="s">
        <v>243</v>
      </c>
      <c r="C26" s="308"/>
      <c r="D26" s="113">
        <v>2.6315789473684212</v>
      </c>
      <c r="E26" s="115">
        <v>42</v>
      </c>
      <c r="F26" s="114">
        <v>21</v>
      </c>
      <c r="G26" s="114">
        <v>63</v>
      </c>
      <c r="H26" s="114">
        <v>40</v>
      </c>
      <c r="I26" s="140">
        <v>64</v>
      </c>
      <c r="J26" s="115">
        <v>-22</v>
      </c>
      <c r="K26" s="116">
        <v>-34.375</v>
      </c>
    </row>
    <row r="27" spans="1:11" ht="14.1" customHeight="1" x14ac:dyDescent="0.2">
      <c r="A27" s="306">
        <v>27</v>
      </c>
      <c r="B27" s="307" t="s">
        <v>244</v>
      </c>
      <c r="C27" s="308"/>
      <c r="D27" s="113">
        <v>2.8822055137844611</v>
      </c>
      <c r="E27" s="115">
        <v>46</v>
      </c>
      <c r="F27" s="114">
        <v>29</v>
      </c>
      <c r="G27" s="114">
        <v>19</v>
      </c>
      <c r="H27" s="114">
        <v>38</v>
      </c>
      <c r="I27" s="140">
        <v>35</v>
      </c>
      <c r="J27" s="115">
        <v>11</v>
      </c>
      <c r="K27" s="116">
        <v>31.428571428571427</v>
      </c>
    </row>
    <row r="28" spans="1:11" ht="14.1" customHeight="1" x14ac:dyDescent="0.2">
      <c r="A28" s="306">
        <v>28</v>
      </c>
      <c r="B28" s="307" t="s">
        <v>245</v>
      </c>
      <c r="C28" s="308"/>
      <c r="D28" s="113">
        <v>0.31328320802005011</v>
      </c>
      <c r="E28" s="115">
        <v>5</v>
      </c>
      <c r="F28" s="114">
        <v>4</v>
      </c>
      <c r="G28" s="114">
        <v>5</v>
      </c>
      <c r="H28" s="114">
        <v>9</v>
      </c>
      <c r="I28" s="140" t="s">
        <v>513</v>
      </c>
      <c r="J28" s="115" t="s">
        <v>513</v>
      </c>
      <c r="K28" s="116" t="s">
        <v>513</v>
      </c>
    </row>
    <row r="29" spans="1:11" ht="14.1" customHeight="1" x14ac:dyDescent="0.2">
      <c r="A29" s="306">
        <v>29</v>
      </c>
      <c r="B29" s="307" t="s">
        <v>246</v>
      </c>
      <c r="C29" s="308"/>
      <c r="D29" s="113">
        <v>1.6290726817042607</v>
      </c>
      <c r="E29" s="115">
        <v>26</v>
      </c>
      <c r="F29" s="114">
        <v>26</v>
      </c>
      <c r="G29" s="114">
        <v>36</v>
      </c>
      <c r="H29" s="114">
        <v>15</v>
      </c>
      <c r="I29" s="140">
        <v>30</v>
      </c>
      <c r="J29" s="115">
        <v>-4</v>
      </c>
      <c r="K29" s="116">
        <v>-13.333333333333334</v>
      </c>
    </row>
    <row r="30" spans="1:11" ht="14.1" customHeight="1" x14ac:dyDescent="0.2">
      <c r="A30" s="306" t="s">
        <v>247</v>
      </c>
      <c r="B30" s="307" t="s">
        <v>248</v>
      </c>
      <c r="C30" s="308"/>
      <c r="D30" s="113" t="s">
        <v>513</v>
      </c>
      <c r="E30" s="115" t="s">
        <v>513</v>
      </c>
      <c r="F30" s="114">
        <v>9</v>
      </c>
      <c r="G30" s="114" t="s">
        <v>513</v>
      </c>
      <c r="H30" s="114" t="s">
        <v>513</v>
      </c>
      <c r="I30" s="140" t="s">
        <v>513</v>
      </c>
      <c r="J30" s="115" t="s">
        <v>513</v>
      </c>
      <c r="K30" s="116" t="s">
        <v>513</v>
      </c>
    </row>
    <row r="31" spans="1:11" ht="14.1" customHeight="1" x14ac:dyDescent="0.2">
      <c r="A31" s="306" t="s">
        <v>249</v>
      </c>
      <c r="B31" s="307" t="s">
        <v>250</v>
      </c>
      <c r="C31" s="308"/>
      <c r="D31" s="113">
        <v>1.1278195488721805</v>
      </c>
      <c r="E31" s="115">
        <v>18</v>
      </c>
      <c r="F31" s="114">
        <v>17</v>
      </c>
      <c r="G31" s="114">
        <v>23</v>
      </c>
      <c r="H31" s="114" t="s">
        <v>513</v>
      </c>
      <c r="I31" s="140">
        <v>20</v>
      </c>
      <c r="J31" s="115">
        <v>-2</v>
      </c>
      <c r="K31" s="116">
        <v>-10</v>
      </c>
    </row>
    <row r="32" spans="1:11" ht="14.1" customHeight="1" x14ac:dyDescent="0.2">
      <c r="A32" s="306">
        <v>31</v>
      </c>
      <c r="B32" s="307" t="s">
        <v>251</v>
      </c>
      <c r="C32" s="308"/>
      <c r="D32" s="113">
        <v>0.25062656641604009</v>
      </c>
      <c r="E32" s="115">
        <v>4</v>
      </c>
      <c r="F32" s="114" t="s">
        <v>513</v>
      </c>
      <c r="G32" s="114">
        <v>4</v>
      </c>
      <c r="H32" s="114">
        <v>7</v>
      </c>
      <c r="I32" s="140">
        <v>4</v>
      </c>
      <c r="J32" s="115">
        <v>0</v>
      </c>
      <c r="K32" s="116">
        <v>0</v>
      </c>
    </row>
    <row r="33" spans="1:11" ht="14.1" customHeight="1" x14ac:dyDescent="0.2">
      <c r="A33" s="306">
        <v>32</v>
      </c>
      <c r="B33" s="307" t="s">
        <v>252</v>
      </c>
      <c r="C33" s="308"/>
      <c r="D33" s="113">
        <v>3.3834586466165413</v>
      </c>
      <c r="E33" s="115">
        <v>54</v>
      </c>
      <c r="F33" s="114">
        <v>19</v>
      </c>
      <c r="G33" s="114">
        <v>48</v>
      </c>
      <c r="H33" s="114">
        <v>64</v>
      </c>
      <c r="I33" s="140">
        <v>34</v>
      </c>
      <c r="J33" s="115">
        <v>20</v>
      </c>
      <c r="K33" s="116">
        <v>58.823529411764703</v>
      </c>
    </row>
    <row r="34" spans="1:11" ht="14.1" customHeight="1" x14ac:dyDescent="0.2">
      <c r="A34" s="306">
        <v>33</v>
      </c>
      <c r="B34" s="307" t="s">
        <v>253</v>
      </c>
      <c r="C34" s="308"/>
      <c r="D34" s="113">
        <v>0.37593984962406013</v>
      </c>
      <c r="E34" s="115">
        <v>6</v>
      </c>
      <c r="F34" s="114">
        <v>3</v>
      </c>
      <c r="G34" s="114">
        <v>6</v>
      </c>
      <c r="H34" s="114">
        <v>5</v>
      </c>
      <c r="I34" s="140">
        <v>8</v>
      </c>
      <c r="J34" s="115">
        <v>-2</v>
      </c>
      <c r="K34" s="116">
        <v>-25</v>
      </c>
    </row>
    <row r="35" spans="1:11" ht="14.1" customHeight="1" x14ac:dyDescent="0.2">
      <c r="A35" s="306">
        <v>34</v>
      </c>
      <c r="B35" s="307" t="s">
        <v>254</v>
      </c>
      <c r="C35" s="308"/>
      <c r="D35" s="113">
        <v>2.5062656641604009</v>
      </c>
      <c r="E35" s="115">
        <v>40</v>
      </c>
      <c r="F35" s="114">
        <v>17</v>
      </c>
      <c r="G35" s="114">
        <v>39</v>
      </c>
      <c r="H35" s="114">
        <v>33</v>
      </c>
      <c r="I35" s="140">
        <v>39</v>
      </c>
      <c r="J35" s="115">
        <v>1</v>
      </c>
      <c r="K35" s="116">
        <v>2.5641025641025643</v>
      </c>
    </row>
    <row r="36" spans="1:11" ht="14.1" customHeight="1" x14ac:dyDescent="0.2">
      <c r="A36" s="306">
        <v>41</v>
      </c>
      <c r="B36" s="307" t="s">
        <v>255</v>
      </c>
      <c r="C36" s="308"/>
      <c r="D36" s="113" t="s">
        <v>513</v>
      </c>
      <c r="E36" s="115" t="s">
        <v>513</v>
      </c>
      <c r="F36" s="114" t="s">
        <v>513</v>
      </c>
      <c r="G36" s="114">
        <v>4</v>
      </c>
      <c r="H36" s="114">
        <v>5</v>
      </c>
      <c r="I36" s="140">
        <v>7</v>
      </c>
      <c r="J36" s="115" t="s">
        <v>513</v>
      </c>
      <c r="K36" s="116" t="s">
        <v>513</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0.18796992481203006</v>
      </c>
      <c r="E38" s="115">
        <v>3</v>
      </c>
      <c r="F38" s="114">
        <v>4</v>
      </c>
      <c r="G38" s="114">
        <v>4</v>
      </c>
      <c r="H38" s="114">
        <v>4</v>
      </c>
      <c r="I38" s="140">
        <v>5</v>
      </c>
      <c r="J38" s="115">
        <v>-2</v>
      </c>
      <c r="K38" s="116">
        <v>-40</v>
      </c>
    </row>
    <row r="39" spans="1:11" ht="14.1" customHeight="1" x14ac:dyDescent="0.2">
      <c r="A39" s="306">
        <v>51</v>
      </c>
      <c r="B39" s="307" t="s">
        <v>258</v>
      </c>
      <c r="C39" s="308"/>
      <c r="D39" s="113">
        <v>10.902255639097744</v>
      </c>
      <c r="E39" s="115">
        <v>174</v>
      </c>
      <c r="F39" s="114">
        <v>177</v>
      </c>
      <c r="G39" s="114">
        <v>243</v>
      </c>
      <c r="H39" s="114">
        <v>195</v>
      </c>
      <c r="I39" s="140">
        <v>207</v>
      </c>
      <c r="J39" s="115">
        <v>-33</v>
      </c>
      <c r="K39" s="116">
        <v>-15.942028985507246</v>
      </c>
    </row>
    <row r="40" spans="1:11" ht="14.1" customHeight="1" x14ac:dyDescent="0.2">
      <c r="A40" s="306" t="s">
        <v>259</v>
      </c>
      <c r="B40" s="307" t="s">
        <v>260</v>
      </c>
      <c r="C40" s="308"/>
      <c r="D40" s="113">
        <v>10.213032581453634</v>
      </c>
      <c r="E40" s="115">
        <v>163</v>
      </c>
      <c r="F40" s="114">
        <v>171</v>
      </c>
      <c r="G40" s="114">
        <v>238</v>
      </c>
      <c r="H40" s="114">
        <v>192</v>
      </c>
      <c r="I40" s="140">
        <v>198</v>
      </c>
      <c r="J40" s="115">
        <v>-35</v>
      </c>
      <c r="K40" s="116">
        <v>-17.676767676767678</v>
      </c>
    </row>
    <row r="41" spans="1:11" ht="14.1" customHeight="1" x14ac:dyDescent="0.2">
      <c r="A41" s="306"/>
      <c r="B41" s="307" t="s">
        <v>261</v>
      </c>
      <c r="C41" s="308"/>
      <c r="D41" s="113">
        <v>9.8370927318295731</v>
      </c>
      <c r="E41" s="115">
        <v>157</v>
      </c>
      <c r="F41" s="114">
        <v>161</v>
      </c>
      <c r="G41" s="114">
        <v>223</v>
      </c>
      <c r="H41" s="114">
        <v>182</v>
      </c>
      <c r="I41" s="140">
        <v>196</v>
      </c>
      <c r="J41" s="115">
        <v>-39</v>
      </c>
      <c r="K41" s="116">
        <v>-19.897959183673468</v>
      </c>
    </row>
    <row r="42" spans="1:11" ht="14.1" customHeight="1" x14ac:dyDescent="0.2">
      <c r="A42" s="306">
        <v>52</v>
      </c>
      <c r="B42" s="307" t="s">
        <v>262</v>
      </c>
      <c r="C42" s="308"/>
      <c r="D42" s="113">
        <v>4.3233082706766917</v>
      </c>
      <c r="E42" s="115">
        <v>69</v>
      </c>
      <c r="F42" s="114">
        <v>41</v>
      </c>
      <c r="G42" s="114">
        <v>63</v>
      </c>
      <c r="H42" s="114">
        <v>87</v>
      </c>
      <c r="I42" s="140">
        <v>74</v>
      </c>
      <c r="J42" s="115">
        <v>-5</v>
      </c>
      <c r="K42" s="116">
        <v>-6.756756756756757</v>
      </c>
    </row>
    <row r="43" spans="1:11" ht="14.1" customHeight="1" x14ac:dyDescent="0.2">
      <c r="A43" s="306" t="s">
        <v>263</v>
      </c>
      <c r="B43" s="307" t="s">
        <v>264</v>
      </c>
      <c r="C43" s="308"/>
      <c r="D43" s="113">
        <v>2.9448621553884711</v>
      </c>
      <c r="E43" s="115">
        <v>47</v>
      </c>
      <c r="F43" s="114">
        <v>35</v>
      </c>
      <c r="G43" s="114">
        <v>41</v>
      </c>
      <c r="H43" s="114">
        <v>56</v>
      </c>
      <c r="I43" s="140">
        <v>43</v>
      </c>
      <c r="J43" s="115">
        <v>4</v>
      </c>
      <c r="K43" s="116">
        <v>9.3023255813953494</v>
      </c>
    </row>
    <row r="44" spans="1:11" ht="14.1" customHeight="1" x14ac:dyDescent="0.2">
      <c r="A44" s="306">
        <v>53</v>
      </c>
      <c r="B44" s="307" t="s">
        <v>265</v>
      </c>
      <c r="C44" s="308"/>
      <c r="D44" s="113">
        <v>0.37593984962406013</v>
      </c>
      <c r="E44" s="115">
        <v>6</v>
      </c>
      <c r="F44" s="114">
        <v>10</v>
      </c>
      <c r="G44" s="114">
        <v>13</v>
      </c>
      <c r="H44" s="114">
        <v>9</v>
      </c>
      <c r="I44" s="140">
        <v>7</v>
      </c>
      <c r="J44" s="115">
        <v>-1</v>
      </c>
      <c r="K44" s="116">
        <v>-14.285714285714286</v>
      </c>
    </row>
    <row r="45" spans="1:11" ht="14.1" customHeight="1" x14ac:dyDescent="0.2">
      <c r="A45" s="306" t="s">
        <v>266</v>
      </c>
      <c r="B45" s="307" t="s">
        <v>267</v>
      </c>
      <c r="C45" s="308"/>
      <c r="D45" s="113">
        <v>0.31328320802005011</v>
      </c>
      <c r="E45" s="115">
        <v>5</v>
      </c>
      <c r="F45" s="114">
        <v>10</v>
      </c>
      <c r="G45" s="114">
        <v>13</v>
      </c>
      <c r="H45" s="114">
        <v>9</v>
      </c>
      <c r="I45" s="140">
        <v>7</v>
      </c>
      <c r="J45" s="115">
        <v>-2</v>
      </c>
      <c r="K45" s="116">
        <v>-28.571428571428573</v>
      </c>
    </row>
    <row r="46" spans="1:11" ht="14.1" customHeight="1" x14ac:dyDescent="0.2">
      <c r="A46" s="306">
        <v>54</v>
      </c>
      <c r="B46" s="307" t="s">
        <v>268</v>
      </c>
      <c r="C46" s="308"/>
      <c r="D46" s="113">
        <v>1.9423558897243107</v>
      </c>
      <c r="E46" s="115">
        <v>31</v>
      </c>
      <c r="F46" s="114">
        <v>11</v>
      </c>
      <c r="G46" s="114">
        <v>19</v>
      </c>
      <c r="H46" s="114">
        <v>19</v>
      </c>
      <c r="I46" s="140">
        <v>28</v>
      </c>
      <c r="J46" s="115">
        <v>3</v>
      </c>
      <c r="K46" s="116">
        <v>10.714285714285714</v>
      </c>
    </row>
    <row r="47" spans="1:11" ht="14.1" customHeight="1" x14ac:dyDescent="0.2">
      <c r="A47" s="306">
        <v>61</v>
      </c>
      <c r="B47" s="307" t="s">
        <v>269</v>
      </c>
      <c r="C47" s="308"/>
      <c r="D47" s="113">
        <v>0.75187969924812026</v>
      </c>
      <c r="E47" s="115">
        <v>12</v>
      </c>
      <c r="F47" s="114">
        <v>10</v>
      </c>
      <c r="G47" s="114">
        <v>10</v>
      </c>
      <c r="H47" s="114">
        <v>15</v>
      </c>
      <c r="I47" s="140">
        <v>13</v>
      </c>
      <c r="J47" s="115">
        <v>-1</v>
      </c>
      <c r="K47" s="116">
        <v>-7.6923076923076925</v>
      </c>
    </row>
    <row r="48" spans="1:11" ht="14.1" customHeight="1" x14ac:dyDescent="0.2">
      <c r="A48" s="306">
        <v>62</v>
      </c>
      <c r="B48" s="307" t="s">
        <v>270</v>
      </c>
      <c r="C48" s="308"/>
      <c r="D48" s="113">
        <v>4.8245614035087723</v>
      </c>
      <c r="E48" s="115">
        <v>77</v>
      </c>
      <c r="F48" s="114">
        <v>77</v>
      </c>
      <c r="G48" s="114">
        <v>109</v>
      </c>
      <c r="H48" s="114">
        <v>103</v>
      </c>
      <c r="I48" s="140">
        <v>72</v>
      </c>
      <c r="J48" s="115">
        <v>5</v>
      </c>
      <c r="K48" s="116">
        <v>6.9444444444444446</v>
      </c>
    </row>
    <row r="49" spans="1:11" ht="14.1" customHeight="1" x14ac:dyDescent="0.2">
      <c r="A49" s="306">
        <v>63</v>
      </c>
      <c r="B49" s="307" t="s">
        <v>271</v>
      </c>
      <c r="C49" s="308"/>
      <c r="D49" s="113">
        <v>0.68922305764411029</v>
      </c>
      <c r="E49" s="115">
        <v>11</v>
      </c>
      <c r="F49" s="114">
        <v>15</v>
      </c>
      <c r="G49" s="114">
        <v>32</v>
      </c>
      <c r="H49" s="114">
        <v>29</v>
      </c>
      <c r="I49" s="140">
        <v>32</v>
      </c>
      <c r="J49" s="115">
        <v>-21</v>
      </c>
      <c r="K49" s="116">
        <v>-65.625</v>
      </c>
    </row>
    <row r="50" spans="1:11" ht="14.1" customHeight="1" x14ac:dyDescent="0.2">
      <c r="A50" s="306" t="s">
        <v>272</v>
      </c>
      <c r="B50" s="307" t="s">
        <v>273</v>
      </c>
      <c r="C50" s="308"/>
      <c r="D50" s="113" t="s">
        <v>513</v>
      </c>
      <c r="E50" s="115" t="s">
        <v>513</v>
      </c>
      <c r="F50" s="114">
        <v>5</v>
      </c>
      <c r="G50" s="114">
        <v>7</v>
      </c>
      <c r="H50" s="114">
        <v>8</v>
      </c>
      <c r="I50" s="140">
        <v>5</v>
      </c>
      <c r="J50" s="115" t="s">
        <v>513</v>
      </c>
      <c r="K50" s="116" t="s">
        <v>513</v>
      </c>
    </row>
    <row r="51" spans="1:11" ht="14.1" customHeight="1" x14ac:dyDescent="0.2">
      <c r="A51" s="306" t="s">
        <v>274</v>
      </c>
      <c r="B51" s="307" t="s">
        <v>275</v>
      </c>
      <c r="C51" s="308"/>
      <c r="D51" s="113">
        <v>0.62656641604010022</v>
      </c>
      <c r="E51" s="115">
        <v>10</v>
      </c>
      <c r="F51" s="114">
        <v>8</v>
      </c>
      <c r="G51" s="114">
        <v>18</v>
      </c>
      <c r="H51" s="114">
        <v>18</v>
      </c>
      <c r="I51" s="140">
        <v>24</v>
      </c>
      <c r="J51" s="115">
        <v>-14</v>
      </c>
      <c r="K51" s="116">
        <v>-58.333333333333336</v>
      </c>
    </row>
    <row r="52" spans="1:11" ht="14.1" customHeight="1" x14ac:dyDescent="0.2">
      <c r="A52" s="306">
        <v>71</v>
      </c>
      <c r="B52" s="307" t="s">
        <v>276</v>
      </c>
      <c r="C52" s="308"/>
      <c r="D52" s="113">
        <v>5.3884711779448624</v>
      </c>
      <c r="E52" s="115">
        <v>86</v>
      </c>
      <c r="F52" s="114">
        <v>36</v>
      </c>
      <c r="G52" s="114">
        <v>85</v>
      </c>
      <c r="H52" s="114">
        <v>71</v>
      </c>
      <c r="I52" s="140">
        <v>69</v>
      </c>
      <c r="J52" s="115">
        <v>17</v>
      </c>
      <c r="K52" s="116">
        <v>24.637681159420289</v>
      </c>
    </row>
    <row r="53" spans="1:11" ht="14.1" customHeight="1" x14ac:dyDescent="0.2">
      <c r="A53" s="306" t="s">
        <v>277</v>
      </c>
      <c r="B53" s="307" t="s">
        <v>278</v>
      </c>
      <c r="C53" s="308"/>
      <c r="D53" s="113">
        <v>1.8170426065162908</v>
      </c>
      <c r="E53" s="115">
        <v>29</v>
      </c>
      <c r="F53" s="114">
        <v>11</v>
      </c>
      <c r="G53" s="114">
        <v>33</v>
      </c>
      <c r="H53" s="114">
        <v>25</v>
      </c>
      <c r="I53" s="140">
        <v>21</v>
      </c>
      <c r="J53" s="115">
        <v>8</v>
      </c>
      <c r="K53" s="116">
        <v>38.095238095238095</v>
      </c>
    </row>
    <row r="54" spans="1:11" ht="14.1" customHeight="1" x14ac:dyDescent="0.2">
      <c r="A54" s="306" t="s">
        <v>279</v>
      </c>
      <c r="B54" s="307" t="s">
        <v>280</v>
      </c>
      <c r="C54" s="308"/>
      <c r="D54" s="113">
        <v>2.6942355889724312</v>
      </c>
      <c r="E54" s="115">
        <v>43</v>
      </c>
      <c r="F54" s="114">
        <v>22</v>
      </c>
      <c r="G54" s="114">
        <v>45</v>
      </c>
      <c r="H54" s="114">
        <v>44</v>
      </c>
      <c r="I54" s="140">
        <v>40</v>
      </c>
      <c r="J54" s="115">
        <v>3</v>
      </c>
      <c r="K54" s="116">
        <v>7.5</v>
      </c>
    </row>
    <row r="55" spans="1:11" ht="14.1" customHeight="1" x14ac:dyDescent="0.2">
      <c r="A55" s="306">
        <v>72</v>
      </c>
      <c r="B55" s="307" t="s">
        <v>281</v>
      </c>
      <c r="C55" s="308"/>
      <c r="D55" s="113">
        <v>0.93984962406015038</v>
      </c>
      <c r="E55" s="115">
        <v>15</v>
      </c>
      <c r="F55" s="114">
        <v>7</v>
      </c>
      <c r="G55" s="114">
        <v>16</v>
      </c>
      <c r="H55" s="114">
        <v>15</v>
      </c>
      <c r="I55" s="140">
        <v>14</v>
      </c>
      <c r="J55" s="115">
        <v>1</v>
      </c>
      <c r="K55" s="116">
        <v>7.1428571428571432</v>
      </c>
    </row>
    <row r="56" spans="1:11" ht="14.1" customHeight="1" x14ac:dyDescent="0.2">
      <c r="A56" s="306" t="s">
        <v>282</v>
      </c>
      <c r="B56" s="307" t="s">
        <v>283</v>
      </c>
      <c r="C56" s="308"/>
      <c r="D56" s="113" t="s">
        <v>513</v>
      </c>
      <c r="E56" s="115" t="s">
        <v>513</v>
      </c>
      <c r="F56" s="114">
        <v>3</v>
      </c>
      <c r="G56" s="114" t="s">
        <v>513</v>
      </c>
      <c r="H56" s="114">
        <v>3</v>
      </c>
      <c r="I56" s="140">
        <v>4</v>
      </c>
      <c r="J56" s="115" t="s">
        <v>513</v>
      </c>
      <c r="K56" s="116" t="s">
        <v>513</v>
      </c>
    </row>
    <row r="57" spans="1:11" ht="14.1" customHeight="1" x14ac:dyDescent="0.2">
      <c r="A57" s="306" t="s">
        <v>284</v>
      </c>
      <c r="B57" s="307" t="s">
        <v>285</v>
      </c>
      <c r="C57" s="308"/>
      <c r="D57" s="113">
        <v>0.68922305764411029</v>
      </c>
      <c r="E57" s="115">
        <v>11</v>
      </c>
      <c r="F57" s="114">
        <v>4</v>
      </c>
      <c r="G57" s="114">
        <v>9</v>
      </c>
      <c r="H57" s="114">
        <v>7</v>
      </c>
      <c r="I57" s="140">
        <v>7</v>
      </c>
      <c r="J57" s="115">
        <v>4</v>
      </c>
      <c r="K57" s="116">
        <v>57.142857142857146</v>
      </c>
    </row>
    <row r="58" spans="1:11" ht="14.1" customHeight="1" x14ac:dyDescent="0.2">
      <c r="A58" s="306">
        <v>73</v>
      </c>
      <c r="B58" s="307" t="s">
        <v>286</v>
      </c>
      <c r="C58" s="308"/>
      <c r="D58" s="113">
        <v>0.43859649122807015</v>
      </c>
      <c r="E58" s="115">
        <v>7</v>
      </c>
      <c r="F58" s="114">
        <v>6</v>
      </c>
      <c r="G58" s="114">
        <v>23</v>
      </c>
      <c r="H58" s="114">
        <v>4</v>
      </c>
      <c r="I58" s="140">
        <v>24</v>
      </c>
      <c r="J58" s="115">
        <v>-17</v>
      </c>
      <c r="K58" s="116">
        <v>-70.833333333333329</v>
      </c>
    </row>
    <row r="59" spans="1:11" ht="14.1" customHeight="1" x14ac:dyDescent="0.2">
      <c r="A59" s="306" t="s">
        <v>287</v>
      </c>
      <c r="B59" s="307" t="s">
        <v>288</v>
      </c>
      <c r="C59" s="308"/>
      <c r="D59" s="113">
        <v>0.37593984962406013</v>
      </c>
      <c r="E59" s="115">
        <v>6</v>
      </c>
      <c r="F59" s="114">
        <v>4</v>
      </c>
      <c r="G59" s="114">
        <v>21</v>
      </c>
      <c r="H59" s="114">
        <v>3</v>
      </c>
      <c r="I59" s="140">
        <v>22</v>
      </c>
      <c r="J59" s="115">
        <v>-16</v>
      </c>
      <c r="K59" s="116">
        <v>-72.727272727272734</v>
      </c>
    </row>
    <row r="60" spans="1:11" ht="14.1" customHeight="1" x14ac:dyDescent="0.2">
      <c r="A60" s="306">
        <v>81</v>
      </c>
      <c r="B60" s="307" t="s">
        <v>289</v>
      </c>
      <c r="C60" s="308"/>
      <c r="D60" s="113">
        <v>3.6967418546365916</v>
      </c>
      <c r="E60" s="115">
        <v>59</v>
      </c>
      <c r="F60" s="114">
        <v>56</v>
      </c>
      <c r="G60" s="114">
        <v>113</v>
      </c>
      <c r="H60" s="114">
        <v>51</v>
      </c>
      <c r="I60" s="140">
        <v>95</v>
      </c>
      <c r="J60" s="115">
        <v>-36</v>
      </c>
      <c r="K60" s="116">
        <v>-37.89473684210526</v>
      </c>
    </row>
    <row r="61" spans="1:11" ht="14.1" customHeight="1" x14ac:dyDescent="0.2">
      <c r="A61" s="306" t="s">
        <v>290</v>
      </c>
      <c r="B61" s="307" t="s">
        <v>291</v>
      </c>
      <c r="C61" s="308"/>
      <c r="D61" s="113">
        <v>1.5037593984962405</v>
      </c>
      <c r="E61" s="115">
        <v>24</v>
      </c>
      <c r="F61" s="114">
        <v>9</v>
      </c>
      <c r="G61" s="114">
        <v>37</v>
      </c>
      <c r="H61" s="114">
        <v>16</v>
      </c>
      <c r="I61" s="140">
        <v>23</v>
      </c>
      <c r="J61" s="115">
        <v>1</v>
      </c>
      <c r="K61" s="116">
        <v>4.3478260869565215</v>
      </c>
    </row>
    <row r="62" spans="1:11" ht="14.1" customHeight="1" x14ac:dyDescent="0.2">
      <c r="A62" s="306" t="s">
        <v>292</v>
      </c>
      <c r="B62" s="307" t="s">
        <v>293</v>
      </c>
      <c r="C62" s="308"/>
      <c r="D62" s="113">
        <v>0.75187969924812026</v>
      </c>
      <c r="E62" s="115">
        <v>12</v>
      </c>
      <c r="F62" s="114">
        <v>27</v>
      </c>
      <c r="G62" s="114">
        <v>52</v>
      </c>
      <c r="H62" s="114">
        <v>17</v>
      </c>
      <c r="I62" s="140">
        <v>55</v>
      </c>
      <c r="J62" s="115">
        <v>-43</v>
      </c>
      <c r="K62" s="116">
        <v>-78.181818181818187</v>
      </c>
    </row>
    <row r="63" spans="1:11" ht="14.1" customHeight="1" x14ac:dyDescent="0.2">
      <c r="A63" s="306"/>
      <c r="B63" s="307" t="s">
        <v>294</v>
      </c>
      <c r="C63" s="308"/>
      <c r="D63" s="113">
        <v>0.75187969924812026</v>
      </c>
      <c r="E63" s="115">
        <v>12</v>
      </c>
      <c r="F63" s="114">
        <v>22</v>
      </c>
      <c r="G63" s="114">
        <v>38</v>
      </c>
      <c r="H63" s="114">
        <v>12</v>
      </c>
      <c r="I63" s="140">
        <v>42</v>
      </c>
      <c r="J63" s="115">
        <v>-30</v>
      </c>
      <c r="K63" s="116">
        <v>-71.428571428571431</v>
      </c>
    </row>
    <row r="64" spans="1:11" ht="14.1" customHeight="1" x14ac:dyDescent="0.2">
      <c r="A64" s="306" t="s">
        <v>295</v>
      </c>
      <c r="B64" s="307" t="s">
        <v>296</v>
      </c>
      <c r="C64" s="308"/>
      <c r="D64" s="113">
        <v>0.75187969924812026</v>
      </c>
      <c r="E64" s="115">
        <v>12</v>
      </c>
      <c r="F64" s="114">
        <v>11</v>
      </c>
      <c r="G64" s="114">
        <v>15</v>
      </c>
      <c r="H64" s="114">
        <v>8</v>
      </c>
      <c r="I64" s="140">
        <v>10</v>
      </c>
      <c r="J64" s="115">
        <v>2</v>
      </c>
      <c r="K64" s="116">
        <v>20</v>
      </c>
    </row>
    <row r="65" spans="1:11" ht="14.1" customHeight="1" x14ac:dyDescent="0.2">
      <c r="A65" s="306" t="s">
        <v>297</v>
      </c>
      <c r="B65" s="307" t="s">
        <v>298</v>
      </c>
      <c r="C65" s="308"/>
      <c r="D65" s="113">
        <v>0.43859649122807015</v>
      </c>
      <c r="E65" s="115">
        <v>7</v>
      </c>
      <c r="F65" s="114">
        <v>6</v>
      </c>
      <c r="G65" s="114">
        <v>6</v>
      </c>
      <c r="H65" s="114">
        <v>6</v>
      </c>
      <c r="I65" s="140">
        <v>4</v>
      </c>
      <c r="J65" s="115">
        <v>3</v>
      </c>
      <c r="K65" s="116">
        <v>75</v>
      </c>
    </row>
    <row r="66" spans="1:11" ht="14.1" customHeight="1" x14ac:dyDescent="0.2">
      <c r="A66" s="306">
        <v>82</v>
      </c>
      <c r="B66" s="307" t="s">
        <v>299</v>
      </c>
      <c r="C66" s="308"/>
      <c r="D66" s="113">
        <v>4.6365914786967419</v>
      </c>
      <c r="E66" s="115">
        <v>74</v>
      </c>
      <c r="F66" s="114">
        <v>27</v>
      </c>
      <c r="G66" s="114">
        <v>77</v>
      </c>
      <c r="H66" s="114">
        <v>42</v>
      </c>
      <c r="I66" s="140">
        <v>105</v>
      </c>
      <c r="J66" s="115">
        <v>-31</v>
      </c>
      <c r="K66" s="116">
        <v>-29.523809523809526</v>
      </c>
    </row>
    <row r="67" spans="1:11" ht="14.1" customHeight="1" x14ac:dyDescent="0.2">
      <c r="A67" s="306" t="s">
        <v>300</v>
      </c>
      <c r="B67" s="307" t="s">
        <v>301</v>
      </c>
      <c r="C67" s="308"/>
      <c r="D67" s="113">
        <v>2.5062656641604009</v>
      </c>
      <c r="E67" s="115">
        <v>40</v>
      </c>
      <c r="F67" s="114">
        <v>18</v>
      </c>
      <c r="G67" s="114">
        <v>63</v>
      </c>
      <c r="H67" s="114">
        <v>32</v>
      </c>
      <c r="I67" s="140">
        <v>95</v>
      </c>
      <c r="J67" s="115">
        <v>-55</v>
      </c>
      <c r="K67" s="116">
        <v>-57.89473684210526</v>
      </c>
    </row>
    <row r="68" spans="1:11" ht="14.1" customHeight="1" x14ac:dyDescent="0.2">
      <c r="A68" s="306" t="s">
        <v>302</v>
      </c>
      <c r="B68" s="307" t="s">
        <v>303</v>
      </c>
      <c r="C68" s="308"/>
      <c r="D68" s="113">
        <v>1.0025062656641603</v>
      </c>
      <c r="E68" s="115">
        <v>16</v>
      </c>
      <c r="F68" s="114" t="s">
        <v>513</v>
      </c>
      <c r="G68" s="114">
        <v>11</v>
      </c>
      <c r="H68" s="114">
        <v>3</v>
      </c>
      <c r="I68" s="140">
        <v>5</v>
      </c>
      <c r="J68" s="115">
        <v>11</v>
      </c>
      <c r="K68" s="116">
        <v>220</v>
      </c>
    </row>
    <row r="69" spans="1:11" ht="14.1" customHeight="1" x14ac:dyDescent="0.2">
      <c r="A69" s="306">
        <v>83</v>
      </c>
      <c r="B69" s="307" t="s">
        <v>304</v>
      </c>
      <c r="C69" s="308"/>
      <c r="D69" s="113">
        <v>4.2606516290726821</v>
      </c>
      <c r="E69" s="115">
        <v>68</v>
      </c>
      <c r="F69" s="114">
        <v>34</v>
      </c>
      <c r="G69" s="114">
        <v>43</v>
      </c>
      <c r="H69" s="114">
        <v>27</v>
      </c>
      <c r="I69" s="140">
        <v>82</v>
      </c>
      <c r="J69" s="115">
        <v>-14</v>
      </c>
      <c r="K69" s="116">
        <v>-17.073170731707318</v>
      </c>
    </row>
    <row r="70" spans="1:11" ht="14.1" customHeight="1" x14ac:dyDescent="0.2">
      <c r="A70" s="306" t="s">
        <v>305</v>
      </c>
      <c r="B70" s="307" t="s">
        <v>306</v>
      </c>
      <c r="C70" s="308"/>
      <c r="D70" s="113">
        <v>3.5087719298245612</v>
      </c>
      <c r="E70" s="115">
        <v>56</v>
      </c>
      <c r="F70" s="114">
        <v>31</v>
      </c>
      <c r="G70" s="114">
        <v>38</v>
      </c>
      <c r="H70" s="114">
        <v>15</v>
      </c>
      <c r="I70" s="140">
        <v>66</v>
      </c>
      <c r="J70" s="115">
        <v>-10</v>
      </c>
      <c r="K70" s="116">
        <v>-15.151515151515152</v>
      </c>
    </row>
    <row r="71" spans="1:11" ht="14.1" customHeight="1" x14ac:dyDescent="0.2">
      <c r="A71" s="306"/>
      <c r="B71" s="307" t="s">
        <v>307</v>
      </c>
      <c r="C71" s="308"/>
      <c r="D71" s="113">
        <v>1.8170426065162908</v>
      </c>
      <c r="E71" s="115">
        <v>29</v>
      </c>
      <c r="F71" s="114">
        <v>13</v>
      </c>
      <c r="G71" s="114">
        <v>16</v>
      </c>
      <c r="H71" s="114">
        <v>8</v>
      </c>
      <c r="I71" s="140">
        <v>34</v>
      </c>
      <c r="J71" s="115">
        <v>-5</v>
      </c>
      <c r="K71" s="116">
        <v>-14.705882352941176</v>
      </c>
    </row>
    <row r="72" spans="1:11" ht="14.1" customHeight="1" x14ac:dyDescent="0.2">
      <c r="A72" s="306">
        <v>84</v>
      </c>
      <c r="B72" s="307" t="s">
        <v>308</v>
      </c>
      <c r="C72" s="308"/>
      <c r="D72" s="113">
        <v>0.8771929824561403</v>
      </c>
      <c r="E72" s="115">
        <v>14</v>
      </c>
      <c r="F72" s="114">
        <v>17</v>
      </c>
      <c r="G72" s="114">
        <v>24</v>
      </c>
      <c r="H72" s="114">
        <v>3</v>
      </c>
      <c r="I72" s="140">
        <v>17</v>
      </c>
      <c r="J72" s="115">
        <v>-3</v>
      </c>
      <c r="K72" s="116">
        <v>-17.647058823529413</v>
      </c>
    </row>
    <row r="73" spans="1:11" ht="14.1" customHeight="1" x14ac:dyDescent="0.2">
      <c r="A73" s="306" t="s">
        <v>309</v>
      </c>
      <c r="B73" s="307" t="s">
        <v>310</v>
      </c>
      <c r="C73" s="308"/>
      <c r="D73" s="113">
        <v>0.50125313283208017</v>
      </c>
      <c r="E73" s="115">
        <v>8</v>
      </c>
      <c r="F73" s="114">
        <v>7</v>
      </c>
      <c r="G73" s="114">
        <v>14</v>
      </c>
      <c r="H73" s="114">
        <v>0</v>
      </c>
      <c r="I73" s="140">
        <v>9</v>
      </c>
      <c r="J73" s="115">
        <v>-1</v>
      </c>
      <c r="K73" s="116">
        <v>-11.111111111111111</v>
      </c>
    </row>
    <row r="74" spans="1:11" ht="14.1" customHeight="1" x14ac:dyDescent="0.2">
      <c r="A74" s="306" t="s">
        <v>311</v>
      </c>
      <c r="B74" s="307" t="s">
        <v>312</v>
      </c>
      <c r="C74" s="308"/>
      <c r="D74" s="113" t="s">
        <v>513</v>
      </c>
      <c r="E74" s="115" t="s">
        <v>513</v>
      </c>
      <c r="F74" s="114">
        <v>0</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0.18796992481203006</v>
      </c>
      <c r="E76" s="115">
        <v>3</v>
      </c>
      <c r="F76" s="114">
        <v>0</v>
      </c>
      <c r="G76" s="114" t="s">
        <v>513</v>
      </c>
      <c r="H76" s="114" t="s">
        <v>513</v>
      </c>
      <c r="I76" s="140">
        <v>3</v>
      </c>
      <c r="J76" s="115">
        <v>0</v>
      </c>
      <c r="K76" s="116">
        <v>0</v>
      </c>
    </row>
    <row r="77" spans="1:11" ht="14.1" customHeight="1" x14ac:dyDescent="0.2">
      <c r="A77" s="306">
        <v>92</v>
      </c>
      <c r="B77" s="307" t="s">
        <v>316</v>
      </c>
      <c r="C77" s="308"/>
      <c r="D77" s="113">
        <v>0.31328320802005011</v>
      </c>
      <c r="E77" s="115">
        <v>5</v>
      </c>
      <c r="F77" s="114" t="s">
        <v>513</v>
      </c>
      <c r="G77" s="114">
        <v>6</v>
      </c>
      <c r="H77" s="114" t="s">
        <v>513</v>
      </c>
      <c r="I77" s="140">
        <v>6</v>
      </c>
      <c r="J77" s="115">
        <v>-1</v>
      </c>
      <c r="K77" s="116">
        <v>-16.666666666666668</v>
      </c>
    </row>
    <row r="78" spans="1:11" ht="14.1" customHeight="1" x14ac:dyDescent="0.2">
      <c r="A78" s="306">
        <v>93</v>
      </c>
      <c r="B78" s="307" t="s">
        <v>317</v>
      </c>
      <c r="C78" s="308"/>
      <c r="D78" s="113">
        <v>0.31328320802005011</v>
      </c>
      <c r="E78" s="115">
        <v>5</v>
      </c>
      <c r="F78" s="114">
        <v>4</v>
      </c>
      <c r="G78" s="114">
        <v>10</v>
      </c>
      <c r="H78" s="114">
        <v>8</v>
      </c>
      <c r="I78" s="140">
        <v>4</v>
      </c>
      <c r="J78" s="115">
        <v>1</v>
      </c>
      <c r="K78" s="116">
        <v>25</v>
      </c>
    </row>
    <row r="79" spans="1:11" ht="14.1" customHeight="1" x14ac:dyDescent="0.2">
      <c r="A79" s="306">
        <v>94</v>
      </c>
      <c r="B79" s="307" t="s">
        <v>318</v>
      </c>
      <c r="C79" s="308"/>
      <c r="D79" s="113">
        <v>0</v>
      </c>
      <c r="E79" s="115">
        <v>0</v>
      </c>
      <c r="F79" s="114">
        <v>0</v>
      </c>
      <c r="G79" s="114">
        <v>0</v>
      </c>
      <c r="H79" s="114">
        <v>0</v>
      </c>
      <c r="I79" s="140">
        <v>3</v>
      </c>
      <c r="J79" s="115">
        <v>-3</v>
      </c>
      <c r="K79" s="116">
        <v>-100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t="s">
        <v>513</v>
      </c>
      <c r="G81" s="144">
        <v>5</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1786</v>
      </c>
      <c r="E11" s="114">
        <v>1478</v>
      </c>
      <c r="F11" s="114">
        <v>1827</v>
      </c>
      <c r="G11" s="114">
        <v>1649</v>
      </c>
      <c r="H11" s="140">
        <v>2070</v>
      </c>
      <c r="I11" s="115">
        <v>-284</v>
      </c>
      <c r="J11" s="116">
        <v>-13.719806763285025</v>
      </c>
    </row>
    <row r="12" spans="1:15" s="110" customFormat="1" ht="24.95" customHeight="1" x14ac:dyDescent="0.2">
      <c r="A12" s="193" t="s">
        <v>132</v>
      </c>
      <c r="B12" s="194" t="s">
        <v>133</v>
      </c>
      <c r="C12" s="113">
        <v>0.50391937290033595</v>
      </c>
      <c r="D12" s="115">
        <v>9</v>
      </c>
      <c r="E12" s="114">
        <v>12</v>
      </c>
      <c r="F12" s="114">
        <v>19</v>
      </c>
      <c r="G12" s="114">
        <v>16</v>
      </c>
      <c r="H12" s="140">
        <v>6</v>
      </c>
      <c r="I12" s="115">
        <v>3</v>
      </c>
      <c r="J12" s="116">
        <v>50</v>
      </c>
    </row>
    <row r="13" spans="1:15" s="110" customFormat="1" ht="24.95" customHeight="1" x14ac:dyDescent="0.2">
      <c r="A13" s="193" t="s">
        <v>134</v>
      </c>
      <c r="B13" s="199" t="s">
        <v>214</v>
      </c>
      <c r="C13" s="113">
        <v>1.0638297872340425</v>
      </c>
      <c r="D13" s="115">
        <v>19</v>
      </c>
      <c r="E13" s="114">
        <v>16</v>
      </c>
      <c r="F13" s="114">
        <v>14</v>
      </c>
      <c r="G13" s="114">
        <v>10</v>
      </c>
      <c r="H13" s="140">
        <v>13</v>
      </c>
      <c r="I13" s="115">
        <v>6</v>
      </c>
      <c r="J13" s="116">
        <v>46.153846153846153</v>
      </c>
    </row>
    <row r="14" spans="1:15" s="287" customFormat="1" ht="24.95" customHeight="1" x14ac:dyDescent="0.2">
      <c r="A14" s="193" t="s">
        <v>215</v>
      </c>
      <c r="B14" s="199" t="s">
        <v>137</v>
      </c>
      <c r="C14" s="113">
        <v>24.69204927211646</v>
      </c>
      <c r="D14" s="115">
        <v>441</v>
      </c>
      <c r="E14" s="114">
        <v>364</v>
      </c>
      <c r="F14" s="114">
        <v>404</v>
      </c>
      <c r="G14" s="114">
        <v>419</v>
      </c>
      <c r="H14" s="140">
        <v>524</v>
      </c>
      <c r="I14" s="115">
        <v>-83</v>
      </c>
      <c r="J14" s="116">
        <v>-15.83969465648855</v>
      </c>
      <c r="K14" s="110"/>
      <c r="L14" s="110"/>
      <c r="M14" s="110"/>
      <c r="N14" s="110"/>
      <c r="O14" s="110"/>
    </row>
    <row r="15" spans="1:15" s="110" customFormat="1" ht="24.95" customHeight="1" x14ac:dyDescent="0.2">
      <c r="A15" s="193" t="s">
        <v>216</v>
      </c>
      <c r="B15" s="199" t="s">
        <v>217</v>
      </c>
      <c r="C15" s="113">
        <v>2.3516237402015676</v>
      </c>
      <c r="D15" s="115">
        <v>42</v>
      </c>
      <c r="E15" s="114">
        <v>57</v>
      </c>
      <c r="F15" s="114">
        <v>50</v>
      </c>
      <c r="G15" s="114">
        <v>36</v>
      </c>
      <c r="H15" s="140">
        <v>46</v>
      </c>
      <c r="I15" s="115">
        <v>-4</v>
      </c>
      <c r="J15" s="116">
        <v>-8.695652173913043</v>
      </c>
    </row>
    <row r="16" spans="1:15" s="287" customFormat="1" ht="24.95" customHeight="1" x14ac:dyDescent="0.2">
      <c r="A16" s="193" t="s">
        <v>218</v>
      </c>
      <c r="B16" s="199" t="s">
        <v>141</v>
      </c>
      <c r="C16" s="113">
        <v>12.709966405375139</v>
      </c>
      <c r="D16" s="115">
        <v>227</v>
      </c>
      <c r="E16" s="114">
        <v>176</v>
      </c>
      <c r="F16" s="114">
        <v>199</v>
      </c>
      <c r="G16" s="114">
        <v>198</v>
      </c>
      <c r="H16" s="140">
        <v>228</v>
      </c>
      <c r="I16" s="115">
        <v>-1</v>
      </c>
      <c r="J16" s="116">
        <v>-0.43859649122807015</v>
      </c>
      <c r="K16" s="110"/>
      <c r="L16" s="110"/>
      <c r="M16" s="110"/>
      <c r="N16" s="110"/>
      <c r="O16" s="110"/>
    </row>
    <row r="17" spans="1:15" s="110" customFormat="1" ht="24.95" customHeight="1" x14ac:dyDescent="0.2">
      <c r="A17" s="193" t="s">
        <v>142</v>
      </c>
      <c r="B17" s="199" t="s">
        <v>220</v>
      </c>
      <c r="C17" s="113">
        <v>9.630459126539753</v>
      </c>
      <c r="D17" s="115">
        <v>172</v>
      </c>
      <c r="E17" s="114">
        <v>131</v>
      </c>
      <c r="F17" s="114">
        <v>155</v>
      </c>
      <c r="G17" s="114">
        <v>185</v>
      </c>
      <c r="H17" s="140">
        <v>250</v>
      </c>
      <c r="I17" s="115">
        <v>-78</v>
      </c>
      <c r="J17" s="116">
        <v>-31.2</v>
      </c>
    </row>
    <row r="18" spans="1:15" s="287" customFormat="1" ht="24.95" customHeight="1" x14ac:dyDescent="0.2">
      <c r="A18" s="201" t="s">
        <v>144</v>
      </c>
      <c r="B18" s="202" t="s">
        <v>145</v>
      </c>
      <c r="C18" s="113">
        <v>6.1030235162374016</v>
      </c>
      <c r="D18" s="115">
        <v>109</v>
      </c>
      <c r="E18" s="114">
        <v>69</v>
      </c>
      <c r="F18" s="114">
        <v>87</v>
      </c>
      <c r="G18" s="114">
        <v>81</v>
      </c>
      <c r="H18" s="140">
        <v>96</v>
      </c>
      <c r="I18" s="115">
        <v>13</v>
      </c>
      <c r="J18" s="116">
        <v>13.541666666666666</v>
      </c>
      <c r="K18" s="110"/>
      <c r="L18" s="110"/>
      <c r="M18" s="110"/>
      <c r="N18" s="110"/>
      <c r="O18" s="110"/>
    </row>
    <row r="19" spans="1:15" s="110" customFormat="1" ht="24.95" customHeight="1" x14ac:dyDescent="0.2">
      <c r="A19" s="193" t="s">
        <v>146</v>
      </c>
      <c r="B19" s="199" t="s">
        <v>147</v>
      </c>
      <c r="C19" s="113">
        <v>7.3348264277715565</v>
      </c>
      <c r="D19" s="115">
        <v>131</v>
      </c>
      <c r="E19" s="114">
        <v>109</v>
      </c>
      <c r="F19" s="114">
        <v>118</v>
      </c>
      <c r="G19" s="114">
        <v>187</v>
      </c>
      <c r="H19" s="140">
        <v>126</v>
      </c>
      <c r="I19" s="115">
        <v>5</v>
      </c>
      <c r="J19" s="116">
        <v>3.9682539682539684</v>
      </c>
    </row>
    <row r="20" spans="1:15" s="287" customFormat="1" ht="24.95" customHeight="1" x14ac:dyDescent="0.2">
      <c r="A20" s="193" t="s">
        <v>148</v>
      </c>
      <c r="B20" s="199" t="s">
        <v>149</v>
      </c>
      <c r="C20" s="113">
        <v>3.7513997760358344</v>
      </c>
      <c r="D20" s="115">
        <v>67</v>
      </c>
      <c r="E20" s="114">
        <v>46</v>
      </c>
      <c r="F20" s="114">
        <v>53</v>
      </c>
      <c r="G20" s="114">
        <v>42</v>
      </c>
      <c r="H20" s="140">
        <v>39</v>
      </c>
      <c r="I20" s="115">
        <v>28</v>
      </c>
      <c r="J20" s="116">
        <v>71.794871794871796</v>
      </c>
      <c r="K20" s="110"/>
      <c r="L20" s="110"/>
      <c r="M20" s="110"/>
      <c r="N20" s="110"/>
      <c r="O20" s="110"/>
    </row>
    <row r="21" spans="1:15" s="110" customFormat="1" ht="24.95" customHeight="1" x14ac:dyDescent="0.2">
      <c r="A21" s="201" t="s">
        <v>150</v>
      </c>
      <c r="B21" s="202" t="s">
        <v>151</v>
      </c>
      <c r="C21" s="113">
        <v>2.4636058230683089</v>
      </c>
      <c r="D21" s="115">
        <v>44</v>
      </c>
      <c r="E21" s="114">
        <v>35</v>
      </c>
      <c r="F21" s="114">
        <v>40</v>
      </c>
      <c r="G21" s="114">
        <v>40</v>
      </c>
      <c r="H21" s="140">
        <v>55</v>
      </c>
      <c r="I21" s="115">
        <v>-11</v>
      </c>
      <c r="J21" s="116">
        <v>-20</v>
      </c>
    </row>
    <row r="22" spans="1:15" s="110" customFormat="1" ht="24.95" customHeight="1" x14ac:dyDescent="0.2">
      <c r="A22" s="201" t="s">
        <v>152</v>
      </c>
      <c r="B22" s="199" t="s">
        <v>153</v>
      </c>
      <c r="C22" s="113">
        <v>0.39193729003359462</v>
      </c>
      <c r="D22" s="115">
        <v>7</v>
      </c>
      <c r="E22" s="114">
        <v>5</v>
      </c>
      <c r="F22" s="114">
        <v>5</v>
      </c>
      <c r="G22" s="114">
        <v>5</v>
      </c>
      <c r="H22" s="140">
        <v>7</v>
      </c>
      <c r="I22" s="115">
        <v>0</v>
      </c>
      <c r="J22" s="116">
        <v>0</v>
      </c>
    </row>
    <row r="23" spans="1:15" s="110" customFormat="1" ht="24.95" customHeight="1" x14ac:dyDescent="0.2">
      <c r="A23" s="193" t="s">
        <v>154</v>
      </c>
      <c r="B23" s="199" t="s">
        <v>155</v>
      </c>
      <c r="C23" s="113">
        <v>0.61590145576707722</v>
      </c>
      <c r="D23" s="115">
        <v>11</v>
      </c>
      <c r="E23" s="114">
        <v>10</v>
      </c>
      <c r="F23" s="114">
        <v>6</v>
      </c>
      <c r="G23" s="114">
        <v>3</v>
      </c>
      <c r="H23" s="140">
        <v>8</v>
      </c>
      <c r="I23" s="115">
        <v>3</v>
      </c>
      <c r="J23" s="116">
        <v>37.5</v>
      </c>
    </row>
    <row r="24" spans="1:15" s="110" customFormat="1" ht="24.95" customHeight="1" x14ac:dyDescent="0.2">
      <c r="A24" s="193" t="s">
        <v>156</v>
      </c>
      <c r="B24" s="199" t="s">
        <v>221</v>
      </c>
      <c r="C24" s="113">
        <v>5.3751399776035838</v>
      </c>
      <c r="D24" s="115">
        <v>96</v>
      </c>
      <c r="E24" s="114">
        <v>27</v>
      </c>
      <c r="F24" s="114">
        <v>64</v>
      </c>
      <c r="G24" s="114">
        <v>34</v>
      </c>
      <c r="H24" s="140">
        <v>31</v>
      </c>
      <c r="I24" s="115">
        <v>65</v>
      </c>
      <c r="J24" s="116">
        <v>209.67741935483872</v>
      </c>
    </row>
    <row r="25" spans="1:15" s="110" customFormat="1" ht="24.95" customHeight="1" x14ac:dyDescent="0.2">
      <c r="A25" s="193" t="s">
        <v>222</v>
      </c>
      <c r="B25" s="204" t="s">
        <v>159</v>
      </c>
      <c r="C25" s="113">
        <v>2.8555431131019038</v>
      </c>
      <c r="D25" s="115">
        <v>51</v>
      </c>
      <c r="E25" s="114">
        <v>63</v>
      </c>
      <c r="F25" s="114">
        <v>59</v>
      </c>
      <c r="G25" s="114">
        <v>44</v>
      </c>
      <c r="H25" s="140">
        <v>52</v>
      </c>
      <c r="I25" s="115">
        <v>-1</v>
      </c>
      <c r="J25" s="116">
        <v>-1.9230769230769231</v>
      </c>
    </row>
    <row r="26" spans="1:15" s="110" customFormat="1" ht="24.95" customHeight="1" x14ac:dyDescent="0.2">
      <c r="A26" s="201">
        <v>782.78300000000002</v>
      </c>
      <c r="B26" s="203" t="s">
        <v>160</v>
      </c>
      <c r="C26" s="113">
        <v>29.395296752519595</v>
      </c>
      <c r="D26" s="115">
        <v>525</v>
      </c>
      <c r="E26" s="114">
        <v>527</v>
      </c>
      <c r="F26" s="114">
        <v>667</v>
      </c>
      <c r="G26" s="114">
        <v>580</v>
      </c>
      <c r="H26" s="140">
        <v>684</v>
      </c>
      <c r="I26" s="115">
        <v>-159</v>
      </c>
      <c r="J26" s="116">
        <v>-23.245614035087719</v>
      </c>
    </row>
    <row r="27" spans="1:15" s="110" customFormat="1" ht="24.95" customHeight="1" x14ac:dyDescent="0.2">
      <c r="A27" s="193" t="s">
        <v>161</v>
      </c>
      <c r="B27" s="199" t="s">
        <v>162</v>
      </c>
      <c r="C27" s="113">
        <v>1.7917133258678613</v>
      </c>
      <c r="D27" s="115">
        <v>32</v>
      </c>
      <c r="E27" s="114">
        <v>18</v>
      </c>
      <c r="F27" s="114">
        <v>35</v>
      </c>
      <c r="G27" s="114">
        <v>16</v>
      </c>
      <c r="H27" s="140">
        <v>86</v>
      </c>
      <c r="I27" s="115">
        <v>-54</v>
      </c>
      <c r="J27" s="116">
        <v>-62.790697674418603</v>
      </c>
    </row>
    <row r="28" spans="1:15" s="110" customFormat="1" ht="24.95" customHeight="1" x14ac:dyDescent="0.2">
      <c r="A28" s="193" t="s">
        <v>163</v>
      </c>
      <c r="B28" s="199" t="s">
        <v>164</v>
      </c>
      <c r="C28" s="113">
        <v>1.9596864501679732</v>
      </c>
      <c r="D28" s="115">
        <v>35</v>
      </c>
      <c r="E28" s="114">
        <v>6</v>
      </c>
      <c r="F28" s="114">
        <v>37</v>
      </c>
      <c r="G28" s="114">
        <v>12</v>
      </c>
      <c r="H28" s="140">
        <v>147</v>
      </c>
      <c r="I28" s="115">
        <v>-112</v>
      </c>
      <c r="J28" s="116">
        <v>-76.19047619047619</v>
      </c>
    </row>
    <row r="29" spans="1:15" s="110" customFormat="1" ht="24.95" customHeight="1" x14ac:dyDescent="0.2">
      <c r="A29" s="193">
        <v>86</v>
      </c>
      <c r="B29" s="199" t="s">
        <v>165</v>
      </c>
      <c r="C29" s="113">
        <v>4.4232922732362825</v>
      </c>
      <c r="D29" s="115">
        <v>79</v>
      </c>
      <c r="E29" s="114">
        <v>69</v>
      </c>
      <c r="F29" s="114">
        <v>74</v>
      </c>
      <c r="G29" s="114">
        <v>49</v>
      </c>
      <c r="H29" s="140">
        <v>45</v>
      </c>
      <c r="I29" s="115">
        <v>34</v>
      </c>
      <c r="J29" s="116">
        <v>75.555555555555557</v>
      </c>
    </row>
    <row r="30" spans="1:15" s="110" customFormat="1" ht="24.95" customHeight="1" x14ac:dyDescent="0.2">
      <c r="A30" s="193">
        <v>87.88</v>
      </c>
      <c r="B30" s="204" t="s">
        <v>166</v>
      </c>
      <c r="C30" s="113">
        <v>4.4792833146696527</v>
      </c>
      <c r="D30" s="115">
        <v>80</v>
      </c>
      <c r="E30" s="114">
        <v>80</v>
      </c>
      <c r="F30" s="114">
        <v>110</v>
      </c>
      <c r="G30" s="114">
        <v>81</v>
      </c>
      <c r="H30" s="140">
        <v>116</v>
      </c>
      <c r="I30" s="115">
        <v>-36</v>
      </c>
      <c r="J30" s="116">
        <v>-31.03448275862069</v>
      </c>
    </row>
    <row r="31" spans="1:15" s="110" customFormat="1" ht="24.95" customHeight="1" x14ac:dyDescent="0.2">
      <c r="A31" s="193" t="s">
        <v>167</v>
      </c>
      <c r="B31" s="199" t="s">
        <v>168</v>
      </c>
      <c r="C31" s="113">
        <v>2.7995520716685331</v>
      </c>
      <c r="D31" s="115">
        <v>50</v>
      </c>
      <c r="E31" s="114">
        <v>22</v>
      </c>
      <c r="F31" s="114">
        <v>35</v>
      </c>
      <c r="G31" s="114">
        <v>30</v>
      </c>
      <c r="H31" s="140">
        <v>35</v>
      </c>
      <c r="I31" s="115">
        <v>15</v>
      </c>
      <c r="J31" s="116">
        <v>42.857142857142854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0.50391937290033595</v>
      </c>
      <c r="D34" s="115">
        <v>9</v>
      </c>
      <c r="E34" s="114">
        <v>12</v>
      </c>
      <c r="F34" s="114">
        <v>19</v>
      </c>
      <c r="G34" s="114">
        <v>16</v>
      </c>
      <c r="H34" s="140">
        <v>6</v>
      </c>
      <c r="I34" s="115">
        <v>3</v>
      </c>
      <c r="J34" s="116">
        <v>50</v>
      </c>
    </row>
    <row r="35" spans="1:10" s="110" customFormat="1" ht="24.95" customHeight="1" x14ac:dyDescent="0.2">
      <c r="A35" s="292" t="s">
        <v>171</v>
      </c>
      <c r="B35" s="293" t="s">
        <v>172</v>
      </c>
      <c r="C35" s="113">
        <v>31.858902575587905</v>
      </c>
      <c r="D35" s="115">
        <v>569</v>
      </c>
      <c r="E35" s="114">
        <v>449</v>
      </c>
      <c r="F35" s="114">
        <v>505</v>
      </c>
      <c r="G35" s="114">
        <v>510</v>
      </c>
      <c r="H35" s="140">
        <v>633</v>
      </c>
      <c r="I35" s="115">
        <v>-64</v>
      </c>
      <c r="J35" s="116">
        <v>-10.110584518167457</v>
      </c>
    </row>
    <row r="36" spans="1:10" s="110" customFormat="1" ht="24.95" customHeight="1" x14ac:dyDescent="0.2">
      <c r="A36" s="294" t="s">
        <v>173</v>
      </c>
      <c r="B36" s="295" t="s">
        <v>174</v>
      </c>
      <c r="C36" s="125">
        <v>67.637178051511754</v>
      </c>
      <c r="D36" s="143">
        <v>1208</v>
      </c>
      <c r="E36" s="144">
        <v>1017</v>
      </c>
      <c r="F36" s="144">
        <v>1303</v>
      </c>
      <c r="G36" s="144">
        <v>1123</v>
      </c>
      <c r="H36" s="145">
        <v>1431</v>
      </c>
      <c r="I36" s="143">
        <v>-223</v>
      </c>
      <c r="J36" s="146">
        <v>-15.583508036338225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1786</v>
      </c>
      <c r="F11" s="264">
        <v>1478</v>
      </c>
      <c r="G11" s="264">
        <v>1827</v>
      </c>
      <c r="H11" s="264">
        <v>1649</v>
      </c>
      <c r="I11" s="265">
        <v>2070</v>
      </c>
      <c r="J11" s="263">
        <v>-284</v>
      </c>
      <c r="K11" s="266">
        <v>-13.719806763285025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40.817469204927214</v>
      </c>
      <c r="E13" s="115">
        <v>729</v>
      </c>
      <c r="F13" s="114">
        <v>740</v>
      </c>
      <c r="G13" s="114">
        <v>950</v>
      </c>
      <c r="H13" s="114">
        <v>803</v>
      </c>
      <c r="I13" s="140">
        <v>908</v>
      </c>
      <c r="J13" s="115">
        <v>-179</v>
      </c>
      <c r="K13" s="116">
        <v>-19.7136563876652</v>
      </c>
    </row>
    <row r="14" spans="1:17" ht="15.95" customHeight="1" x14ac:dyDescent="0.2">
      <c r="A14" s="306" t="s">
        <v>230</v>
      </c>
      <c r="B14" s="307"/>
      <c r="C14" s="308"/>
      <c r="D14" s="113">
        <v>48.656215005599101</v>
      </c>
      <c r="E14" s="115">
        <v>869</v>
      </c>
      <c r="F14" s="114">
        <v>598</v>
      </c>
      <c r="G14" s="114">
        <v>716</v>
      </c>
      <c r="H14" s="114">
        <v>704</v>
      </c>
      <c r="I14" s="140">
        <v>946</v>
      </c>
      <c r="J14" s="115">
        <v>-77</v>
      </c>
      <c r="K14" s="116">
        <v>-8.1395348837209305</v>
      </c>
    </row>
    <row r="15" spans="1:17" ht="15.95" customHeight="1" x14ac:dyDescent="0.2">
      <c r="A15" s="306" t="s">
        <v>231</v>
      </c>
      <c r="B15" s="307"/>
      <c r="C15" s="308"/>
      <c r="D15" s="113">
        <v>5.2631578947368425</v>
      </c>
      <c r="E15" s="115">
        <v>94</v>
      </c>
      <c r="F15" s="114">
        <v>72</v>
      </c>
      <c r="G15" s="114">
        <v>67</v>
      </c>
      <c r="H15" s="114">
        <v>79</v>
      </c>
      <c r="I15" s="140">
        <v>132</v>
      </c>
      <c r="J15" s="115">
        <v>-38</v>
      </c>
      <c r="K15" s="116">
        <v>-28.787878787878789</v>
      </c>
    </row>
    <row r="16" spans="1:17" ht="15.95" customHeight="1" x14ac:dyDescent="0.2">
      <c r="A16" s="306" t="s">
        <v>232</v>
      </c>
      <c r="B16" s="307"/>
      <c r="C16" s="308"/>
      <c r="D16" s="113">
        <v>5.2071668533034714</v>
      </c>
      <c r="E16" s="115">
        <v>93</v>
      </c>
      <c r="F16" s="114">
        <v>65</v>
      </c>
      <c r="G16" s="114">
        <v>87</v>
      </c>
      <c r="H16" s="114">
        <v>62</v>
      </c>
      <c r="I16" s="140">
        <v>82</v>
      </c>
      <c r="J16" s="115">
        <v>11</v>
      </c>
      <c r="K16" s="116">
        <v>13.414634146341463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1.0078387458006719</v>
      </c>
      <c r="E18" s="115">
        <v>18</v>
      </c>
      <c r="F18" s="114">
        <v>19</v>
      </c>
      <c r="G18" s="114">
        <v>21</v>
      </c>
      <c r="H18" s="114">
        <v>11</v>
      </c>
      <c r="I18" s="140">
        <v>17</v>
      </c>
      <c r="J18" s="115">
        <v>1</v>
      </c>
      <c r="K18" s="116">
        <v>5.882352941176471</v>
      </c>
    </row>
    <row r="19" spans="1:11" ht="14.1" customHeight="1" x14ac:dyDescent="0.2">
      <c r="A19" s="306" t="s">
        <v>235</v>
      </c>
      <c r="B19" s="307" t="s">
        <v>236</v>
      </c>
      <c r="C19" s="308"/>
      <c r="D19" s="113">
        <v>0.22396416573348266</v>
      </c>
      <c r="E19" s="115">
        <v>4</v>
      </c>
      <c r="F19" s="114">
        <v>3</v>
      </c>
      <c r="G19" s="114">
        <v>3</v>
      </c>
      <c r="H19" s="114" t="s">
        <v>513</v>
      </c>
      <c r="I19" s="140" t="s">
        <v>513</v>
      </c>
      <c r="J19" s="115" t="s">
        <v>513</v>
      </c>
      <c r="K19" s="116" t="s">
        <v>513</v>
      </c>
    </row>
    <row r="20" spans="1:11" ht="14.1" customHeight="1" x14ac:dyDescent="0.2">
      <c r="A20" s="306">
        <v>12</v>
      </c>
      <c r="B20" s="307" t="s">
        <v>237</v>
      </c>
      <c r="C20" s="308"/>
      <c r="D20" s="113">
        <v>0.16797312430011199</v>
      </c>
      <c r="E20" s="115">
        <v>3</v>
      </c>
      <c r="F20" s="114">
        <v>10</v>
      </c>
      <c r="G20" s="114">
        <v>3</v>
      </c>
      <c r="H20" s="114">
        <v>7</v>
      </c>
      <c r="I20" s="140">
        <v>11</v>
      </c>
      <c r="J20" s="115">
        <v>-8</v>
      </c>
      <c r="K20" s="116">
        <v>-72.727272727272734</v>
      </c>
    </row>
    <row r="21" spans="1:11" ht="14.1" customHeight="1" x14ac:dyDescent="0.2">
      <c r="A21" s="306">
        <v>21</v>
      </c>
      <c r="B21" s="307" t="s">
        <v>238</v>
      </c>
      <c r="C21" s="308"/>
      <c r="D21" s="113">
        <v>4.0873460246360587</v>
      </c>
      <c r="E21" s="115">
        <v>73</v>
      </c>
      <c r="F21" s="114">
        <v>91</v>
      </c>
      <c r="G21" s="114">
        <v>100</v>
      </c>
      <c r="H21" s="114">
        <v>105</v>
      </c>
      <c r="I21" s="140">
        <v>122</v>
      </c>
      <c r="J21" s="115">
        <v>-49</v>
      </c>
      <c r="K21" s="116">
        <v>-40.16393442622951</v>
      </c>
    </row>
    <row r="22" spans="1:11" ht="14.1" customHeight="1" x14ac:dyDescent="0.2">
      <c r="A22" s="306">
        <v>22</v>
      </c>
      <c r="B22" s="307" t="s">
        <v>239</v>
      </c>
      <c r="C22" s="308"/>
      <c r="D22" s="113">
        <v>17.69316909294513</v>
      </c>
      <c r="E22" s="115">
        <v>316</v>
      </c>
      <c r="F22" s="114">
        <v>294</v>
      </c>
      <c r="G22" s="114">
        <v>451</v>
      </c>
      <c r="H22" s="114">
        <v>368</v>
      </c>
      <c r="I22" s="140">
        <v>471</v>
      </c>
      <c r="J22" s="115">
        <v>-155</v>
      </c>
      <c r="K22" s="116">
        <v>-32.908704883227173</v>
      </c>
    </row>
    <row r="23" spans="1:11" ht="14.1" customHeight="1" x14ac:dyDescent="0.2">
      <c r="A23" s="306">
        <v>23</v>
      </c>
      <c r="B23" s="307" t="s">
        <v>240</v>
      </c>
      <c r="C23" s="308"/>
      <c r="D23" s="113">
        <v>0.61590145576707722</v>
      </c>
      <c r="E23" s="115">
        <v>11</v>
      </c>
      <c r="F23" s="114">
        <v>11</v>
      </c>
      <c r="G23" s="114">
        <v>20</v>
      </c>
      <c r="H23" s="114">
        <v>12</v>
      </c>
      <c r="I23" s="140">
        <v>51</v>
      </c>
      <c r="J23" s="115">
        <v>-40</v>
      </c>
      <c r="K23" s="116">
        <v>-78.431372549019613</v>
      </c>
    </row>
    <row r="24" spans="1:11" ht="14.1" customHeight="1" x14ac:dyDescent="0.2">
      <c r="A24" s="306">
        <v>24</v>
      </c>
      <c r="B24" s="307" t="s">
        <v>241</v>
      </c>
      <c r="C24" s="308"/>
      <c r="D24" s="113">
        <v>9.238521836506159</v>
      </c>
      <c r="E24" s="115">
        <v>165</v>
      </c>
      <c r="F24" s="114">
        <v>99</v>
      </c>
      <c r="G24" s="114">
        <v>110</v>
      </c>
      <c r="H24" s="114">
        <v>124</v>
      </c>
      <c r="I24" s="140">
        <v>143</v>
      </c>
      <c r="J24" s="115">
        <v>22</v>
      </c>
      <c r="K24" s="116">
        <v>15.384615384615385</v>
      </c>
    </row>
    <row r="25" spans="1:11" ht="14.1" customHeight="1" x14ac:dyDescent="0.2">
      <c r="A25" s="306">
        <v>25</v>
      </c>
      <c r="B25" s="307" t="s">
        <v>242</v>
      </c>
      <c r="C25" s="308"/>
      <c r="D25" s="113">
        <v>5.5431131019036952</v>
      </c>
      <c r="E25" s="115">
        <v>99</v>
      </c>
      <c r="F25" s="114">
        <v>88</v>
      </c>
      <c r="G25" s="114">
        <v>96</v>
      </c>
      <c r="H25" s="114">
        <v>84</v>
      </c>
      <c r="I25" s="140">
        <v>102</v>
      </c>
      <c r="J25" s="115">
        <v>-3</v>
      </c>
      <c r="K25" s="116">
        <v>-2.9411764705882355</v>
      </c>
    </row>
    <row r="26" spans="1:11" ht="14.1" customHeight="1" x14ac:dyDescent="0.2">
      <c r="A26" s="306">
        <v>26</v>
      </c>
      <c r="B26" s="307" t="s">
        <v>243</v>
      </c>
      <c r="C26" s="308"/>
      <c r="D26" s="113">
        <v>3.4154535274356101</v>
      </c>
      <c r="E26" s="115">
        <v>61</v>
      </c>
      <c r="F26" s="114">
        <v>35</v>
      </c>
      <c r="G26" s="114">
        <v>48</v>
      </c>
      <c r="H26" s="114">
        <v>44</v>
      </c>
      <c r="I26" s="140">
        <v>61</v>
      </c>
      <c r="J26" s="115">
        <v>0</v>
      </c>
      <c r="K26" s="116">
        <v>0</v>
      </c>
    </row>
    <row r="27" spans="1:11" ht="14.1" customHeight="1" x14ac:dyDescent="0.2">
      <c r="A27" s="306">
        <v>27</v>
      </c>
      <c r="B27" s="307" t="s">
        <v>244</v>
      </c>
      <c r="C27" s="308"/>
      <c r="D27" s="113">
        <v>2.3516237402015676</v>
      </c>
      <c r="E27" s="115">
        <v>42</v>
      </c>
      <c r="F27" s="114">
        <v>35</v>
      </c>
      <c r="G27" s="114">
        <v>30</v>
      </c>
      <c r="H27" s="114">
        <v>22</v>
      </c>
      <c r="I27" s="140">
        <v>39</v>
      </c>
      <c r="J27" s="115">
        <v>3</v>
      </c>
      <c r="K27" s="116">
        <v>7.6923076923076925</v>
      </c>
    </row>
    <row r="28" spans="1:11" ht="14.1" customHeight="1" x14ac:dyDescent="0.2">
      <c r="A28" s="306">
        <v>28</v>
      </c>
      <c r="B28" s="307" t="s">
        <v>245</v>
      </c>
      <c r="C28" s="308"/>
      <c r="D28" s="113">
        <v>0.39193729003359462</v>
      </c>
      <c r="E28" s="115">
        <v>7</v>
      </c>
      <c r="F28" s="114">
        <v>11</v>
      </c>
      <c r="G28" s="114">
        <v>8</v>
      </c>
      <c r="H28" s="114">
        <v>6</v>
      </c>
      <c r="I28" s="140">
        <v>8</v>
      </c>
      <c r="J28" s="115">
        <v>-1</v>
      </c>
      <c r="K28" s="116">
        <v>-12.5</v>
      </c>
    </row>
    <row r="29" spans="1:11" ht="14.1" customHeight="1" x14ac:dyDescent="0.2">
      <c r="A29" s="306">
        <v>29</v>
      </c>
      <c r="B29" s="307" t="s">
        <v>246</v>
      </c>
      <c r="C29" s="308"/>
      <c r="D29" s="113">
        <v>1.3997760358342666</v>
      </c>
      <c r="E29" s="115">
        <v>25</v>
      </c>
      <c r="F29" s="114">
        <v>26</v>
      </c>
      <c r="G29" s="114">
        <v>25</v>
      </c>
      <c r="H29" s="114">
        <v>18</v>
      </c>
      <c r="I29" s="140">
        <v>36</v>
      </c>
      <c r="J29" s="115">
        <v>-11</v>
      </c>
      <c r="K29" s="116">
        <v>-30.555555555555557</v>
      </c>
    </row>
    <row r="30" spans="1:11" ht="14.1" customHeight="1" x14ac:dyDescent="0.2">
      <c r="A30" s="306" t="s">
        <v>247</v>
      </c>
      <c r="B30" s="307" t="s">
        <v>248</v>
      </c>
      <c r="C30" s="308"/>
      <c r="D30" s="113">
        <v>0.44792833146696531</v>
      </c>
      <c r="E30" s="115">
        <v>8</v>
      </c>
      <c r="F30" s="114">
        <v>8</v>
      </c>
      <c r="G30" s="114" t="s">
        <v>513</v>
      </c>
      <c r="H30" s="114" t="s">
        <v>513</v>
      </c>
      <c r="I30" s="140">
        <v>9</v>
      </c>
      <c r="J30" s="115">
        <v>-1</v>
      </c>
      <c r="K30" s="116">
        <v>-11.111111111111111</v>
      </c>
    </row>
    <row r="31" spans="1:11" ht="14.1" customHeight="1" x14ac:dyDescent="0.2">
      <c r="A31" s="306" t="s">
        <v>249</v>
      </c>
      <c r="B31" s="307" t="s">
        <v>250</v>
      </c>
      <c r="C31" s="308"/>
      <c r="D31" s="113">
        <v>0.95184770436730126</v>
      </c>
      <c r="E31" s="115">
        <v>17</v>
      </c>
      <c r="F31" s="114">
        <v>18</v>
      </c>
      <c r="G31" s="114">
        <v>16</v>
      </c>
      <c r="H31" s="114" t="s">
        <v>513</v>
      </c>
      <c r="I31" s="140">
        <v>27</v>
      </c>
      <c r="J31" s="115">
        <v>-10</v>
      </c>
      <c r="K31" s="116">
        <v>-37.037037037037038</v>
      </c>
    </row>
    <row r="32" spans="1:11" ht="14.1" customHeight="1" x14ac:dyDescent="0.2">
      <c r="A32" s="306">
        <v>31</v>
      </c>
      <c r="B32" s="307" t="s">
        <v>251</v>
      </c>
      <c r="C32" s="308"/>
      <c r="D32" s="113">
        <v>0.22396416573348266</v>
      </c>
      <c r="E32" s="115">
        <v>4</v>
      </c>
      <c r="F32" s="114">
        <v>4</v>
      </c>
      <c r="G32" s="114" t="s">
        <v>513</v>
      </c>
      <c r="H32" s="114" t="s">
        <v>513</v>
      </c>
      <c r="I32" s="140">
        <v>4</v>
      </c>
      <c r="J32" s="115">
        <v>0</v>
      </c>
      <c r="K32" s="116">
        <v>0</v>
      </c>
    </row>
    <row r="33" spans="1:11" ht="14.1" customHeight="1" x14ac:dyDescent="0.2">
      <c r="A33" s="306">
        <v>32</v>
      </c>
      <c r="B33" s="307" t="s">
        <v>252</v>
      </c>
      <c r="C33" s="308"/>
      <c r="D33" s="113">
        <v>2.1276595744680851</v>
      </c>
      <c r="E33" s="115">
        <v>38</v>
      </c>
      <c r="F33" s="114">
        <v>41</v>
      </c>
      <c r="G33" s="114">
        <v>49</v>
      </c>
      <c r="H33" s="114">
        <v>29</v>
      </c>
      <c r="I33" s="140">
        <v>40</v>
      </c>
      <c r="J33" s="115">
        <v>-2</v>
      </c>
      <c r="K33" s="116">
        <v>-5</v>
      </c>
    </row>
    <row r="34" spans="1:11" ht="14.1" customHeight="1" x14ac:dyDescent="0.2">
      <c r="A34" s="306">
        <v>33</v>
      </c>
      <c r="B34" s="307" t="s">
        <v>253</v>
      </c>
      <c r="C34" s="308"/>
      <c r="D34" s="113">
        <v>0.44792833146696531</v>
      </c>
      <c r="E34" s="115">
        <v>8</v>
      </c>
      <c r="F34" s="114">
        <v>4</v>
      </c>
      <c r="G34" s="114">
        <v>4</v>
      </c>
      <c r="H34" s="114">
        <v>5</v>
      </c>
      <c r="I34" s="140">
        <v>12</v>
      </c>
      <c r="J34" s="115">
        <v>-4</v>
      </c>
      <c r="K34" s="116">
        <v>-33.333333333333336</v>
      </c>
    </row>
    <row r="35" spans="1:11" ht="14.1" customHeight="1" x14ac:dyDescent="0.2">
      <c r="A35" s="306">
        <v>34</v>
      </c>
      <c r="B35" s="307" t="s">
        <v>254</v>
      </c>
      <c r="C35" s="308"/>
      <c r="D35" s="113">
        <v>2.3516237402015676</v>
      </c>
      <c r="E35" s="115">
        <v>42</v>
      </c>
      <c r="F35" s="114">
        <v>25</v>
      </c>
      <c r="G35" s="114">
        <v>27</v>
      </c>
      <c r="H35" s="114">
        <v>26</v>
      </c>
      <c r="I35" s="140">
        <v>59</v>
      </c>
      <c r="J35" s="115">
        <v>-17</v>
      </c>
      <c r="K35" s="116">
        <v>-28.8135593220339</v>
      </c>
    </row>
    <row r="36" spans="1:11" ht="14.1" customHeight="1" x14ac:dyDescent="0.2">
      <c r="A36" s="306">
        <v>41</v>
      </c>
      <c r="B36" s="307" t="s">
        <v>255</v>
      </c>
      <c r="C36" s="308"/>
      <c r="D36" s="113">
        <v>0.16797312430011199</v>
      </c>
      <c r="E36" s="115">
        <v>3</v>
      </c>
      <c r="F36" s="114">
        <v>4</v>
      </c>
      <c r="G36" s="114">
        <v>5</v>
      </c>
      <c r="H36" s="114">
        <v>4</v>
      </c>
      <c r="I36" s="140">
        <v>5</v>
      </c>
      <c r="J36" s="115">
        <v>-2</v>
      </c>
      <c r="K36" s="116">
        <v>-40</v>
      </c>
    </row>
    <row r="37" spans="1:11" ht="14.1" customHeight="1" x14ac:dyDescent="0.2">
      <c r="A37" s="306">
        <v>42</v>
      </c>
      <c r="B37" s="307" t="s">
        <v>256</v>
      </c>
      <c r="C37" s="308"/>
      <c r="D37" s="113" t="s">
        <v>513</v>
      </c>
      <c r="E37" s="115" t="s">
        <v>513</v>
      </c>
      <c r="F37" s="114" t="s">
        <v>513</v>
      </c>
      <c r="G37" s="114" t="s">
        <v>513</v>
      </c>
      <c r="H37" s="114">
        <v>0</v>
      </c>
      <c r="I37" s="140">
        <v>4</v>
      </c>
      <c r="J37" s="115" t="s">
        <v>513</v>
      </c>
      <c r="K37" s="116" t="s">
        <v>513</v>
      </c>
    </row>
    <row r="38" spans="1:11" ht="14.1" customHeight="1" x14ac:dyDescent="0.2">
      <c r="A38" s="306">
        <v>43</v>
      </c>
      <c r="B38" s="307" t="s">
        <v>257</v>
      </c>
      <c r="C38" s="308"/>
      <c r="D38" s="113">
        <v>0.27995520716685329</v>
      </c>
      <c r="E38" s="115">
        <v>5</v>
      </c>
      <c r="F38" s="114">
        <v>6</v>
      </c>
      <c r="G38" s="114">
        <v>6</v>
      </c>
      <c r="H38" s="114">
        <v>4</v>
      </c>
      <c r="I38" s="140">
        <v>4</v>
      </c>
      <c r="J38" s="115">
        <v>1</v>
      </c>
      <c r="K38" s="116">
        <v>25</v>
      </c>
    </row>
    <row r="39" spans="1:11" ht="14.1" customHeight="1" x14ac:dyDescent="0.2">
      <c r="A39" s="306">
        <v>51</v>
      </c>
      <c r="B39" s="307" t="s">
        <v>258</v>
      </c>
      <c r="C39" s="308"/>
      <c r="D39" s="113">
        <v>10.134378499440089</v>
      </c>
      <c r="E39" s="115">
        <v>181</v>
      </c>
      <c r="F39" s="114">
        <v>219</v>
      </c>
      <c r="G39" s="114">
        <v>202</v>
      </c>
      <c r="H39" s="114">
        <v>214</v>
      </c>
      <c r="I39" s="140">
        <v>186</v>
      </c>
      <c r="J39" s="115">
        <v>-5</v>
      </c>
      <c r="K39" s="116">
        <v>-2.6881720430107525</v>
      </c>
    </row>
    <row r="40" spans="1:11" ht="14.1" customHeight="1" x14ac:dyDescent="0.2">
      <c r="A40" s="306" t="s">
        <v>259</v>
      </c>
      <c r="B40" s="307" t="s">
        <v>260</v>
      </c>
      <c r="C40" s="308"/>
      <c r="D40" s="113">
        <v>9.9664053751399777</v>
      </c>
      <c r="E40" s="115">
        <v>178</v>
      </c>
      <c r="F40" s="114">
        <v>219</v>
      </c>
      <c r="G40" s="114">
        <v>199</v>
      </c>
      <c r="H40" s="114">
        <v>211</v>
      </c>
      <c r="I40" s="140">
        <v>181</v>
      </c>
      <c r="J40" s="115">
        <v>-3</v>
      </c>
      <c r="K40" s="116">
        <v>-1.6574585635359116</v>
      </c>
    </row>
    <row r="41" spans="1:11" ht="14.1" customHeight="1" x14ac:dyDescent="0.2">
      <c r="A41" s="306"/>
      <c r="B41" s="307" t="s">
        <v>261</v>
      </c>
      <c r="C41" s="308"/>
      <c r="D41" s="113">
        <v>9.3505039193729012</v>
      </c>
      <c r="E41" s="115">
        <v>167</v>
      </c>
      <c r="F41" s="114">
        <v>205</v>
      </c>
      <c r="G41" s="114">
        <v>191</v>
      </c>
      <c r="H41" s="114">
        <v>204</v>
      </c>
      <c r="I41" s="140">
        <v>172</v>
      </c>
      <c r="J41" s="115">
        <v>-5</v>
      </c>
      <c r="K41" s="116">
        <v>-2.9069767441860463</v>
      </c>
    </row>
    <row r="42" spans="1:11" ht="14.1" customHeight="1" x14ac:dyDescent="0.2">
      <c r="A42" s="306">
        <v>52</v>
      </c>
      <c r="B42" s="307" t="s">
        <v>262</v>
      </c>
      <c r="C42" s="308"/>
      <c r="D42" s="113">
        <v>4.7032474804031352</v>
      </c>
      <c r="E42" s="115">
        <v>84</v>
      </c>
      <c r="F42" s="114">
        <v>52</v>
      </c>
      <c r="G42" s="114">
        <v>73</v>
      </c>
      <c r="H42" s="114">
        <v>72</v>
      </c>
      <c r="I42" s="140">
        <v>61</v>
      </c>
      <c r="J42" s="115">
        <v>23</v>
      </c>
      <c r="K42" s="116">
        <v>37.704918032786885</v>
      </c>
    </row>
    <row r="43" spans="1:11" ht="14.1" customHeight="1" x14ac:dyDescent="0.2">
      <c r="A43" s="306" t="s">
        <v>263</v>
      </c>
      <c r="B43" s="307" t="s">
        <v>264</v>
      </c>
      <c r="C43" s="308"/>
      <c r="D43" s="113">
        <v>3.135498320268757</v>
      </c>
      <c r="E43" s="115">
        <v>56</v>
      </c>
      <c r="F43" s="114">
        <v>35</v>
      </c>
      <c r="G43" s="114">
        <v>55</v>
      </c>
      <c r="H43" s="114">
        <v>52</v>
      </c>
      <c r="I43" s="140">
        <v>29</v>
      </c>
      <c r="J43" s="115">
        <v>27</v>
      </c>
      <c r="K43" s="116">
        <v>93.103448275862064</v>
      </c>
    </row>
    <row r="44" spans="1:11" ht="14.1" customHeight="1" x14ac:dyDescent="0.2">
      <c r="A44" s="306">
        <v>53</v>
      </c>
      <c r="B44" s="307" t="s">
        <v>265</v>
      </c>
      <c r="C44" s="308"/>
      <c r="D44" s="113">
        <v>0.67189249720044797</v>
      </c>
      <c r="E44" s="115">
        <v>12</v>
      </c>
      <c r="F44" s="114">
        <v>8</v>
      </c>
      <c r="G44" s="114">
        <v>18</v>
      </c>
      <c r="H44" s="114">
        <v>10</v>
      </c>
      <c r="I44" s="140">
        <v>7</v>
      </c>
      <c r="J44" s="115">
        <v>5</v>
      </c>
      <c r="K44" s="116">
        <v>71.428571428571431</v>
      </c>
    </row>
    <row r="45" spans="1:11" ht="14.1" customHeight="1" x14ac:dyDescent="0.2">
      <c r="A45" s="306" t="s">
        <v>266</v>
      </c>
      <c r="B45" s="307" t="s">
        <v>267</v>
      </c>
      <c r="C45" s="308"/>
      <c r="D45" s="113">
        <v>0.67189249720044797</v>
      </c>
      <c r="E45" s="115">
        <v>12</v>
      </c>
      <c r="F45" s="114">
        <v>8</v>
      </c>
      <c r="G45" s="114">
        <v>18</v>
      </c>
      <c r="H45" s="114">
        <v>10</v>
      </c>
      <c r="I45" s="140">
        <v>7</v>
      </c>
      <c r="J45" s="115">
        <v>5</v>
      </c>
      <c r="K45" s="116">
        <v>71.428571428571431</v>
      </c>
    </row>
    <row r="46" spans="1:11" ht="14.1" customHeight="1" x14ac:dyDescent="0.2">
      <c r="A46" s="306">
        <v>54</v>
      </c>
      <c r="B46" s="307" t="s">
        <v>268</v>
      </c>
      <c r="C46" s="308"/>
      <c r="D46" s="113">
        <v>1.5117581187010078</v>
      </c>
      <c r="E46" s="115">
        <v>27</v>
      </c>
      <c r="F46" s="114">
        <v>31</v>
      </c>
      <c r="G46" s="114">
        <v>21</v>
      </c>
      <c r="H46" s="114">
        <v>18</v>
      </c>
      <c r="I46" s="140">
        <v>25</v>
      </c>
      <c r="J46" s="115">
        <v>2</v>
      </c>
      <c r="K46" s="116">
        <v>8</v>
      </c>
    </row>
    <row r="47" spans="1:11" ht="14.1" customHeight="1" x14ac:dyDescent="0.2">
      <c r="A47" s="306">
        <v>61</v>
      </c>
      <c r="B47" s="307" t="s">
        <v>269</v>
      </c>
      <c r="C47" s="308"/>
      <c r="D47" s="113">
        <v>0.61590145576707722</v>
      </c>
      <c r="E47" s="115">
        <v>11</v>
      </c>
      <c r="F47" s="114">
        <v>15</v>
      </c>
      <c r="G47" s="114">
        <v>14</v>
      </c>
      <c r="H47" s="114">
        <v>20</v>
      </c>
      <c r="I47" s="140">
        <v>8</v>
      </c>
      <c r="J47" s="115">
        <v>3</v>
      </c>
      <c r="K47" s="116">
        <v>37.5</v>
      </c>
    </row>
    <row r="48" spans="1:11" ht="14.1" customHeight="1" x14ac:dyDescent="0.2">
      <c r="A48" s="306">
        <v>62</v>
      </c>
      <c r="B48" s="307" t="s">
        <v>270</v>
      </c>
      <c r="C48" s="308"/>
      <c r="D48" s="113">
        <v>4.9272116461366178</v>
      </c>
      <c r="E48" s="115">
        <v>88</v>
      </c>
      <c r="F48" s="114">
        <v>68</v>
      </c>
      <c r="G48" s="114">
        <v>92</v>
      </c>
      <c r="H48" s="114">
        <v>132</v>
      </c>
      <c r="I48" s="140">
        <v>76</v>
      </c>
      <c r="J48" s="115">
        <v>12</v>
      </c>
      <c r="K48" s="116">
        <v>15.789473684210526</v>
      </c>
    </row>
    <row r="49" spans="1:11" ht="14.1" customHeight="1" x14ac:dyDescent="0.2">
      <c r="A49" s="306">
        <v>63</v>
      </c>
      <c r="B49" s="307" t="s">
        <v>271</v>
      </c>
      <c r="C49" s="308"/>
      <c r="D49" s="113">
        <v>1.6797312430011198</v>
      </c>
      <c r="E49" s="115">
        <v>30</v>
      </c>
      <c r="F49" s="114">
        <v>14</v>
      </c>
      <c r="G49" s="114">
        <v>29</v>
      </c>
      <c r="H49" s="114">
        <v>27</v>
      </c>
      <c r="I49" s="140">
        <v>33</v>
      </c>
      <c r="J49" s="115">
        <v>-3</v>
      </c>
      <c r="K49" s="116">
        <v>-9.0909090909090917</v>
      </c>
    </row>
    <row r="50" spans="1:11" ht="14.1" customHeight="1" x14ac:dyDescent="0.2">
      <c r="A50" s="306" t="s">
        <v>272</v>
      </c>
      <c r="B50" s="307" t="s">
        <v>273</v>
      </c>
      <c r="C50" s="308"/>
      <c r="D50" s="113">
        <v>0.16797312430011199</v>
      </c>
      <c r="E50" s="115">
        <v>3</v>
      </c>
      <c r="F50" s="114">
        <v>5</v>
      </c>
      <c r="G50" s="114">
        <v>7</v>
      </c>
      <c r="H50" s="114">
        <v>4</v>
      </c>
      <c r="I50" s="140">
        <v>5</v>
      </c>
      <c r="J50" s="115">
        <v>-2</v>
      </c>
      <c r="K50" s="116">
        <v>-40</v>
      </c>
    </row>
    <row r="51" spans="1:11" ht="14.1" customHeight="1" x14ac:dyDescent="0.2">
      <c r="A51" s="306" t="s">
        <v>274</v>
      </c>
      <c r="B51" s="307" t="s">
        <v>275</v>
      </c>
      <c r="C51" s="308"/>
      <c r="D51" s="113">
        <v>1.3997760358342666</v>
      </c>
      <c r="E51" s="115">
        <v>25</v>
      </c>
      <c r="F51" s="114">
        <v>6</v>
      </c>
      <c r="G51" s="114">
        <v>17</v>
      </c>
      <c r="H51" s="114">
        <v>17</v>
      </c>
      <c r="I51" s="140">
        <v>23</v>
      </c>
      <c r="J51" s="115">
        <v>2</v>
      </c>
      <c r="K51" s="116">
        <v>8.695652173913043</v>
      </c>
    </row>
    <row r="52" spans="1:11" ht="14.1" customHeight="1" x14ac:dyDescent="0.2">
      <c r="A52" s="306">
        <v>71</v>
      </c>
      <c r="B52" s="307" t="s">
        <v>276</v>
      </c>
      <c r="C52" s="308"/>
      <c r="D52" s="113">
        <v>5.5991041433370663</v>
      </c>
      <c r="E52" s="115">
        <v>100</v>
      </c>
      <c r="F52" s="114">
        <v>65</v>
      </c>
      <c r="G52" s="114">
        <v>79</v>
      </c>
      <c r="H52" s="114">
        <v>89</v>
      </c>
      <c r="I52" s="140">
        <v>89</v>
      </c>
      <c r="J52" s="115">
        <v>11</v>
      </c>
      <c r="K52" s="116">
        <v>12.359550561797754</v>
      </c>
    </row>
    <row r="53" spans="1:11" ht="14.1" customHeight="1" x14ac:dyDescent="0.2">
      <c r="A53" s="306" t="s">
        <v>277</v>
      </c>
      <c r="B53" s="307" t="s">
        <v>278</v>
      </c>
      <c r="C53" s="308"/>
      <c r="D53" s="113">
        <v>1.7917133258678613</v>
      </c>
      <c r="E53" s="115">
        <v>32</v>
      </c>
      <c r="F53" s="114">
        <v>25</v>
      </c>
      <c r="G53" s="114">
        <v>27</v>
      </c>
      <c r="H53" s="114">
        <v>37</v>
      </c>
      <c r="I53" s="140">
        <v>25</v>
      </c>
      <c r="J53" s="115">
        <v>7</v>
      </c>
      <c r="K53" s="116">
        <v>28</v>
      </c>
    </row>
    <row r="54" spans="1:11" ht="14.1" customHeight="1" x14ac:dyDescent="0.2">
      <c r="A54" s="306" t="s">
        <v>279</v>
      </c>
      <c r="B54" s="307" t="s">
        <v>280</v>
      </c>
      <c r="C54" s="308"/>
      <c r="D54" s="113">
        <v>3.135498320268757</v>
      </c>
      <c r="E54" s="115">
        <v>56</v>
      </c>
      <c r="F54" s="114">
        <v>33</v>
      </c>
      <c r="G54" s="114">
        <v>45</v>
      </c>
      <c r="H54" s="114">
        <v>37</v>
      </c>
      <c r="I54" s="140">
        <v>51</v>
      </c>
      <c r="J54" s="115">
        <v>5</v>
      </c>
      <c r="K54" s="116">
        <v>9.8039215686274517</v>
      </c>
    </row>
    <row r="55" spans="1:11" ht="14.1" customHeight="1" x14ac:dyDescent="0.2">
      <c r="A55" s="306">
        <v>72</v>
      </c>
      <c r="B55" s="307" t="s">
        <v>281</v>
      </c>
      <c r="C55" s="308"/>
      <c r="D55" s="113">
        <v>1.0078387458006719</v>
      </c>
      <c r="E55" s="115">
        <v>18</v>
      </c>
      <c r="F55" s="114">
        <v>15</v>
      </c>
      <c r="G55" s="114">
        <v>14</v>
      </c>
      <c r="H55" s="114">
        <v>18</v>
      </c>
      <c r="I55" s="140">
        <v>17</v>
      </c>
      <c r="J55" s="115">
        <v>1</v>
      </c>
      <c r="K55" s="116">
        <v>5.882352941176471</v>
      </c>
    </row>
    <row r="56" spans="1:11" ht="14.1" customHeight="1" x14ac:dyDescent="0.2">
      <c r="A56" s="306" t="s">
        <v>282</v>
      </c>
      <c r="B56" s="307" t="s">
        <v>283</v>
      </c>
      <c r="C56" s="308"/>
      <c r="D56" s="113">
        <v>0.50391937290033595</v>
      </c>
      <c r="E56" s="115">
        <v>9</v>
      </c>
      <c r="F56" s="114">
        <v>8</v>
      </c>
      <c r="G56" s="114">
        <v>5</v>
      </c>
      <c r="H56" s="114" t="s">
        <v>513</v>
      </c>
      <c r="I56" s="140">
        <v>8</v>
      </c>
      <c r="J56" s="115">
        <v>1</v>
      </c>
      <c r="K56" s="116">
        <v>12.5</v>
      </c>
    </row>
    <row r="57" spans="1:11" ht="14.1" customHeight="1" x14ac:dyDescent="0.2">
      <c r="A57" s="306" t="s">
        <v>284</v>
      </c>
      <c r="B57" s="307" t="s">
        <v>285</v>
      </c>
      <c r="C57" s="308"/>
      <c r="D57" s="113">
        <v>0.33594624860022398</v>
      </c>
      <c r="E57" s="115">
        <v>6</v>
      </c>
      <c r="F57" s="114" t="s">
        <v>513</v>
      </c>
      <c r="G57" s="114">
        <v>5</v>
      </c>
      <c r="H57" s="114">
        <v>11</v>
      </c>
      <c r="I57" s="140">
        <v>6</v>
      </c>
      <c r="J57" s="115">
        <v>0</v>
      </c>
      <c r="K57" s="116">
        <v>0</v>
      </c>
    </row>
    <row r="58" spans="1:11" ht="14.1" customHeight="1" x14ac:dyDescent="0.2">
      <c r="A58" s="306">
        <v>73</v>
      </c>
      <c r="B58" s="307" t="s">
        <v>286</v>
      </c>
      <c r="C58" s="308"/>
      <c r="D58" s="113">
        <v>0.67189249720044797</v>
      </c>
      <c r="E58" s="115">
        <v>12</v>
      </c>
      <c r="F58" s="114">
        <v>6</v>
      </c>
      <c r="G58" s="114">
        <v>16</v>
      </c>
      <c r="H58" s="114">
        <v>7</v>
      </c>
      <c r="I58" s="140">
        <v>38</v>
      </c>
      <c r="J58" s="115">
        <v>-26</v>
      </c>
      <c r="K58" s="116">
        <v>-68.421052631578945</v>
      </c>
    </row>
    <row r="59" spans="1:11" ht="14.1" customHeight="1" x14ac:dyDescent="0.2">
      <c r="A59" s="306" t="s">
        <v>287</v>
      </c>
      <c r="B59" s="307" t="s">
        <v>288</v>
      </c>
      <c r="C59" s="308"/>
      <c r="D59" s="113">
        <v>0.61590145576707722</v>
      </c>
      <c r="E59" s="115">
        <v>11</v>
      </c>
      <c r="F59" s="114">
        <v>6</v>
      </c>
      <c r="G59" s="114">
        <v>12</v>
      </c>
      <c r="H59" s="114">
        <v>5</v>
      </c>
      <c r="I59" s="140">
        <v>31</v>
      </c>
      <c r="J59" s="115">
        <v>-20</v>
      </c>
      <c r="K59" s="116">
        <v>-64.516129032258064</v>
      </c>
    </row>
    <row r="60" spans="1:11" ht="14.1" customHeight="1" x14ac:dyDescent="0.2">
      <c r="A60" s="306">
        <v>81</v>
      </c>
      <c r="B60" s="307" t="s">
        <v>289</v>
      </c>
      <c r="C60" s="308"/>
      <c r="D60" s="113">
        <v>5.487122060470325</v>
      </c>
      <c r="E60" s="115">
        <v>98</v>
      </c>
      <c r="F60" s="114">
        <v>89</v>
      </c>
      <c r="G60" s="114">
        <v>93</v>
      </c>
      <c r="H60" s="114">
        <v>57</v>
      </c>
      <c r="I60" s="140">
        <v>74</v>
      </c>
      <c r="J60" s="115">
        <v>24</v>
      </c>
      <c r="K60" s="116">
        <v>32.432432432432435</v>
      </c>
    </row>
    <row r="61" spans="1:11" ht="14.1" customHeight="1" x14ac:dyDescent="0.2">
      <c r="A61" s="306" t="s">
        <v>290</v>
      </c>
      <c r="B61" s="307" t="s">
        <v>291</v>
      </c>
      <c r="C61" s="308"/>
      <c r="D61" s="113">
        <v>1.5677491601343785</v>
      </c>
      <c r="E61" s="115">
        <v>28</v>
      </c>
      <c r="F61" s="114">
        <v>20</v>
      </c>
      <c r="G61" s="114">
        <v>24</v>
      </c>
      <c r="H61" s="114">
        <v>24</v>
      </c>
      <c r="I61" s="140">
        <v>21</v>
      </c>
      <c r="J61" s="115">
        <v>7</v>
      </c>
      <c r="K61" s="116">
        <v>33.333333333333336</v>
      </c>
    </row>
    <row r="62" spans="1:11" ht="14.1" customHeight="1" x14ac:dyDescent="0.2">
      <c r="A62" s="306" t="s">
        <v>292</v>
      </c>
      <c r="B62" s="307" t="s">
        <v>293</v>
      </c>
      <c r="C62" s="308"/>
      <c r="D62" s="113">
        <v>2.3516237402015676</v>
      </c>
      <c r="E62" s="115">
        <v>42</v>
      </c>
      <c r="F62" s="114">
        <v>43</v>
      </c>
      <c r="G62" s="114">
        <v>47</v>
      </c>
      <c r="H62" s="114">
        <v>19</v>
      </c>
      <c r="I62" s="140">
        <v>33</v>
      </c>
      <c r="J62" s="115">
        <v>9</v>
      </c>
      <c r="K62" s="116">
        <v>27.272727272727273</v>
      </c>
    </row>
    <row r="63" spans="1:11" ht="14.1" customHeight="1" x14ac:dyDescent="0.2">
      <c r="A63" s="306"/>
      <c r="B63" s="307" t="s">
        <v>294</v>
      </c>
      <c r="C63" s="308"/>
      <c r="D63" s="113">
        <v>2.295632698768197</v>
      </c>
      <c r="E63" s="115">
        <v>41</v>
      </c>
      <c r="F63" s="114">
        <v>39</v>
      </c>
      <c r="G63" s="114">
        <v>38</v>
      </c>
      <c r="H63" s="114">
        <v>16</v>
      </c>
      <c r="I63" s="140">
        <v>25</v>
      </c>
      <c r="J63" s="115">
        <v>16</v>
      </c>
      <c r="K63" s="116">
        <v>64</v>
      </c>
    </row>
    <row r="64" spans="1:11" ht="14.1" customHeight="1" x14ac:dyDescent="0.2">
      <c r="A64" s="306" t="s">
        <v>295</v>
      </c>
      <c r="B64" s="307" t="s">
        <v>296</v>
      </c>
      <c r="C64" s="308"/>
      <c r="D64" s="113">
        <v>0.83986562150055988</v>
      </c>
      <c r="E64" s="115">
        <v>15</v>
      </c>
      <c r="F64" s="114">
        <v>14</v>
      </c>
      <c r="G64" s="114">
        <v>15</v>
      </c>
      <c r="H64" s="114">
        <v>4</v>
      </c>
      <c r="I64" s="140">
        <v>12</v>
      </c>
      <c r="J64" s="115">
        <v>3</v>
      </c>
      <c r="K64" s="116">
        <v>25</v>
      </c>
    </row>
    <row r="65" spans="1:11" ht="14.1" customHeight="1" x14ac:dyDescent="0.2">
      <c r="A65" s="306" t="s">
        <v>297</v>
      </c>
      <c r="B65" s="307" t="s">
        <v>298</v>
      </c>
      <c r="C65" s="308"/>
      <c r="D65" s="113">
        <v>0.50391937290033595</v>
      </c>
      <c r="E65" s="115">
        <v>9</v>
      </c>
      <c r="F65" s="114">
        <v>7</v>
      </c>
      <c r="G65" s="114">
        <v>0</v>
      </c>
      <c r="H65" s="114">
        <v>7</v>
      </c>
      <c r="I65" s="140">
        <v>4</v>
      </c>
      <c r="J65" s="115">
        <v>5</v>
      </c>
      <c r="K65" s="116">
        <v>125</v>
      </c>
    </row>
    <row r="66" spans="1:11" ht="14.1" customHeight="1" x14ac:dyDescent="0.2">
      <c r="A66" s="306">
        <v>82</v>
      </c>
      <c r="B66" s="307" t="s">
        <v>299</v>
      </c>
      <c r="C66" s="308"/>
      <c r="D66" s="113">
        <v>4.0313549832026876</v>
      </c>
      <c r="E66" s="115">
        <v>72</v>
      </c>
      <c r="F66" s="114">
        <v>44</v>
      </c>
      <c r="G66" s="114">
        <v>63</v>
      </c>
      <c r="H66" s="114">
        <v>62</v>
      </c>
      <c r="I66" s="140">
        <v>43</v>
      </c>
      <c r="J66" s="115">
        <v>29</v>
      </c>
      <c r="K66" s="116">
        <v>67.441860465116278</v>
      </c>
    </row>
    <row r="67" spans="1:11" ht="14.1" customHeight="1" x14ac:dyDescent="0.2">
      <c r="A67" s="306" t="s">
        <v>300</v>
      </c>
      <c r="B67" s="307" t="s">
        <v>301</v>
      </c>
      <c r="C67" s="308"/>
      <c r="D67" s="113">
        <v>1.8477043673012319</v>
      </c>
      <c r="E67" s="115">
        <v>33</v>
      </c>
      <c r="F67" s="114">
        <v>35</v>
      </c>
      <c r="G67" s="114">
        <v>54</v>
      </c>
      <c r="H67" s="114">
        <v>35</v>
      </c>
      <c r="I67" s="140">
        <v>30</v>
      </c>
      <c r="J67" s="115">
        <v>3</v>
      </c>
      <c r="K67" s="116">
        <v>10</v>
      </c>
    </row>
    <row r="68" spans="1:11" ht="14.1" customHeight="1" x14ac:dyDescent="0.2">
      <c r="A68" s="306" t="s">
        <v>302</v>
      </c>
      <c r="B68" s="307" t="s">
        <v>303</v>
      </c>
      <c r="C68" s="308"/>
      <c r="D68" s="113">
        <v>1.0638297872340425</v>
      </c>
      <c r="E68" s="115">
        <v>19</v>
      </c>
      <c r="F68" s="114">
        <v>5</v>
      </c>
      <c r="G68" s="114">
        <v>6</v>
      </c>
      <c r="H68" s="114">
        <v>9</v>
      </c>
      <c r="I68" s="140">
        <v>7</v>
      </c>
      <c r="J68" s="115">
        <v>12</v>
      </c>
      <c r="K68" s="116">
        <v>171.42857142857142</v>
      </c>
    </row>
    <row r="69" spans="1:11" ht="14.1" customHeight="1" x14ac:dyDescent="0.2">
      <c r="A69" s="306">
        <v>83</v>
      </c>
      <c r="B69" s="307" t="s">
        <v>304</v>
      </c>
      <c r="C69" s="308"/>
      <c r="D69" s="113">
        <v>5.3751399776035838</v>
      </c>
      <c r="E69" s="115">
        <v>96</v>
      </c>
      <c r="F69" s="114">
        <v>31</v>
      </c>
      <c r="G69" s="114">
        <v>58</v>
      </c>
      <c r="H69" s="114">
        <v>30</v>
      </c>
      <c r="I69" s="140">
        <v>199</v>
      </c>
      <c r="J69" s="115">
        <v>-103</v>
      </c>
      <c r="K69" s="116">
        <v>-51.758793969849243</v>
      </c>
    </row>
    <row r="70" spans="1:11" ht="14.1" customHeight="1" x14ac:dyDescent="0.2">
      <c r="A70" s="306" t="s">
        <v>305</v>
      </c>
      <c r="B70" s="307" t="s">
        <v>306</v>
      </c>
      <c r="C70" s="308"/>
      <c r="D70" s="113">
        <v>4.4232922732362825</v>
      </c>
      <c r="E70" s="115">
        <v>79</v>
      </c>
      <c r="F70" s="114">
        <v>24</v>
      </c>
      <c r="G70" s="114">
        <v>51</v>
      </c>
      <c r="H70" s="114">
        <v>22</v>
      </c>
      <c r="I70" s="140">
        <v>172</v>
      </c>
      <c r="J70" s="115">
        <v>-93</v>
      </c>
      <c r="K70" s="116">
        <v>-54.069767441860463</v>
      </c>
    </row>
    <row r="71" spans="1:11" ht="14.1" customHeight="1" x14ac:dyDescent="0.2">
      <c r="A71" s="306"/>
      <c r="B71" s="307" t="s">
        <v>307</v>
      </c>
      <c r="C71" s="308"/>
      <c r="D71" s="113">
        <v>2.295632698768197</v>
      </c>
      <c r="E71" s="115">
        <v>41</v>
      </c>
      <c r="F71" s="114">
        <v>10</v>
      </c>
      <c r="G71" s="114">
        <v>30</v>
      </c>
      <c r="H71" s="114">
        <v>8</v>
      </c>
      <c r="I71" s="140">
        <v>139</v>
      </c>
      <c r="J71" s="115">
        <v>-98</v>
      </c>
      <c r="K71" s="116">
        <v>-70.503597122302153</v>
      </c>
    </row>
    <row r="72" spans="1:11" ht="14.1" customHeight="1" x14ac:dyDescent="0.2">
      <c r="A72" s="306">
        <v>84</v>
      </c>
      <c r="B72" s="307" t="s">
        <v>308</v>
      </c>
      <c r="C72" s="308"/>
      <c r="D72" s="113">
        <v>1.0078387458006719</v>
      </c>
      <c r="E72" s="115">
        <v>18</v>
      </c>
      <c r="F72" s="114" t="s">
        <v>513</v>
      </c>
      <c r="G72" s="114">
        <v>28</v>
      </c>
      <c r="H72" s="114">
        <v>7</v>
      </c>
      <c r="I72" s="140">
        <v>8</v>
      </c>
      <c r="J72" s="115">
        <v>10</v>
      </c>
      <c r="K72" s="116">
        <v>125</v>
      </c>
    </row>
    <row r="73" spans="1:11" ht="14.1" customHeight="1" x14ac:dyDescent="0.2">
      <c r="A73" s="306" t="s">
        <v>309</v>
      </c>
      <c r="B73" s="307" t="s">
        <v>310</v>
      </c>
      <c r="C73" s="308"/>
      <c r="D73" s="113">
        <v>0.72788353863381861</v>
      </c>
      <c r="E73" s="115">
        <v>13</v>
      </c>
      <c r="F73" s="114" t="s">
        <v>513</v>
      </c>
      <c r="G73" s="114">
        <v>12</v>
      </c>
      <c r="H73" s="114">
        <v>4</v>
      </c>
      <c r="I73" s="140">
        <v>3</v>
      </c>
      <c r="J73" s="115">
        <v>10</v>
      </c>
      <c r="K73" s="116" t="s">
        <v>514</v>
      </c>
    </row>
    <row r="74" spans="1:11" ht="14.1" customHeight="1" x14ac:dyDescent="0.2">
      <c r="A74" s="306" t="s">
        <v>311</v>
      </c>
      <c r="B74" s="307" t="s">
        <v>312</v>
      </c>
      <c r="C74" s="308"/>
      <c r="D74" s="113" t="s">
        <v>513</v>
      </c>
      <c r="E74" s="115" t="s">
        <v>513</v>
      </c>
      <c r="F74" s="114">
        <v>0</v>
      </c>
      <c r="G74" s="114">
        <v>7</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3</v>
      </c>
      <c r="H76" s="114" t="s">
        <v>513</v>
      </c>
      <c r="I76" s="140" t="s">
        <v>513</v>
      </c>
      <c r="J76" s="115" t="s">
        <v>513</v>
      </c>
      <c r="K76" s="116" t="s">
        <v>513</v>
      </c>
    </row>
    <row r="77" spans="1:11" ht="14.1" customHeight="1" x14ac:dyDescent="0.2">
      <c r="A77" s="306">
        <v>92</v>
      </c>
      <c r="B77" s="307" t="s">
        <v>316</v>
      </c>
      <c r="C77" s="308"/>
      <c r="D77" s="113" t="s">
        <v>513</v>
      </c>
      <c r="E77" s="115" t="s">
        <v>513</v>
      </c>
      <c r="F77" s="114">
        <v>5</v>
      </c>
      <c r="G77" s="114">
        <v>5</v>
      </c>
      <c r="H77" s="114">
        <v>7</v>
      </c>
      <c r="I77" s="140" t="s">
        <v>513</v>
      </c>
      <c r="J77" s="115" t="s">
        <v>513</v>
      </c>
      <c r="K77" s="116" t="s">
        <v>513</v>
      </c>
    </row>
    <row r="78" spans="1:11" ht="14.1" customHeight="1" x14ac:dyDescent="0.2">
      <c r="A78" s="306">
        <v>93</v>
      </c>
      <c r="B78" s="307" t="s">
        <v>317</v>
      </c>
      <c r="C78" s="308"/>
      <c r="D78" s="113">
        <v>0.61590145576707722</v>
      </c>
      <c r="E78" s="115">
        <v>11</v>
      </c>
      <c r="F78" s="114">
        <v>7</v>
      </c>
      <c r="G78" s="114">
        <v>5</v>
      </c>
      <c r="H78" s="114">
        <v>4</v>
      </c>
      <c r="I78" s="140">
        <v>12</v>
      </c>
      <c r="J78" s="115">
        <v>-1</v>
      </c>
      <c r="K78" s="116">
        <v>-8.3333333333333339</v>
      </c>
    </row>
    <row r="79" spans="1:11" ht="14.1" customHeight="1" x14ac:dyDescent="0.2">
      <c r="A79" s="306">
        <v>94</v>
      </c>
      <c r="B79" s="307" t="s">
        <v>318</v>
      </c>
      <c r="C79" s="308"/>
      <c r="D79" s="113" t="s">
        <v>513</v>
      </c>
      <c r="E79" s="115" t="s">
        <v>513</v>
      </c>
      <c r="F79" s="114">
        <v>0</v>
      </c>
      <c r="G79" s="114" t="s">
        <v>513</v>
      </c>
      <c r="H79" s="114" t="s">
        <v>513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3</v>
      </c>
      <c r="G81" s="144">
        <v>7</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20154</v>
      </c>
      <c r="C10" s="114">
        <v>10513</v>
      </c>
      <c r="D10" s="114">
        <v>9641</v>
      </c>
      <c r="E10" s="114">
        <v>16610</v>
      </c>
      <c r="F10" s="114">
        <v>2991</v>
      </c>
      <c r="G10" s="114">
        <v>2579</v>
      </c>
      <c r="H10" s="114">
        <v>5993</v>
      </c>
      <c r="I10" s="115">
        <v>3309</v>
      </c>
      <c r="J10" s="114">
        <v>2407</v>
      </c>
      <c r="K10" s="114">
        <v>902</v>
      </c>
      <c r="L10" s="423">
        <v>1772</v>
      </c>
      <c r="M10" s="424">
        <v>1960</v>
      </c>
    </row>
    <row r="11" spans="1:13" ht="11.1" customHeight="1" x14ac:dyDescent="0.2">
      <c r="A11" s="422" t="s">
        <v>387</v>
      </c>
      <c r="B11" s="115">
        <v>20931</v>
      </c>
      <c r="C11" s="114">
        <v>11042</v>
      </c>
      <c r="D11" s="114">
        <v>9889</v>
      </c>
      <c r="E11" s="114">
        <v>17251</v>
      </c>
      <c r="F11" s="114">
        <v>3120</v>
      </c>
      <c r="G11" s="114">
        <v>2585</v>
      </c>
      <c r="H11" s="114">
        <v>6321</v>
      </c>
      <c r="I11" s="115">
        <v>3188</v>
      </c>
      <c r="J11" s="114">
        <v>2266</v>
      </c>
      <c r="K11" s="114">
        <v>922</v>
      </c>
      <c r="L11" s="423">
        <v>2280</v>
      </c>
      <c r="M11" s="424">
        <v>1513</v>
      </c>
    </row>
    <row r="12" spans="1:13" ht="11.1" customHeight="1" x14ac:dyDescent="0.2">
      <c r="A12" s="422" t="s">
        <v>388</v>
      </c>
      <c r="B12" s="115">
        <v>21384</v>
      </c>
      <c r="C12" s="114">
        <v>11271</v>
      </c>
      <c r="D12" s="114">
        <v>10113</v>
      </c>
      <c r="E12" s="114">
        <v>17687</v>
      </c>
      <c r="F12" s="114">
        <v>3123</v>
      </c>
      <c r="G12" s="114">
        <v>2772</v>
      </c>
      <c r="H12" s="114">
        <v>6416</v>
      </c>
      <c r="I12" s="115">
        <v>3231</v>
      </c>
      <c r="J12" s="114">
        <v>2258</v>
      </c>
      <c r="K12" s="114">
        <v>973</v>
      </c>
      <c r="L12" s="423">
        <v>2337</v>
      </c>
      <c r="M12" s="424">
        <v>1940</v>
      </c>
    </row>
    <row r="13" spans="1:13" s="110" customFormat="1" ht="11.1" customHeight="1" x14ac:dyDescent="0.2">
      <c r="A13" s="422" t="s">
        <v>389</v>
      </c>
      <c r="B13" s="115">
        <v>21266</v>
      </c>
      <c r="C13" s="114">
        <v>11100</v>
      </c>
      <c r="D13" s="114">
        <v>10166</v>
      </c>
      <c r="E13" s="114">
        <v>17612</v>
      </c>
      <c r="F13" s="114">
        <v>3081</v>
      </c>
      <c r="G13" s="114">
        <v>2709</v>
      </c>
      <c r="H13" s="114">
        <v>6508</v>
      </c>
      <c r="I13" s="115">
        <v>3274</v>
      </c>
      <c r="J13" s="114">
        <v>2293</v>
      </c>
      <c r="K13" s="114">
        <v>981</v>
      </c>
      <c r="L13" s="423">
        <v>1507</v>
      </c>
      <c r="M13" s="424">
        <v>1676</v>
      </c>
    </row>
    <row r="14" spans="1:13" ht="15" customHeight="1" x14ac:dyDescent="0.2">
      <c r="A14" s="422" t="s">
        <v>390</v>
      </c>
      <c r="B14" s="115">
        <v>21255</v>
      </c>
      <c r="C14" s="114">
        <v>11146</v>
      </c>
      <c r="D14" s="114">
        <v>10109</v>
      </c>
      <c r="E14" s="114">
        <v>17104</v>
      </c>
      <c r="F14" s="114">
        <v>3634</v>
      </c>
      <c r="G14" s="114">
        <v>2603</v>
      </c>
      <c r="H14" s="114">
        <v>6528</v>
      </c>
      <c r="I14" s="115">
        <v>3208</v>
      </c>
      <c r="J14" s="114">
        <v>2246</v>
      </c>
      <c r="K14" s="114">
        <v>962</v>
      </c>
      <c r="L14" s="423">
        <v>2202</v>
      </c>
      <c r="M14" s="424">
        <v>2304</v>
      </c>
    </row>
    <row r="15" spans="1:13" ht="11.1" customHeight="1" x14ac:dyDescent="0.2">
      <c r="A15" s="422" t="s">
        <v>387</v>
      </c>
      <c r="B15" s="115">
        <v>21599</v>
      </c>
      <c r="C15" s="114">
        <v>11389</v>
      </c>
      <c r="D15" s="114">
        <v>10210</v>
      </c>
      <c r="E15" s="114">
        <v>17254</v>
      </c>
      <c r="F15" s="114">
        <v>3836</v>
      </c>
      <c r="G15" s="114">
        <v>2524</v>
      </c>
      <c r="H15" s="114">
        <v>6783</v>
      </c>
      <c r="I15" s="115">
        <v>3200</v>
      </c>
      <c r="J15" s="114">
        <v>2204</v>
      </c>
      <c r="K15" s="114">
        <v>996</v>
      </c>
      <c r="L15" s="423">
        <v>2126</v>
      </c>
      <c r="M15" s="424">
        <v>1779</v>
      </c>
    </row>
    <row r="16" spans="1:13" ht="11.1" customHeight="1" x14ac:dyDescent="0.2">
      <c r="A16" s="422" t="s">
        <v>388</v>
      </c>
      <c r="B16" s="115">
        <v>21979</v>
      </c>
      <c r="C16" s="114">
        <v>11586</v>
      </c>
      <c r="D16" s="114">
        <v>10393</v>
      </c>
      <c r="E16" s="114">
        <v>17858</v>
      </c>
      <c r="F16" s="114">
        <v>4098</v>
      </c>
      <c r="G16" s="114">
        <v>2657</v>
      </c>
      <c r="H16" s="114">
        <v>6892</v>
      </c>
      <c r="I16" s="115">
        <v>3210</v>
      </c>
      <c r="J16" s="114">
        <v>2157</v>
      </c>
      <c r="K16" s="114">
        <v>1053</v>
      </c>
      <c r="L16" s="423">
        <v>2419</v>
      </c>
      <c r="M16" s="424">
        <v>2074</v>
      </c>
    </row>
    <row r="17" spans="1:13" s="110" customFormat="1" ht="11.1" customHeight="1" x14ac:dyDescent="0.2">
      <c r="A17" s="422" t="s">
        <v>389</v>
      </c>
      <c r="B17" s="115">
        <v>21766</v>
      </c>
      <c r="C17" s="114">
        <v>11408</v>
      </c>
      <c r="D17" s="114">
        <v>10358</v>
      </c>
      <c r="E17" s="114">
        <v>17732</v>
      </c>
      <c r="F17" s="114">
        <v>4011</v>
      </c>
      <c r="G17" s="114">
        <v>2511</v>
      </c>
      <c r="H17" s="114">
        <v>6977</v>
      </c>
      <c r="I17" s="115">
        <v>3215</v>
      </c>
      <c r="J17" s="114">
        <v>2155</v>
      </c>
      <c r="K17" s="114">
        <v>1060</v>
      </c>
      <c r="L17" s="423">
        <v>1468</v>
      </c>
      <c r="M17" s="424">
        <v>1807</v>
      </c>
    </row>
    <row r="18" spans="1:13" ht="15" customHeight="1" x14ac:dyDescent="0.2">
      <c r="A18" s="422" t="s">
        <v>391</v>
      </c>
      <c r="B18" s="115">
        <v>21438</v>
      </c>
      <c r="C18" s="114">
        <v>11175</v>
      </c>
      <c r="D18" s="114">
        <v>10263</v>
      </c>
      <c r="E18" s="114">
        <v>17220</v>
      </c>
      <c r="F18" s="114">
        <v>4190</v>
      </c>
      <c r="G18" s="114">
        <v>2360</v>
      </c>
      <c r="H18" s="114">
        <v>6909</v>
      </c>
      <c r="I18" s="115">
        <v>3194</v>
      </c>
      <c r="J18" s="114">
        <v>2150</v>
      </c>
      <c r="K18" s="114">
        <v>1044</v>
      </c>
      <c r="L18" s="423">
        <v>1870</v>
      </c>
      <c r="M18" s="424">
        <v>2188</v>
      </c>
    </row>
    <row r="19" spans="1:13" ht="11.1" customHeight="1" x14ac:dyDescent="0.2">
      <c r="A19" s="422" t="s">
        <v>387</v>
      </c>
      <c r="B19" s="115">
        <v>21742</v>
      </c>
      <c r="C19" s="114">
        <v>11387</v>
      </c>
      <c r="D19" s="114">
        <v>10355</v>
      </c>
      <c r="E19" s="114">
        <v>17391</v>
      </c>
      <c r="F19" s="114">
        <v>4314</v>
      </c>
      <c r="G19" s="114">
        <v>2245</v>
      </c>
      <c r="H19" s="114">
        <v>7150</v>
      </c>
      <c r="I19" s="115">
        <v>3200</v>
      </c>
      <c r="J19" s="114">
        <v>2148</v>
      </c>
      <c r="K19" s="114">
        <v>1052</v>
      </c>
      <c r="L19" s="423">
        <v>1802</v>
      </c>
      <c r="M19" s="424">
        <v>1520</v>
      </c>
    </row>
    <row r="20" spans="1:13" ht="11.1" customHeight="1" x14ac:dyDescent="0.2">
      <c r="A20" s="422" t="s">
        <v>388</v>
      </c>
      <c r="B20" s="115">
        <v>22126</v>
      </c>
      <c r="C20" s="114">
        <v>11566</v>
      </c>
      <c r="D20" s="114">
        <v>10560</v>
      </c>
      <c r="E20" s="114">
        <v>17785</v>
      </c>
      <c r="F20" s="114">
        <v>4321</v>
      </c>
      <c r="G20" s="114">
        <v>2368</v>
      </c>
      <c r="H20" s="114">
        <v>7313</v>
      </c>
      <c r="I20" s="115">
        <v>3233</v>
      </c>
      <c r="J20" s="114">
        <v>2133</v>
      </c>
      <c r="K20" s="114">
        <v>1100</v>
      </c>
      <c r="L20" s="423">
        <v>2471</v>
      </c>
      <c r="M20" s="424">
        <v>2173</v>
      </c>
    </row>
    <row r="21" spans="1:13" s="110" customFormat="1" ht="11.1" customHeight="1" x14ac:dyDescent="0.2">
      <c r="A21" s="422" t="s">
        <v>389</v>
      </c>
      <c r="B21" s="115">
        <v>21602</v>
      </c>
      <c r="C21" s="114">
        <v>11198</v>
      </c>
      <c r="D21" s="114">
        <v>10404</v>
      </c>
      <c r="E21" s="114">
        <v>17443</v>
      </c>
      <c r="F21" s="114">
        <v>4143</v>
      </c>
      <c r="G21" s="114">
        <v>2172</v>
      </c>
      <c r="H21" s="114">
        <v>7267</v>
      </c>
      <c r="I21" s="115">
        <v>3192</v>
      </c>
      <c r="J21" s="114">
        <v>2124</v>
      </c>
      <c r="K21" s="114">
        <v>1068</v>
      </c>
      <c r="L21" s="423">
        <v>1386</v>
      </c>
      <c r="M21" s="424">
        <v>1976</v>
      </c>
    </row>
    <row r="22" spans="1:13" ht="15" customHeight="1" x14ac:dyDescent="0.2">
      <c r="A22" s="422" t="s">
        <v>392</v>
      </c>
      <c r="B22" s="115">
        <v>21426</v>
      </c>
      <c r="C22" s="114">
        <v>11082</v>
      </c>
      <c r="D22" s="114">
        <v>10344</v>
      </c>
      <c r="E22" s="114">
        <v>17286</v>
      </c>
      <c r="F22" s="114">
        <v>4075</v>
      </c>
      <c r="G22" s="114">
        <v>2089</v>
      </c>
      <c r="H22" s="114">
        <v>7286</v>
      </c>
      <c r="I22" s="115">
        <v>3253</v>
      </c>
      <c r="J22" s="114">
        <v>2137</v>
      </c>
      <c r="K22" s="114">
        <v>1116</v>
      </c>
      <c r="L22" s="423">
        <v>2310</v>
      </c>
      <c r="M22" s="424">
        <v>2474</v>
      </c>
    </row>
    <row r="23" spans="1:13" ht="11.1" customHeight="1" x14ac:dyDescent="0.2">
      <c r="A23" s="422" t="s">
        <v>387</v>
      </c>
      <c r="B23" s="115">
        <v>21685</v>
      </c>
      <c r="C23" s="114">
        <v>11325</v>
      </c>
      <c r="D23" s="114">
        <v>10360</v>
      </c>
      <c r="E23" s="114">
        <v>17461</v>
      </c>
      <c r="F23" s="114">
        <v>4132</v>
      </c>
      <c r="G23" s="114">
        <v>1960</v>
      </c>
      <c r="H23" s="114">
        <v>7475</v>
      </c>
      <c r="I23" s="115">
        <v>3238</v>
      </c>
      <c r="J23" s="114">
        <v>2117</v>
      </c>
      <c r="K23" s="114">
        <v>1121</v>
      </c>
      <c r="L23" s="423">
        <v>1665</v>
      </c>
      <c r="M23" s="424">
        <v>1427</v>
      </c>
    </row>
    <row r="24" spans="1:13" ht="11.1" customHeight="1" x14ac:dyDescent="0.2">
      <c r="A24" s="422" t="s">
        <v>388</v>
      </c>
      <c r="B24" s="115">
        <v>22057</v>
      </c>
      <c r="C24" s="114">
        <v>11487</v>
      </c>
      <c r="D24" s="114">
        <v>10570</v>
      </c>
      <c r="E24" s="114">
        <v>17315</v>
      </c>
      <c r="F24" s="114">
        <v>4151</v>
      </c>
      <c r="G24" s="114">
        <v>2087</v>
      </c>
      <c r="H24" s="114">
        <v>7618</v>
      </c>
      <c r="I24" s="115">
        <v>3250</v>
      </c>
      <c r="J24" s="114">
        <v>2094</v>
      </c>
      <c r="K24" s="114">
        <v>1156</v>
      </c>
      <c r="L24" s="423">
        <v>2202</v>
      </c>
      <c r="M24" s="424">
        <v>1855</v>
      </c>
    </row>
    <row r="25" spans="1:13" s="110" customFormat="1" ht="11.1" customHeight="1" x14ac:dyDescent="0.2">
      <c r="A25" s="422" t="s">
        <v>389</v>
      </c>
      <c r="B25" s="115">
        <v>21691</v>
      </c>
      <c r="C25" s="114">
        <v>11216</v>
      </c>
      <c r="D25" s="114">
        <v>10475</v>
      </c>
      <c r="E25" s="114">
        <v>16932</v>
      </c>
      <c r="F25" s="114">
        <v>4169</v>
      </c>
      <c r="G25" s="114">
        <v>1981</v>
      </c>
      <c r="H25" s="114">
        <v>7610</v>
      </c>
      <c r="I25" s="115">
        <v>3223</v>
      </c>
      <c r="J25" s="114">
        <v>2100</v>
      </c>
      <c r="K25" s="114">
        <v>1123</v>
      </c>
      <c r="L25" s="423">
        <v>1203</v>
      </c>
      <c r="M25" s="424">
        <v>1599</v>
      </c>
    </row>
    <row r="26" spans="1:13" ht="15" customHeight="1" x14ac:dyDescent="0.2">
      <c r="A26" s="422" t="s">
        <v>393</v>
      </c>
      <c r="B26" s="115">
        <v>21644</v>
      </c>
      <c r="C26" s="114">
        <v>11230</v>
      </c>
      <c r="D26" s="114">
        <v>10414</v>
      </c>
      <c r="E26" s="114">
        <v>16919</v>
      </c>
      <c r="F26" s="114">
        <v>4135</v>
      </c>
      <c r="G26" s="114">
        <v>1909</v>
      </c>
      <c r="H26" s="114">
        <v>7692</v>
      </c>
      <c r="I26" s="115">
        <v>3187</v>
      </c>
      <c r="J26" s="114">
        <v>2109</v>
      </c>
      <c r="K26" s="114">
        <v>1078</v>
      </c>
      <c r="L26" s="423">
        <v>1772</v>
      </c>
      <c r="M26" s="424">
        <v>1827</v>
      </c>
    </row>
    <row r="27" spans="1:13" ht="11.1" customHeight="1" x14ac:dyDescent="0.2">
      <c r="A27" s="422" t="s">
        <v>387</v>
      </c>
      <c r="B27" s="115">
        <v>21907</v>
      </c>
      <c r="C27" s="114">
        <v>11429</v>
      </c>
      <c r="D27" s="114">
        <v>10478</v>
      </c>
      <c r="E27" s="114">
        <v>17122</v>
      </c>
      <c r="F27" s="114">
        <v>4193</v>
      </c>
      <c r="G27" s="114">
        <v>1868</v>
      </c>
      <c r="H27" s="114">
        <v>7881</v>
      </c>
      <c r="I27" s="115">
        <v>3172</v>
      </c>
      <c r="J27" s="114">
        <v>2061</v>
      </c>
      <c r="K27" s="114">
        <v>1111</v>
      </c>
      <c r="L27" s="423">
        <v>1747</v>
      </c>
      <c r="M27" s="424">
        <v>1459</v>
      </c>
    </row>
    <row r="28" spans="1:13" ht="11.1" customHeight="1" x14ac:dyDescent="0.2">
      <c r="A28" s="422" t="s">
        <v>388</v>
      </c>
      <c r="B28" s="115">
        <v>22022</v>
      </c>
      <c r="C28" s="114">
        <v>11483</v>
      </c>
      <c r="D28" s="114">
        <v>10539</v>
      </c>
      <c r="E28" s="114">
        <v>17691</v>
      </c>
      <c r="F28" s="114">
        <v>4279</v>
      </c>
      <c r="G28" s="114">
        <v>1949</v>
      </c>
      <c r="H28" s="114">
        <v>7960</v>
      </c>
      <c r="I28" s="115">
        <v>3196</v>
      </c>
      <c r="J28" s="114">
        <v>2065</v>
      </c>
      <c r="K28" s="114">
        <v>1131</v>
      </c>
      <c r="L28" s="423">
        <v>2118</v>
      </c>
      <c r="M28" s="424">
        <v>2047</v>
      </c>
    </row>
    <row r="29" spans="1:13" s="110" customFormat="1" ht="11.1" customHeight="1" x14ac:dyDescent="0.2">
      <c r="A29" s="422" t="s">
        <v>389</v>
      </c>
      <c r="B29" s="115">
        <v>21479</v>
      </c>
      <c r="C29" s="114">
        <v>11136</v>
      </c>
      <c r="D29" s="114">
        <v>10343</v>
      </c>
      <c r="E29" s="114">
        <v>17247</v>
      </c>
      <c r="F29" s="114">
        <v>4200</v>
      </c>
      <c r="G29" s="114">
        <v>1834</v>
      </c>
      <c r="H29" s="114">
        <v>7852</v>
      </c>
      <c r="I29" s="115">
        <v>3201</v>
      </c>
      <c r="J29" s="114">
        <v>2100</v>
      </c>
      <c r="K29" s="114">
        <v>1101</v>
      </c>
      <c r="L29" s="423">
        <v>1351</v>
      </c>
      <c r="M29" s="424">
        <v>1834</v>
      </c>
    </row>
    <row r="30" spans="1:13" ht="15" customHeight="1" x14ac:dyDescent="0.2">
      <c r="A30" s="422" t="s">
        <v>394</v>
      </c>
      <c r="B30" s="115">
        <v>21585</v>
      </c>
      <c r="C30" s="114">
        <v>11178</v>
      </c>
      <c r="D30" s="114">
        <v>10407</v>
      </c>
      <c r="E30" s="114">
        <v>17321</v>
      </c>
      <c r="F30" s="114">
        <v>4238</v>
      </c>
      <c r="G30" s="114">
        <v>1805</v>
      </c>
      <c r="H30" s="114">
        <v>7840</v>
      </c>
      <c r="I30" s="115">
        <v>3040</v>
      </c>
      <c r="J30" s="114">
        <v>1997</v>
      </c>
      <c r="K30" s="114">
        <v>1043</v>
      </c>
      <c r="L30" s="423">
        <v>1969</v>
      </c>
      <c r="M30" s="424">
        <v>1868</v>
      </c>
    </row>
    <row r="31" spans="1:13" ht="11.1" customHeight="1" x14ac:dyDescent="0.2">
      <c r="A31" s="422" t="s">
        <v>387</v>
      </c>
      <c r="B31" s="115">
        <v>21427</v>
      </c>
      <c r="C31" s="114">
        <v>11188</v>
      </c>
      <c r="D31" s="114">
        <v>10239</v>
      </c>
      <c r="E31" s="114">
        <v>17282</v>
      </c>
      <c r="F31" s="114">
        <v>4122</v>
      </c>
      <c r="G31" s="114">
        <v>1702</v>
      </c>
      <c r="H31" s="114">
        <v>7903</v>
      </c>
      <c r="I31" s="115">
        <v>2985</v>
      </c>
      <c r="J31" s="114">
        <v>1940</v>
      </c>
      <c r="K31" s="114">
        <v>1045</v>
      </c>
      <c r="L31" s="423">
        <v>1677</v>
      </c>
      <c r="M31" s="424">
        <v>1854</v>
      </c>
    </row>
    <row r="32" spans="1:13" ht="11.1" customHeight="1" x14ac:dyDescent="0.2">
      <c r="A32" s="422" t="s">
        <v>388</v>
      </c>
      <c r="B32" s="115">
        <v>21866</v>
      </c>
      <c r="C32" s="114">
        <v>11454</v>
      </c>
      <c r="D32" s="114">
        <v>10412</v>
      </c>
      <c r="E32" s="114">
        <v>17691</v>
      </c>
      <c r="F32" s="114">
        <v>4173</v>
      </c>
      <c r="G32" s="114">
        <v>1881</v>
      </c>
      <c r="H32" s="114">
        <v>8005</v>
      </c>
      <c r="I32" s="115">
        <v>3004</v>
      </c>
      <c r="J32" s="114">
        <v>1934</v>
      </c>
      <c r="K32" s="114">
        <v>1070</v>
      </c>
      <c r="L32" s="423">
        <v>2290</v>
      </c>
      <c r="M32" s="424">
        <v>1953</v>
      </c>
    </row>
    <row r="33" spans="1:13" s="110" customFormat="1" ht="11.1" customHeight="1" x14ac:dyDescent="0.2">
      <c r="A33" s="422" t="s">
        <v>389</v>
      </c>
      <c r="B33" s="115">
        <v>21514</v>
      </c>
      <c r="C33" s="114">
        <v>11203</v>
      </c>
      <c r="D33" s="114">
        <v>10311</v>
      </c>
      <c r="E33" s="114">
        <v>17324</v>
      </c>
      <c r="F33" s="114">
        <v>4188</v>
      </c>
      <c r="G33" s="114">
        <v>1761</v>
      </c>
      <c r="H33" s="114">
        <v>7943</v>
      </c>
      <c r="I33" s="115">
        <v>3063</v>
      </c>
      <c r="J33" s="114">
        <v>1996</v>
      </c>
      <c r="K33" s="114">
        <v>1067</v>
      </c>
      <c r="L33" s="423">
        <v>1276</v>
      </c>
      <c r="M33" s="424">
        <v>1602</v>
      </c>
    </row>
    <row r="34" spans="1:13" ht="15" customHeight="1" x14ac:dyDescent="0.2">
      <c r="A34" s="422" t="s">
        <v>395</v>
      </c>
      <c r="B34" s="115">
        <v>21562</v>
      </c>
      <c r="C34" s="114">
        <v>11255</v>
      </c>
      <c r="D34" s="114">
        <v>10307</v>
      </c>
      <c r="E34" s="114">
        <v>17347</v>
      </c>
      <c r="F34" s="114">
        <v>4214</v>
      </c>
      <c r="G34" s="114">
        <v>1706</v>
      </c>
      <c r="H34" s="114">
        <v>7981</v>
      </c>
      <c r="I34" s="115">
        <v>3039</v>
      </c>
      <c r="J34" s="114">
        <v>1997</v>
      </c>
      <c r="K34" s="114">
        <v>1042</v>
      </c>
      <c r="L34" s="423">
        <v>1794</v>
      </c>
      <c r="M34" s="424">
        <v>1744</v>
      </c>
    </row>
    <row r="35" spans="1:13" ht="11.1" customHeight="1" x14ac:dyDescent="0.2">
      <c r="A35" s="422" t="s">
        <v>387</v>
      </c>
      <c r="B35" s="115">
        <v>21711</v>
      </c>
      <c r="C35" s="114">
        <v>11360</v>
      </c>
      <c r="D35" s="114">
        <v>10351</v>
      </c>
      <c r="E35" s="114">
        <v>17428</v>
      </c>
      <c r="F35" s="114">
        <v>4283</v>
      </c>
      <c r="G35" s="114">
        <v>1668</v>
      </c>
      <c r="H35" s="114">
        <v>8051</v>
      </c>
      <c r="I35" s="115">
        <v>2979</v>
      </c>
      <c r="J35" s="114">
        <v>1911</v>
      </c>
      <c r="K35" s="114">
        <v>1068</v>
      </c>
      <c r="L35" s="423">
        <v>1705</v>
      </c>
      <c r="M35" s="424">
        <v>1558</v>
      </c>
    </row>
    <row r="36" spans="1:13" ht="11.1" customHeight="1" x14ac:dyDescent="0.2">
      <c r="A36" s="422" t="s">
        <v>388</v>
      </c>
      <c r="B36" s="115">
        <v>22017</v>
      </c>
      <c r="C36" s="114">
        <v>11526</v>
      </c>
      <c r="D36" s="114">
        <v>10491</v>
      </c>
      <c r="E36" s="114">
        <v>17658</v>
      </c>
      <c r="F36" s="114">
        <v>4359</v>
      </c>
      <c r="G36" s="114">
        <v>1829</v>
      </c>
      <c r="H36" s="114">
        <v>8099</v>
      </c>
      <c r="I36" s="115">
        <v>2993</v>
      </c>
      <c r="J36" s="114">
        <v>1924</v>
      </c>
      <c r="K36" s="114">
        <v>1069</v>
      </c>
      <c r="L36" s="423">
        <v>2084</v>
      </c>
      <c r="M36" s="424">
        <v>1836</v>
      </c>
    </row>
    <row r="37" spans="1:13" s="110" customFormat="1" ht="11.1" customHeight="1" x14ac:dyDescent="0.2">
      <c r="A37" s="422" t="s">
        <v>389</v>
      </c>
      <c r="B37" s="115">
        <v>21707</v>
      </c>
      <c r="C37" s="114">
        <v>11320</v>
      </c>
      <c r="D37" s="114">
        <v>10387</v>
      </c>
      <c r="E37" s="114">
        <v>17336</v>
      </c>
      <c r="F37" s="114">
        <v>4371</v>
      </c>
      <c r="G37" s="114">
        <v>1800</v>
      </c>
      <c r="H37" s="114">
        <v>8031</v>
      </c>
      <c r="I37" s="115">
        <v>3015</v>
      </c>
      <c r="J37" s="114">
        <v>1953</v>
      </c>
      <c r="K37" s="114">
        <v>1062</v>
      </c>
      <c r="L37" s="423">
        <v>1314</v>
      </c>
      <c r="M37" s="424">
        <v>1608</v>
      </c>
    </row>
    <row r="38" spans="1:13" ht="15" customHeight="1" x14ac:dyDescent="0.2">
      <c r="A38" s="425" t="s">
        <v>396</v>
      </c>
      <c r="B38" s="115">
        <v>21610</v>
      </c>
      <c r="C38" s="114">
        <v>11285</v>
      </c>
      <c r="D38" s="114">
        <v>10325</v>
      </c>
      <c r="E38" s="114">
        <v>17217</v>
      </c>
      <c r="F38" s="114">
        <v>4393</v>
      </c>
      <c r="G38" s="114">
        <v>1761</v>
      </c>
      <c r="H38" s="114">
        <v>7999</v>
      </c>
      <c r="I38" s="115">
        <v>2949</v>
      </c>
      <c r="J38" s="114">
        <v>1898</v>
      </c>
      <c r="K38" s="114">
        <v>1051</v>
      </c>
      <c r="L38" s="423">
        <v>1894</v>
      </c>
      <c r="M38" s="424">
        <v>1902</v>
      </c>
    </row>
    <row r="39" spans="1:13" ht="11.1" customHeight="1" x14ac:dyDescent="0.2">
      <c r="A39" s="422" t="s">
        <v>387</v>
      </c>
      <c r="B39" s="115">
        <v>21799</v>
      </c>
      <c r="C39" s="114">
        <v>11440</v>
      </c>
      <c r="D39" s="114">
        <v>10359</v>
      </c>
      <c r="E39" s="114">
        <v>17298</v>
      </c>
      <c r="F39" s="114">
        <v>4501</v>
      </c>
      <c r="G39" s="114">
        <v>1765</v>
      </c>
      <c r="H39" s="114">
        <v>8135</v>
      </c>
      <c r="I39" s="115">
        <v>2976</v>
      </c>
      <c r="J39" s="114">
        <v>1912</v>
      </c>
      <c r="K39" s="114">
        <v>1064</v>
      </c>
      <c r="L39" s="423">
        <v>1738</v>
      </c>
      <c r="M39" s="424">
        <v>1529</v>
      </c>
    </row>
    <row r="40" spans="1:13" ht="11.1" customHeight="1" x14ac:dyDescent="0.2">
      <c r="A40" s="425" t="s">
        <v>388</v>
      </c>
      <c r="B40" s="115">
        <v>22097</v>
      </c>
      <c r="C40" s="114">
        <v>11590</v>
      </c>
      <c r="D40" s="114">
        <v>10507</v>
      </c>
      <c r="E40" s="114">
        <v>17629</v>
      </c>
      <c r="F40" s="114">
        <v>4468</v>
      </c>
      <c r="G40" s="114">
        <v>1950</v>
      </c>
      <c r="H40" s="114">
        <v>8167</v>
      </c>
      <c r="I40" s="115">
        <v>3003</v>
      </c>
      <c r="J40" s="114">
        <v>1926</v>
      </c>
      <c r="K40" s="114">
        <v>1077</v>
      </c>
      <c r="L40" s="423">
        <v>2172</v>
      </c>
      <c r="M40" s="424">
        <v>1946</v>
      </c>
    </row>
    <row r="41" spans="1:13" s="110" customFormat="1" ht="11.1" customHeight="1" x14ac:dyDescent="0.2">
      <c r="A41" s="422" t="s">
        <v>389</v>
      </c>
      <c r="B41" s="115">
        <v>21868</v>
      </c>
      <c r="C41" s="114">
        <v>11452</v>
      </c>
      <c r="D41" s="114">
        <v>10416</v>
      </c>
      <c r="E41" s="114">
        <v>17414</v>
      </c>
      <c r="F41" s="114">
        <v>4454</v>
      </c>
      <c r="G41" s="114">
        <v>1903</v>
      </c>
      <c r="H41" s="114">
        <v>8169</v>
      </c>
      <c r="I41" s="115">
        <v>3021</v>
      </c>
      <c r="J41" s="114">
        <v>1935</v>
      </c>
      <c r="K41" s="114">
        <v>1086</v>
      </c>
      <c r="L41" s="423">
        <v>1505</v>
      </c>
      <c r="M41" s="424">
        <v>1766</v>
      </c>
    </row>
    <row r="42" spans="1:13" ht="15" customHeight="1" x14ac:dyDescent="0.2">
      <c r="A42" s="422" t="s">
        <v>397</v>
      </c>
      <c r="B42" s="115">
        <v>21979</v>
      </c>
      <c r="C42" s="114">
        <v>11501</v>
      </c>
      <c r="D42" s="114">
        <v>10478</v>
      </c>
      <c r="E42" s="114">
        <v>17533</v>
      </c>
      <c r="F42" s="114">
        <v>4446</v>
      </c>
      <c r="G42" s="114">
        <v>1889</v>
      </c>
      <c r="H42" s="114">
        <v>8158</v>
      </c>
      <c r="I42" s="115">
        <v>3053</v>
      </c>
      <c r="J42" s="114">
        <v>1957</v>
      </c>
      <c r="K42" s="114">
        <v>1096</v>
      </c>
      <c r="L42" s="423">
        <v>2296</v>
      </c>
      <c r="M42" s="424">
        <v>2201</v>
      </c>
    </row>
    <row r="43" spans="1:13" ht="11.1" customHeight="1" x14ac:dyDescent="0.2">
      <c r="A43" s="422" t="s">
        <v>387</v>
      </c>
      <c r="B43" s="115">
        <v>22177</v>
      </c>
      <c r="C43" s="114">
        <v>11672</v>
      </c>
      <c r="D43" s="114">
        <v>10505</v>
      </c>
      <c r="E43" s="114">
        <v>17684</v>
      </c>
      <c r="F43" s="114">
        <v>4493</v>
      </c>
      <c r="G43" s="114">
        <v>1885</v>
      </c>
      <c r="H43" s="114">
        <v>8254</v>
      </c>
      <c r="I43" s="115">
        <v>3084</v>
      </c>
      <c r="J43" s="114">
        <v>1955</v>
      </c>
      <c r="K43" s="114">
        <v>1129</v>
      </c>
      <c r="L43" s="423">
        <v>1836</v>
      </c>
      <c r="M43" s="424">
        <v>1634</v>
      </c>
    </row>
    <row r="44" spans="1:13" ht="11.1" customHeight="1" x14ac:dyDescent="0.2">
      <c r="A44" s="422" t="s">
        <v>388</v>
      </c>
      <c r="B44" s="115">
        <v>22376</v>
      </c>
      <c r="C44" s="114">
        <v>11831</v>
      </c>
      <c r="D44" s="114">
        <v>10545</v>
      </c>
      <c r="E44" s="114">
        <v>17850</v>
      </c>
      <c r="F44" s="114">
        <v>4526</v>
      </c>
      <c r="G44" s="114">
        <v>2017</v>
      </c>
      <c r="H44" s="114">
        <v>8269</v>
      </c>
      <c r="I44" s="115">
        <v>3115</v>
      </c>
      <c r="J44" s="114">
        <v>1936</v>
      </c>
      <c r="K44" s="114">
        <v>1179</v>
      </c>
      <c r="L44" s="423">
        <v>2222</v>
      </c>
      <c r="M44" s="424">
        <v>2087</v>
      </c>
    </row>
    <row r="45" spans="1:13" s="110" customFormat="1" ht="11.1" customHeight="1" x14ac:dyDescent="0.2">
      <c r="A45" s="422" t="s">
        <v>389</v>
      </c>
      <c r="B45" s="115">
        <v>22062</v>
      </c>
      <c r="C45" s="114">
        <v>11612</v>
      </c>
      <c r="D45" s="114">
        <v>10450</v>
      </c>
      <c r="E45" s="114">
        <v>17527</v>
      </c>
      <c r="F45" s="114">
        <v>4535</v>
      </c>
      <c r="G45" s="114">
        <v>1988</v>
      </c>
      <c r="H45" s="114">
        <v>8204</v>
      </c>
      <c r="I45" s="115">
        <v>3158</v>
      </c>
      <c r="J45" s="114">
        <v>1972</v>
      </c>
      <c r="K45" s="114">
        <v>1186</v>
      </c>
      <c r="L45" s="423">
        <v>1653</v>
      </c>
      <c r="M45" s="424">
        <v>1982</v>
      </c>
    </row>
    <row r="46" spans="1:13" ht="15" customHeight="1" x14ac:dyDescent="0.2">
      <c r="A46" s="422" t="s">
        <v>398</v>
      </c>
      <c r="B46" s="115">
        <v>21733</v>
      </c>
      <c r="C46" s="114">
        <v>11502</v>
      </c>
      <c r="D46" s="114">
        <v>10231</v>
      </c>
      <c r="E46" s="114">
        <v>17321</v>
      </c>
      <c r="F46" s="114">
        <v>4412</v>
      </c>
      <c r="G46" s="114">
        <v>1952</v>
      </c>
      <c r="H46" s="114">
        <v>8075</v>
      </c>
      <c r="I46" s="115">
        <v>3171</v>
      </c>
      <c r="J46" s="114">
        <v>1982</v>
      </c>
      <c r="K46" s="114">
        <v>1189</v>
      </c>
      <c r="L46" s="423">
        <v>1882</v>
      </c>
      <c r="M46" s="424">
        <v>2070</v>
      </c>
    </row>
    <row r="47" spans="1:13" ht="11.1" customHeight="1" x14ac:dyDescent="0.2">
      <c r="A47" s="422" t="s">
        <v>387</v>
      </c>
      <c r="B47" s="115">
        <v>21720</v>
      </c>
      <c r="C47" s="114">
        <v>11569</v>
      </c>
      <c r="D47" s="114">
        <v>10151</v>
      </c>
      <c r="E47" s="114">
        <v>17276</v>
      </c>
      <c r="F47" s="114">
        <v>4444</v>
      </c>
      <c r="G47" s="114">
        <v>1923</v>
      </c>
      <c r="H47" s="114">
        <v>8102</v>
      </c>
      <c r="I47" s="115">
        <v>3211</v>
      </c>
      <c r="J47" s="114">
        <v>1984</v>
      </c>
      <c r="K47" s="114">
        <v>1227</v>
      </c>
      <c r="L47" s="423">
        <v>1621</v>
      </c>
      <c r="M47" s="424">
        <v>1649</v>
      </c>
    </row>
    <row r="48" spans="1:13" ht="11.1" customHeight="1" x14ac:dyDescent="0.2">
      <c r="A48" s="422" t="s">
        <v>388</v>
      </c>
      <c r="B48" s="115">
        <v>21660</v>
      </c>
      <c r="C48" s="114">
        <v>11577</v>
      </c>
      <c r="D48" s="114">
        <v>10083</v>
      </c>
      <c r="E48" s="114">
        <v>17285</v>
      </c>
      <c r="F48" s="114">
        <v>4375</v>
      </c>
      <c r="G48" s="114">
        <v>2075</v>
      </c>
      <c r="H48" s="114">
        <v>8057</v>
      </c>
      <c r="I48" s="115">
        <v>3213</v>
      </c>
      <c r="J48" s="114">
        <v>1949</v>
      </c>
      <c r="K48" s="114">
        <v>1264</v>
      </c>
      <c r="L48" s="423">
        <v>1897</v>
      </c>
      <c r="M48" s="424">
        <v>1827</v>
      </c>
    </row>
    <row r="49" spans="1:17" s="110" customFormat="1" ht="11.1" customHeight="1" x14ac:dyDescent="0.2">
      <c r="A49" s="422" t="s">
        <v>389</v>
      </c>
      <c r="B49" s="115">
        <v>21341</v>
      </c>
      <c r="C49" s="114">
        <v>11357</v>
      </c>
      <c r="D49" s="114">
        <v>9984</v>
      </c>
      <c r="E49" s="114">
        <v>16981</v>
      </c>
      <c r="F49" s="114">
        <v>4360</v>
      </c>
      <c r="G49" s="114">
        <v>1979</v>
      </c>
      <c r="H49" s="114">
        <v>7999</v>
      </c>
      <c r="I49" s="115">
        <v>3292</v>
      </c>
      <c r="J49" s="114">
        <v>1996</v>
      </c>
      <c r="K49" s="114">
        <v>1296</v>
      </c>
      <c r="L49" s="423">
        <v>1141</v>
      </c>
      <c r="M49" s="424">
        <v>1478</v>
      </c>
    </row>
    <row r="50" spans="1:17" ht="15" customHeight="1" x14ac:dyDescent="0.2">
      <c r="A50" s="422" t="s">
        <v>399</v>
      </c>
      <c r="B50" s="143">
        <v>20840</v>
      </c>
      <c r="C50" s="144">
        <v>11169</v>
      </c>
      <c r="D50" s="144">
        <v>9671</v>
      </c>
      <c r="E50" s="144">
        <v>16607</v>
      </c>
      <c r="F50" s="144">
        <v>4233</v>
      </c>
      <c r="G50" s="144">
        <v>1899</v>
      </c>
      <c r="H50" s="144">
        <v>7827</v>
      </c>
      <c r="I50" s="143">
        <v>3160</v>
      </c>
      <c r="J50" s="144">
        <v>1901</v>
      </c>
      <c r="K50" s="144">
        <v>1259</v>
      </c>
      <c r="L50" s="426">
        <v>1596</v>
      </c>
      <c r="M50" s="427">
        <v>1786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-4.108958726360834</v>
      </c>
      <c r="C6" s="480">
        <f>'Tabelle 3.3'!J11</f>
        <v>-0.34689372437716809</v>
      </c>
      <c r="D6" s="481">
        <f t="shared" ref="D6:E9" si="0">IF(OR(AND(B6&gt;=-50,B6&lt;=50),ISNUMBER(B6)=FALSE),B6,"")</f>
        <v>-4.108958726360834</v>
      </c>
      <c r="E6" s="481">
        <f t="shared" si="0"/>
        <v>-0.34689372437716809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-4.108958726360834</v>
      </c>
      <c r="C14" s="480">
        <f>'Tabelle 3.3'!J11</f>
        <v>-0.34689372437716809</v>
      </c>
      <c r="D14" s="481">
        <f>IF(OR(AND(B14&gt;=-50,B14&lt;=50),ISNUMBER(B14)=FALSE),B14,"")</f>
        <v>-4.108958726360834</v>
      </c>
      <c r="E14" s="481">
        <f>IF(OR(AND(C14&gt;=-50,C14&lt;=50),ISNUMBER(C14)=FALSE),C14,"")</f>
        <v>-0.34689372437716809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-6.8493150684931505</v>
      </c>
      <c r="C15" s="480">
        <f>'Tabelle 3.3'!J12</f>
        <v>-8.8235294117647065</v>
      </c>
      <c r="D15" s="481">
        <f t="shared" ref="D15:E45" si="3">IF(OR(AND(B15&gt;=-50,B15&lt;=50),ISNUMBER(B15)=FALSE),B15,"")</f>
        <v>-6.8493150684931505</v>
      </c>
      <c r="E15" s="481">
        <f t="shared" si="3"/>
        <v>-8.8235294117647065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0.26178010471204188</v>
      </c>
      <c r="C16" s="480">
        <f>'Tabelle 3.3'!J13</f>
        <v>-22.222222222222221</v>
      </c>
      <c r="D16" s="481">
        <f t="shared" si="3"/>
        <v>0.26178010471204188</v>
      </c>
      <c r="E16" s="481">
        <f t="shared" si="3"/>
        <v>-22.222222222222221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-0.64664620780359494</v>
      </c>
      <c r="C17" s="480">
        <f>'Tabelle 3.3'!J14</f>
        <v>-9.6730245231607626</v>
      </c>
      <c r="D17" s="481">
        <f t="shared" si="3"/>
        <v>-0.64664620780359494</v>
      </c>
      <c r="E17" s="481">
        <f t="shared" si="3"/>
        <v>-9.6730245231607626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2.2857142857142856</v>
      </c>
      <c r="C18" s="480">
        <f>'Tabelle 3.3'!J15</f>
        <v>5.0847457627118642</v>
      </c>
      <c r="D18" s="481">
        <f t="shared" si="3"/>
        <v>2.2857142857142856</v>
      </c>
      <c r="E18" s="481">
        <f t="shared" si="3"/>
        <v>5.0847457627118642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-0.98962104755008451</v>
      </c>
      <c r="C19" s="480">
        <f>'Tabelle 3.3'!J16</f>
        <v>-8.7628865979381452</v>
      </c>
      <c r="D19" s="481">
        <f t="shared" si="3"/>
        <v>-0.98962104755008451</v>
      </c>
      <c r="E19" s="481">
        <f t="shared" si="3"/>
        <v>-8.7628865979381452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-0.92547491475888943</v>
      </c>
      <c r="C20" s="480">
        <f>'Tabelle 3.3'!J17</f>
        <v>-18.859649122807017</v>
      </c>
      <c r="D20" s="481">
        <f t="shared" si="3"/>
        <v>-0.92547491475888943</v>
      </c>
      <c r="E20" s="481">
        <f t="shared" si="3"/>
        <v>-18.859649122807017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8.7336244541484712E-2</v>
      </c>
      <c r="C21" s="480">
        <f>'Tabelle 3.3'!J18</f>
        <v>10.759493670886076</v>
      </c>
      <c r="D21" s="481">
        <f t="shared" si="3"/>
        <v>8.7336244541484712E-2</v>
      </c>
      <c r="E21" s="481">
        <f t="shared" si="3"/>
        <v>10.759493670886076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4.409448818897638</v>
      </c>
      <c r="C22" s="480">
        <f>'Tabelle 3.3'!J19</f>
        <v>10.745614035087719</v>
      </c>
      <c r="D22" s="481">
        <f t="shared" si="3"/>
        <v>4.409448818897638</v>
      </c>
      <c r="E22" s="481">
        <f t="shared" si="3"/>
        <v>10.745614035087719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0.87412587412587417</v>
      </c>
      <c r="C23" s="480">
        <f>'Tabelle 3.3'!J20</f>
        <v>-1.6949152542372881</v>
      </c>
      <c r="D23" s="481">
        <f t="shared" si="3"/>
        <v>0.87412587412587417</v>
      </c>
      <c r="E23" s="481">
        <f t="shared" si="3"/>
        <v>-1.6949152542372881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0.49504950495049505</v>
      </c>
      <c r="C24" s="480">
        <f>'Tabelle 3.3'!J21</f>
        <v>-9.8701298701298708</v>
      </c>
      <c r="D24" s="481">
        <f t="shared" si="3"/>
        <v>0.49504950495049505</v>
      </c>
      <c r="E24" s="481">
        <f t="shared" si="3"/>
        <v>-9.8701298701298708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-5.9523809523809526</v>
      </c>
      <c r="C25" s="480">
        <f>'Tabelle 3.3'!J22</f>
        <v>-10.810810810810811</v>
      </c>
      <c r="D25" s="481">
        <f t="shared" si="3"/>
        <v>-5.9523809523809526</v>
      </c>
      <c r="E25" s="481">
        <f t="shared" si="3"/>
        <v>-10.810810810810811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-3.629032258064516</v>
      </c>
      <c r="C26" s="480">
        <f>'Tabelle 3.3'!J23</f>
        <v>-4.166666666666667</v>
      </c>
      <c r="D26" s="481">
        <f t="shared" si="3"/>
        <v>-3.629032258064516</v>
      </c>
      <c r="E26" s="481">
        <f t="shared" si="3"/>
        <v>-4.166666666666667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15.2073732718894</v>
      </c>
      <c r="C27" s="480">
        <f>'Tabelle 3.3'!J24</f>
        <v>6.0439560439560438</v>
      </c>
      <c r="D27" s="481">
        <f t="shared" si="3"/>
        <v>15.2073732718894</v>
      </c>
      <c r="E27" s="481">
        <f t="shared" si="3"/>
        <v>6.0439560439560438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-6.2650602409638552</v>
      </c>
      <c r="C28" s="480">
        <f>'Tabelle 3.3'!J25</f>
        <v>7.0484581497797354</v>
      </c>
      <c r="D28" s="481">
        <f t="shared" si="3"/>
        <v>-6.2650602409638552</v>
      </c>
      <c r="E28" s="481">
        <f t="shared" si="3"/>
        <v>7.0484581497797354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-12.114989733059549</v>
      </c>
      <c r="C29" s="480">
        <f>'Tabelle 3.3'!J26</f>
        <v>4.9504950495049505</v>
      </c>
      <c r="D29" s="481">
        <f t="shared" si="3"/>
        <v>-12.114989733059549</v>
      </c>
      <c r="E29" s="481">
        <f t="shared" si="3"/>
        <v>4.9504950495049505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-0.86848635235732008</v>
      </c>
      <c r="C30" s="480">
        <f>'Tabelle 3.3'!J27</f>
        <v>18.421052631578949</v>
      </c>
      <c r="D30" s="481">
        <f t="shared" si="3"/>
        <v>-0.86848635235732008</v>
      </c>
      <c r="E30" s="481">
        <f t="shared" si="3"/>
        <v>18.421052631578949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26.433915211970074</v>
      </c>
      <c r="C31" s="480">
        <f>'Tabelle 3.3'!J28</f>
        <v>28.571428571428573</v>
      </c>
      <c r="D31" s="481">
        <f t="shared" si="3"/>
        <v>26.433915211970074</v>
      </c>
      <c r="E31" s="481">
        <f t="shared" si="3"/>
        <v>28.571428571428573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-3.871499176276771</v>
      </c>
      <c r="C32" s="480">
        <f>'Tabelle 3.3'!J29</f>
        <v>5.376344086021505</v>
      </c>
      <c r="D32" s="481">
        <f t="shared" si="3"/>
        <v>-3.871499176276771</v>
      </c>
      <c r="E32" s="481">
        <f t="shared" si="3"/>
        <v>5.376344086021505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-31.425140112089672</v>
      </c>
      <c r="C33" s="480">
        <f>'Tabelle 3.3'!J30</f>
        <v>-12.650602409638553</v>
      </c>
      <c r="D33" s="481">
        <f t="shared" si="3"/>
        <v>-31.425140112089672</v>
      </c>
      <c r="E33" s="481">
        <f t="shared" si="3"/>
        <v>-12.650602409638553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-6.6091954022988508</v>
      </c>
      <c r="C34" s="480">
        <f>'Tabelle 3.3'!J31</f>
        <v>2.9411764705882355</v>
      </c>
      <c r="D34" s="481">
        <f t="shared" si="3"/>
        <v>-6.6091954022988508</v>
      </c>
      <c r="E34" s="481">
        <f t="shared" si="3"/>
        <v>2.9411764705882355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-6.8493150684931505</v>
      </c>
      <c r="C37" s="480">
        <f>'Tabelle 3.3'!J34</f>
        <v>-8.8235294117647065</v>
      </c>
      <c r="D37" s="481">
        <f t="shared" si="3"/>
        <v>-6.8493150684931505</v>
      </c>
      <c r="E37" s="481">
        <f t="shared" si="3"/>
        <v>-8.8235294117647065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-0.53516101774481273</v>
      </c>
      <c r="C38" s="480">
        <f>'Tabelle 3.3'!J35</f>
        <v>-6.3736263736263732</v>
      </c>
      <c r="D38" s="481">
        <f t="shared" si="3"/>
        <v>-0.53516101774481273</v>
      </c>
      <c r="E38" s="481">
        <f t="shared" si="3"/>
        <v>-6.3736263736263732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-7.5625579240037073</v>
      </c>
      <c r="C39" s="480">
        <f>'Tabelle 3.3'!J36</f>
        <v>2.2451728783116298</v>
      </c>
      <c r="D39" s="481">
        <f t="shared" si="3"/>
        <v>-7.5625579240037073</v>
      </c>
      <c r="E39" s="481">
        <f t="shared" si="3"/>
        <v>2.2451728783116298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-7.5625579240037073</v>
      </c>
      <c r="C45" s="480">
        <f>'Tabelle 3.3'!J36</f>
        <v>2.2451728783116298</v>
      </c>
      <c r="D45" s="481">
        <f t="shared" si="3"/>
        <v>-7.5625579240037073</v>
      </c>
      <c r="E45" s="481">
        <f t="shared" si="3"/>
        <v>2.2451728783116298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21644</v>
      </c>
      <c r="C51" s="487">
        <v>2109</v>
      </c>
      <c r="D51" s="487">
        <v>1078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21907</v>
      </c>
      <c r="C52" s="487">
        <v>2061</v>
      </c>
      <c r="D52" s="487">
        <v>1111</v>
      </c>
      <c r="E52" s="488">
        <f t="shared" ref="E52:G70" si="11">IF($A$51=37802,IF(COUNTBLANK(B$51:B$70)&gt;0,#N/A,B52/B$51*100),IF(COUNTBLANK(B$51:B$75)&gt;0,#N/A,B52/B$51*100))</f>
        <v>101.2151173535391</v>
      </c>
      <c r="F52" s="488">
        <f t="shared" si="11"/>
        <v>97.724039829302995</v>
      </c>
      <c r="G52" s="488">
        <f t="shared" si="11"/>
        <v>103.0612244897959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22022</v>
      </c>
      <c r="C53" s="487">
        <v>2065</v>
      </c>
      <c r="D53" s="487">
        <v>1131</v>
      </c>
      <c r="E53" s="488">
        <f t="shared" si="11"/>
        <v>101.7464424320828</v>
      </c>
      <c r="F53" s="488">
        <f t="shared" si="11"/>
        <v>97.913703176861063</v>
      </c>
      <c r="G53" s="488">
        <f t="shared" si="11"/>
        <v>104.91651205936921</v>
      </c>
      <c r="H53" s="489">
        <f>IF(ISERROR(L53)=TRUE,IF(MONTH(A53)=MONTH(MAX(A$51:A$75)),A53,""),"")</f>
        <v>41883</v>
      </c>
      <c r="I53" s="488">
        <f t="shared" si="12"/>
        <v>101.7464424320828</v>
      </c>
      <c r="J53" s="488">
        <f t="shared" si="10"/>
        <v>97.913703176861063</v>
      </c>
      <c r="K53" s="488">
        <f t="shared" si="10"/>
        <v>104.91651205936921</v>
      </c>
      <c r="L53" s="488" t="e">
        <f t="shared" si="13"/>
        <v>#N/A</v>
      </c>
    </row>
    <row r="54" spans="1:14" ht="15" customHeight="1" x14ac:dyDescent="0.2">
      <c r="A54" s="490" t="s">
        <v>462</v>
      </c>
      <c r="B54" s="487">
        <v>21479</v>
      </c>
      <c r="C54" s="487">
        <v>2100</v>
      </c>
      <c r="D54" s="487">
        <v>1101</v>
      </c>
      <c r="E54" s="488">
        <f t="shared" si="11"/>
        <v>99.237664017741636</v>
      </c>
      <c r="F54" s="488">
        <f t="shared" si="11"/>
        <v>99.57325746799431</v>
      </c>
      <c r="G54" s="488">
        <f t="shared" si="11"/>
        <v>102.13358070500928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21585</v>
      </c>
      <c r="C55" s="487">
        <v>1997</v>
      </c>
      <c r="D55" s="487">
        <v>1043</v>
      </c>
      <c r="E55" s="488">
        <f t="shared" si="11"/>
        <v>99.727407133616708</v>
      </c>
      <c r="F55" s="488">
        <f t="shared" si="11"/>
        <v>94.689426268373637</v>
      </c>
      <c r="G55" s="488">
        <f t="shared" si="11"/>
        <v>96.753246753246756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21427</v>
      </c>
      <c r="C56" s="487">
        <v>1940</v>
      </c>
      <c r="D56" s="487">
        <v>1045</v>
      </c>
      <c r="E56" s="488">
        <f t="shared" si="11"/>
        <v>98.997412677878387</v>
      </c>
      <c r="F56" s="488">
        <f t="shared" si="11"/>
        <v>91.986723565670943</v>
      </c>
      <c r="G56" s="488">
        <f t="shared" si="11"/>
        <v>96.938775510204081</v>
      </c>
      <c r="H56" s="489" t="str">
        <f t="shared" si="14"/>
        <v/>
      </c>
      <c r="I56" s="488" t="str">
        <f t="shared" si="12"/>
        <v/>
      </c>
      <c r="J56" s="488" t="str">
        <f t="shared" si="10"/>
        <v/>
      </c>
      <c r="K56" s="488" t="str">
        <f t="shared" si="10"/>
        <v/>
      </c>
      <c r="L56" s="488" t="e">
        <f t="shared" si="13"/>
        <v>#N/A</v>
      </c>
    </row>
    <row r="57" spans="1:14" ht="15" customHeight="1" x14ac:dyDescent="0.2">
      <c r="A57" s="490">
        <v>42248</v>
      </c>
      <c r="B57" s="487">
        <v>21866</v>
      </c>
      <c r="C57" s="487">
        <v>1934</v>
      </c>
      <c r="D57" s="487">
        <v>1070</v>
      </c>
      <c r="E57" s="488">
        <f t="shared" si="11"/>
        <v>101.02568841249307</v>
      </c>
      <c r="F57" s="488">
        <f t="shared" si="11"/>
        <v>91.702228544333806</v>
      </c>
      <c r="G57" s="488">
        <f t="shared" si="11"/>
        <v>99.257884972170686</v>
      </c>
      <c r="H57" s="489">
        <f t="shared" si="14"/>
        <v>42248</v>
      </c>
      <c r="I57" s="488">
        <f t="shared" si="12"/>
        <v>101.02568841249307</v>
      </c>
      <c r="J57" s="488">
        <f t="shared" si="10"/>
        <v>91.702228544333806</v>
      </c>
      <c r="K57" s="488">
        <f t="shared" si="10"/>
        <v>99.257884972170686</v>
      </c>
      <c r="L57" s="488" t="e">
        <f t="shared" si="13"/>
        <v>#N/A</v>
      </c>
    </row>
    <row r="58" spans="1:14" ht="15" customHeight="1" x14ac:dyDescent="0.2">
      <c r="A58" s="490" t="s">
        <v>465</v>
      </c>
      <c r="B58" s="487">
        <v>21514</v>
      </c>
      <c r="C58" s="487">
        <v>1996</v>
      </c>
      <c r="D58" s="487">
        <v>1067</v>
      </c>
      <c r="E58" s="488">
        <f t="shared" si="11"/>
        <v>99.399371650341891</v>
      </c>
      <c r="F58" s="488">
        <f t="shared" si="11"/>
        <v>94.64201043148411</v>
      </c>
      <c r="G58" s="488">
        <f t="shared" si="11"/>
        <v>98.979591836734699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21562</v>
      </c>
      <c r="C59" s="487">
        <v>1997</v>
      </c>
      <c r="D59" s="487">
        <v>1042</v>
      </c>
      <c r="E59" s="488">
        <f t="shared" si="11"/>
        <v>99.621142117907965</v>
      </c>
      <c r="F59" s="488">
        <f t="shared" si="11"/>
        <v>94.689426268373637</v>
      </c>
      <c r="G59" s="488">
        <f t="shared" si="11"/>
        <v>96.66048237476808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21711</v>
      </c>
      <c r="C60" s="487">
        <v>1911</v>
      </c>
      <c r="D60" s="487">
        <v>1068</v>
      </c>
      <c r="E60" s="488">
        <f t="shared" si="11"/>
        <v>100.30955461097764</v>
      </c>
      <c r="F60" s="488">
        <f t="shared" si="11"/>
        <v>90.611664295874832</v>
      </c>
      <c r="G60" s="488">
        <f t="shared" si="11"/>
        <v>99.072356215213347</v>
      </c>
      <c r="H60" s="489" t="str">
        <f t="shared" si="14"/>
        <v/>
      </c>
      <c r="I60" s="488" t="str">
        <f t="shared" si="12"/>
        <v/>
      </c>
      <c r="J60" s="488" t="str">
        <f t="shared" si="10"/>
        <v/>
      </c>
      <c r="K60" s="488" t="str">
        <f t="shared" si="10"/>
        <v/>
      </c>
      <c r="L60" s="488" t="e">
        <f t="shared" si="13"/>
        <v>#N/A</v>
      </c>
    </row>
    <row r="61" spans="1:14" ht="15" customHeight="1" x14ac:dyDescent="0.2">
      <c r="A61" s="490">
        <v>42614</v>
      </c>
      <c r="B61" s="487">
        <v>22017</v>
      </c>
      <c r="C61" s="487">
        <v>1924</v>
      </c>
      <c r="D61" s="487">
        <v>1069</v>
      </c>
      <c r="E61" s="488">
        <f t="shared" si="11"/>
        <v>101.72334134171133</v>
      </c>
      <c r="F61" s="488">
        <f t="shared" si="11"/>
        <v>91.228070175438589</v>
      </c>
      <c r="G61" s="488">
        <f t="shared" si="11"/>
        <v>99.165120593692023</v>
      </c>
      <c r="H61" s="489">
        <f t="shared" si="14"/>
        <v>42614</v>
      </c>
      <c r="I61" s="488">
        <f t="shared" si="12"/>
        <v>101.72334134171133</v>
      </c>
      <c r="J61" s="488">
        <f t="shared" si="10"/>
        <v>91.228070175438589</v>
      </c>
      <c r="K61" s="488">
        <f t="shared" si="10"/>
        <v>99.165120593692023</v>
      </c>
      <c r="L61" s="488" t="e">
        <f t="shared" si="13"/>
        <v>#N/A</v>
      </c>
    </row>
    <row r="62" spans="1:14" ht="15" customHeight="1" x14ac:dyDescent="0.2">
      <c r="A62" s="490" t="s">
        <v>468</v>
      </c>
      <c r="B62" s="487">
        <v>21707</v>
      </c>
      <c r="C62" s="487">
        <v>1953</v>
      </c>
      <c r="D62" s="487">
        <v>1062</v>
      </c>
      <c r="E62" s="488">
        <f t="shared" si="11"/>
        <v>100.29107373868047</v>
      </c>
      <c r="F62" s="488">
        <f t="shared" si="11"/>
        <v>92.603129445234714</v>
      </c>
      <c r="G62" s="488">
        <f t="shared" si="11"/>
        <v>98.515769944341372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21610</v>
      </c>
      <c r="C63" s="487">
        <v>1898</v>
      </c>
      <c r="D63" s="487">
        <v>1051</v>
      </c>
      <c r="E63" s="488">
        <f t="shared" si="11"/>
        <v>99.842912585474025</v>
      </c>
      <c r="F63" s="488">
        <f t="shared" si="11"/>
        <v>89.995258416311046</v>
      </c>
      <c r="G63" s="488">
        <f t="shared" si="11"/>
        <v>97.495361781076056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21799</v>
      </c>
      <c r="C64" s="487">
        <v>1912</v>
      </c>
      <c r="D64" s="487">
        <v>1064</v>
      </c>
      <c r="E64" s="488">
        <f t="shared" si="11"/>
        <v>100.71613380151543</v>
      </c>
      <c r="F64" s="488">
        <f t="shared" si="11"/>
        <v>90.659080132764345</v>
      </c>
      <c r="G64" s="488">
        <f t="shared" si="11"/>
        <v>98.701298701298697</v>
      </c>
      <c r="H64" s="489" t="str">
        <f t="shared" si="14"/>
        <v/>
      </c>
      <c r="I64" s="488" t="str">
        <f t="shared" si="12"/>
        <v/>
      </c>
      <c r="J64" s="488" t="str">
        <f t="shared" si="10"/>
        <v/>
      </c>
      <c r="K64" s="488" t="str">
        <f t="shared" si="10"/>
        <v/>
      </c>
      <c r="L64" s="488" t="e">
        <f t="shared" si="13"/>
        <v>#N/A</v>
      </c>
    </row>
    <row r="65" spans="1:12" ht="15" customHeight="1" x14ac:dyDescent="0.2">
      <c r="A65" s="490">
        <v>42979</v>
      </c>
      <c r="B65" s="487">
        <v>22097</v>
      </c>
      <c r="C65" s="487">
        <v>1926</v>
      </c>
      <c r="D65" s="487">
        <v>1077</v>
      </c>
      <c r="E65" s="488">
        <f t="shared" si="11"/>
        <v>102.09295878765478</v>
      </c>
      <c r="F65" s="488">
        <f t="shared" si="11"/>
        <v>91.322901849217644</v>
      </c>
      <c r="G65" s="488">
        <f t="shared" si="11"/>
        <v>99.907235621521338</v>
      </c>
      <c r="H65" s="489">
        <f t="shared" si="14"/>
        <v>42979</v>
      </c>
      <c r="I65" s="488">
        <f t="shared" si="12"/>
        <v>102.09295878765478</v>
      </c>
      <c r="J65" s="488">
        <f t="shared" si="10"/>
        <v>91.322901849217644</v>
      </c>
      <c r="K65" s="488">
        <f t="shared" si="10"/>
        <v>99.907235621521338</v>
      </c>
      <c r="L65" s="488" t="e">
        <f t="shared" si="13"/>
        <v>#N/A</v>
      </c>
    </row>
    <row r="66" spans="1:12" ht="15" customHeight="1" x14ac:dyDescent="0.2">
      <c r="A66" s="490" t="s">
        <v>471</v>
      </c>
      <c r="B66" s="487">
        <v>21868</v>
      </c>
      <c r="C66" s="487">
        <v>1935</v>
      </c>
      <c r="D66" s="487">
        <v>1086</v>
      </c>
      <c r="E66" s="488">
        <f t="shared" si="11"/>
        <v>101.03492884864164</v>
      </c>
      <c r="F66" s="488">
        <f t="shared" si="11"/>
        <v>91.749644381223334</v>
      </c>
      <c r="G66" s="488">
        <f t="shared" si="11"/>
        <v>100.7421150278293</v>
      </c>
      <c r="H66" s="489" t="str">
        <f t="shared" si="14"/>
        <v/>
      </c>
      <c r="I66" s="488" t="str">
        <f t="shared" si="12"/>
        <v/>
      </c>
      <c r="J66" s="488" t="str">
        <f t="shared" si="10"/>
        <v/>
      </c>
      <c r="K66" s="488" t="str">
        <f t="shared" si="10"/>
        <v/>
      </c>
      <c r="L66" s="488" t="e">
        <f t="shared" si="13"/>
        <v>#N/A</v>
      </c>
    </row>
    <row r="67" spans="1:12" ht="15" customHeight="1" x14ac:dyDescent="0.2">
      <c r="A67" s="490" t="s">
        <v>472</v>
      </c>
      <c r="B67" s="487">
        <v>21979</v>
      </c>
      <c r="C67" s="487">
        <v>1957</v>
      </c>
      <c r="D67" s="487">
        <v>1096</v>
      </c>
      <c r="E67" s="488">
        <f t="shared" si="11"/>
        <v>101.54777305488818</v>
      </c>
      <c r="F67" s="488">
        <f t="shared" si="11"/>
        <v>92.792792792792795</v>
      </c>
      <c r="G67" s="488">
        <f t="shared" si="11"/>
        <v>101.66975881261595</v>
      </c>
      <c r="H67" s="489" t="str">
        <f t="shared" si="14"/>
        <v/>
      </c>
      <c r="I67" s="488" t="str">
        <f t="shared" si="12"/>
        <v/>
      </c>
      <c r="J67" s="488" t="str">
        <f t="shared" si="12"/>
        <v/>
      </c>
      <c r="K67" s="488" t="str">
        <f t="shared" si="12"/>
        <v/>
      </c>
      <c r="L67" s="488" t="e">
        <f t="shared" si="13"/>
        <v>#N/A</v>
      </c>
    </row>
    <row r="68" spans="1:12" ht="15" customHeight="1" x14ac:dyDescent="0.2">
      <c r="A68" s="490" t="s">
        <v>473</v>
      </c>
      <c r="B68" s="487">
        <v>22177</v>
      </c>
      <c r="C68" s="487">
        <v>1955</v>
      </c>
      <c r="D68" s="487">
        <v>1129</v>
      </c>
      <c r="E68" s="488">
        <f t="shared" si="11"/>
        <v>102.46257623359823</v>
      </c>
      <c r="F68" s="488">
        <f t="shared" si="11"/>
        <v>92.697961119013755</v>
      </c>
      <c r="G68" s="488">
        <f t="shared" si="11"/>
        <v>104.73098330241189</v>
      </c>
      <c r="H68" s="489" t="str">
        <f t="shared" si="14"/>
        <v/>
      </c>
      <c r="I68" s="488" t="str">
        <f t="shared" si="12"/>
        <v/>
      </c>
      <c r="J68" s="488" t="str">
        <f t="shared" si="12"/>
        <v/>
      </c>
      <c r="K68" s="488" t="str">
        <f t="shared" si="12"/>
        <v/>
      </c>
      <c r="L68" s="488" t="e">
        <f t="shared" si="13"/>
        <v>#N/A</v>
      </c>
    </row>
    <row r="69" spans="1:12" ht="15" customHeight="1" x14ac:dyDescent="0.2">
      <c r="A69" s="490">
        <v>43344</v>
      </c>
      <c r="B69" s="487">
        <v>22376</v>
      </c>
      <c r="C69" s="487">
        <v>1936</v>
      </c>
      <c r="D69" s="487">
        <v>1179</v>
      </c>
      <c r="E69" s="488">
        <f t="shared" si="11"/>
        <v>103.38199963038255</v>
      </c>
      <c r="F69" s="488">
        <f t="shared" si="11"/>
        <v>91.797060218112847</v>
      </c>
      <c r="G69" s="488">
        <f t="shared" si="11"/>
        <v>109.36920222634508</v>
      </c>
      <c r="H69" s="489">
        <f t="shared" si="14"/>
        <v>43344</v>
      </c>
      <c r="I69" s="488">
        <f t="shared" si="12"/>
        <v>103.38199963038255</v>
      </c>
      <c r="J69" s="488">
        <f t="shared" si="12"/>
        <v>91.797060218112847</v>
      </c>
      <c r="K69" s="488">
        <f t="shared" si="12"/>
        <v>109.36920222634508</v>
      </c>
      <c r="L69" s="488" t="e">
        <f t="shared" si="13"/>
        <v>#N/A</v>
      </c>
    </row>
    <row r="70" spans="1:12" ht="15" customHeight="1" x14ac:dyDescent="0.2">
      <c r="A70" s="490" t="s">
        <v>474</v>
      </c>
      <c r="B70" s="487">
        <v>22062</v>
      </c>
      <c r="C70" s="487">
        <v>1972</v>
      </c>
      <c r="D70" s="487">
        <v>1186</v>
      </c>
      <c r="E70" s="488">
        <f t="shared" si="11"/>
        <v>101.93125115505453</v>
      </c>
      <c r="F70" s="488">
        <f t="shared" si="11"/>
        <v>93.504030346135607</v>
      </c>
      <c r="G70" s="488">
        <f t="shared" si="11"/>
        <v>110.01855287569573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21733</v>
      </c>
      <c r="C71" s="487">
        <v>1982</v>
      </c>
      <c r="D71" s="487">
        <v>1189</v>
      </c>
      <c r="E71" s="491">
        <f t="shared" ref="E71:G75" si="15">IF($A$51=37802,IF(COUNTBLANK(B$51:B$70)&gt;0,#N/A,IF(ISBLANK(B71)=FALSE,B71/B$51*100,#N/A)),IF(COUNTBLANK(B$51:B$75)&gt;0,#N/A,B71/B$51*100))</f>
        <v>100.41119940861209</v>
      </c>
      <c r="F71" s="491">
        <f t="shared" si="15"/>
        <v>93.978188715030825</v>
      </c>
      <c r="G71" s="491">
        <f t="shared" si="15"/>
        <v>110.29684601113172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21720</v>
      </c>
      <c r="C72" s="487">
        <v>1984</v>
      </c>
      <c r="D72" s="487">
        <v>1227</v>
      </c>
      <c r="E72" s="491">
        <f t="shared" si="15"/>
        <v>100.35113657364627</v>
      </c>
      <c r="F72" s="491">
        <f t="shared" si="15"/>
        <v>94.073020388809852</v>
      </c>
      <c r="G72" s="491">
        <f t="shared" si="15"/>
        <v>113.82189239332097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21660</v>
      </c>
      <c r="C73" s="487">
        <v>1949</v>
      </c>
      <c r="D73" s="487">
        <v>1264</v>
      </c>
      <c r="E73" s="491">
        <f t="shared" si="15"/>
        <v>100.07392348918869</v>
      </c>
      <c r="F73" s="491">
        <f t="shared" si="15"/>
        <v>92.413466097676618</v>
      </c>
      <c r="G73" s="491">
        <f t="shared" si="15"/>
        <v>117.25417439703153</v>
      </c>
      <c r="H73" s="492">
        <f>IF(A$51=37802,IF(ISERROR(L73)=TRUE,IF(ISBLANK(A73)=FALSE,IF(MONTH(A73)=MONTH(MAX(A$51:A$75)),A73,""),""),""),IF(ISERROR(L73)=TRUE,IF(MONTH(A73)=MONTH(MAX(A$51:A$75)),A73,""),""))</f>
        <v>43709</v>
      </c>
      <c r="I73" s="488">
        <f t="shared" si="12"/>
        <v>100.07392348918869</v>
      </c>
      <c r="J73" s="488">
        <f t="shared" si="12"/>
        <v>92.413466097676618</v>
      </c>
      <c r="K73" s="488">
        <f t="shared" si="12"/>
        <v>117.25417439703153</v>
      </c>
      <c r="L73" s="488" t="e">
        <f t="shared" si="13"/>
        <v>#N/A</v>
      </c>
    </row>
    <row r="74" spans="1:12" ht="15" customHeight="1" x14ac:dyDescent="0.2">
      <c r="A74" s="490" t="s">
        <v>477</v>
      </c>
      <c r="B74" s="487">
        <v>21341</v>
      </c>
      <c r="C74" s="487">
        <v>1996</v>
      </c>
      <c r="D74" s="487">
        <v>1296</v>
      </c>
      <c r="E74" s="491">
        <f t="shared" si="15"/>
        <v>98.600073923489191</v>
      </c>
      <c r="F74" s="491">
        <f t="shared" si="15"/>
        <v>94.64201043148411</v>
      </c>
      <c r="G74" s="491">
        <f t="shared" si="15"/>
        <v>120.2226345083488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20840</v>
      </c>
      <c r="C75" s="493">
        <v>1901</v>
      </c>
      <c r="D75" s="493">
        <v>1259</v>
      </c>
      <c r="E75" s="491">
        <f t="shared" si="15"/>
        <v>96.285344668268351</v>
      </c>
      <c r="F75" s="491">
        <f t="shared" si="15"/>
        <v>90.137505926979614</v>
      </c>
      <c r="G75" s="491">
        <f t="shared" si="15"/>
        <v>116.79035250463824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100.07392348918869</v>
      </c>
      <c r="J77" s="488">
        <f>IF(J75&lt;&gt;"",J75,IF(J74&lt;&gt;"",J74,IF(J73&lt;&gt;"",J73,IF(J72&lt;&gt;"",J72,IF(J71&lt;&gt;"",J71,IF(J70&lt;&gt;"",J70,""))))))</f>
        <v>92.413466097676618</v>
      </c>
      <c r="K77" s="488">
        <f>IF(K75&lt;&gt;"",K75,IF(K74&lt;&gt;"",K74,IF(K73&lt;&gt;"",K73,IF(K72&lt;&gt;"",K72,IF(K71&lt;&gt;"",K71,IF(K70&lt;&gt;"",K70,""))))))</f>
        <v>117.25417439703153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+0,1%</v>
      </c>
      <c r="J79" s="488" t="str">
        <f>"GeB - ausschließlich: "&amp;IF(J77&gt;100,"+","")&amp;TEXT(J77-100,"0,0")&amp;"%"</f>
        <v>GeB - ausschließlich: -7,6%</v>
      </c>
      <c r="K79" s="488" t="str">
        <f>"GeB - im Nebenjob: "&amp;IF(K77&gt;100,"+","")&amp;TEXT(K77-100,"0,0")&amp;"%"</f>
        <v>GeB - im Nebenjob: +17,3%</v>
      </c>
    </row>
    <row r="81" spans="9:9" ht="15" customHeight="1" x14ac:dyDescent="0.2">
      <c r="I81" s="488" t="str">
        <f>IF(ISERROR(HLOOKUP(1,I$78:K$79,2,FALSE)),"",HLOOKUP(1,I$78:K$79,2,FALSE))</f>
        <v>GeB - im Nebenjob: +17,3%</v>
      </c>
    </row>
    <row r="82" spans="9:9" ht="15" customHeight="1" x14ac:dyDescent="0.2">
      <c r="I82" s="488" t="str">
        <f>IF(ISERROR(HLOOKUP(2,I$78:K$79,2,FALSE)),"",HLOOKUP(2,I$78:K$79,2,FALSE))</f>
        <v>SvB: +0,1%</v>
      </c>
    </row>
    <row r="83" spans="9:9" ht="15" customHeight="1" x14ac:dyDescent="0.2">
      <c r="I83" s="488" t="str">
        <f>IF(ISERROR(HLOOKUP(3,I$78:K$79,2,FALSE)),"",HLOOKUP(3,I$78:K$79,2,FALSE))</f>
        <v>GeB - ausschließlich: -7,6%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20840</v>
      </c>
      <c r="E12" s="114">
        <v>21341</v>
      </c>
      <c r="F12" s="114">
        <v>21660</v>
      </c>
      <c r="G12" s="114">
        <v>21720</v>
      </c>
      <c r="H12" s="114">
        <v>21733</v>
      </c>
      <c r="I12" s="115">
        <v>-893</v>
      </c>
      <c r="J12" s="116">
        <v>-4.108958726360834</v>
      </c>
      <c r="N12" s="117"/>
    </row>
    <row r="13" spans="1:15" s="110" customFormat="1" ht="13.5" customHeight="1" x14ac:dyDescent="0.2">
      <c r="A13" s="118" t="s">
        <v>105</v>
      </c>
      <c r="B13" s="119" t="s">
        <v>106</v>
      </c>
      <c r="C13" s="113">
        <v>53.594049904030712</v>
      </c>
      <c r="D13" s="114">
        <v>11169</v>
      </c>
      <c r="E13" s="114">
        <v>11357</v>
      </c>
      <c r="F13" s="114">
        <v>11577</v>
      </c>
      <c r="G13" s="114">
        <v>11569</v>
      </c>
      <c r="H13" s="114">
        <v>11502</v>
      </c>
      <c r="I13" s="115">
        <v>-333</v>
      </c>
      <c r="J13" s="116">
        <v>-2.8951486697965572</v>
      </c>
    </row>
    <row r="14" spans="1:15" s="110" customFormat="1" ht="13.5" customHeight="1" x14ac:dyDescent="0.2">
      <c r="A14" s="120"/>
      <c r="B14" s="119" t="s">
        <v>107</v>
      </c>
      <c r="C14" s="113">
        <v>46.405950095969288</v>
      </c>
      <c r="D14" s="114">
        <v>9671</v>
      </c>
      <c r="E14" s="114">
        <v>9984</v>
      </c>
      <c r="F14" s="114">
        <v>10083</v>
      </c>
      <c r="G14" s="114">
        <v>10151</v>
      </c>
      <c r="H14" s="114">
        <v>10231</v>
      </c>
      <c r="I14" s="115">
        <v>-560</v>
      </c>
      <c r="J14" s="116">
        <v>-5.4735607467500733</v>
      </c>
    </row>
    <row r="15" spans="1:15" s="110" customFormat="1" ht="13.5" customHeight="1" x14ac:dyDescent="0.2">
      <c r="A15" s="118" t="s">
        <v>105</v>
      </c>
      <c r="B15" s="121" t="s">
        <v>108</v>
      </c>
      <c r="C15" s="113">
        <v>9.112284069097889</v>
      </c>
      <c r="D15" s="114">
        <v>1899</v>
      </c>
      <c r="E15" s="114">
        <v>1979</v>
      </c>
      <c r="F15" s="114">
        <v>2075</v>
      </c>
      <c r="G15" s="114">
        <v>1923</v>
      </c>
      <c r="H15" s="114">
        <v>1952</v>
      </c>
      <c r="I15" s="115">
        <v>-53</v>
      </c>
      <c r="J15" s="116">
        <v>-2.7151639344262297</v>
      </c>
    </row>
    <row r="16" spans="1:15" s="110" customFormat="1" ht="13.5" customHeight="1" x14ac:dyDescent="0.2">
      <c r="A16" s="118"/>
      <c r="B16" s="121" t="s">
        <v>109</v>
      </c>
      <c r="C16" s="113">
        <v>66.084452975047981</v>
      </c>
      <c r="D16" s="114">
        <v>13772</v>
      </c>
      <c r="E16" s="114">
        <v>14034</v>
      </c>
      <c r="F16" s="114">
        <v>14262</v>
      </c>
      <c r="G16" s="114">
        <v>14498</v>
      </c>
      <c r="H16" s="114">
        <v>14552</v>
      </c>
      <c r="I16" s="115">
        <v>-780</v>
      </c>
      <c r="J16" s="116">
        <v>-5.360087960417812</v>
      </c>
    </row>
    <row r="17" spans="1:10" s="110" customFormat="1" ht="13.5" customHeight="1" x14ac:dyDescent="0.2">
      <c r="A17" s="118"/>
      <c r="B17" s="121" t="s">
        <v>110</v>
      </c>
      <c r="C17" s="113">
        <v>23.968330134357007</v>
      </c>
      <c r="D17" s="114">
        <v>4995</v>
      </c>
      <c r="E17" s="114">
        <v>5132</v>
      </c>
      <c r="F17" s="114">
        <v>5136</v>
      </c>
      <c r="G17" s="114">
        <v>5123</v>
      </c>
      <c r="H17" s="114">
        <v>5061</v>
      </c>
      <c r="I17" s="115">
        <v>-66</v>
      </c>
      <c r="J17" s="116">
        <v>-1.3040901007705987</v>
      </c>
    </row>
    <row r="18" spans="1:10" s="110" customFormat="1" ht="13.5" customHeight="1" x14ac:dyDescent="0.2">
      <c r="A18" s="120"/>
      <c r="B18" s="121" t="s">
        <v>111</v>
      </c>
      <c r="C18" s="113">
        <v>0.83493282149712089</v>
      </c>
      <c r="D18" s="114">
        <v>174</v>
      </c>
      <c r="E18" s="114">
        <v>196</v>
      </c>
      <c r="F18" s="114">
        <v>187</v>
      </c>
      <c r="G18" s="114">
        <v>176</v>
      </c>
      <c r="H18" s="114">
        <v>168</v>
      </c>
      <c r="I18" s="115">
        <v>6</v>
      </c>
      <c r="J18" s="116">
        <v>3.5714285714285716</v>
      </c>
    </row>
    <row r="19" spans="1:10" s="110" customFormat="1" ht="13.5" customHeight="1" x14ac:dyDescent="0.2">
      <c r="A19" s="120"/>
      <c r="B19" s="121" t="s">
        <v>112</v>
      </c>
      <c r="C19" s="113">
        <v>0.23992322456813819</v>
      </c>
      <c r="D19" s="114">
        <v>50</v>
      </c>
      <c r="E19" s="114">
        <v>65</v>
      </c>
      <c r="F19" s="114">
        <v>63</v>
      </c>
      <c r="G19" s="114">
        <v>55</v>
      </c>
      <c r="H19" s="114">
        <v>55</v>
      </c>
      <c r="I19" s="115">
        <v>-5</v>
      </c>
      <c r="J19" s="116">
        <v>-9.0909090909090917</v>
      </c>
    </row>
    <row r="20" spans="1:10" s="110" customFormat="1" ht="13.5" customHeight="1" x14ac:dyDescent="0.2">
      <c r="A20" s="118" t="s">
        <v>113</v>
      </c>
      <c r="B20" s="122" t="s">
        <v>114</v>
      </c>
      <c r="C20" s="113">
        <v>79.688099808061423</v>
      </c>
      <c r="D20" s="114">
        <v>16607</v>
      </c>
      <c r="E20" s="114">
        <v>16981</v>
      </c>
      <c r="F20" s="114">
        <v>17285</v>
      </c>
      <c r="G20" s="114">
        <v>17276</v>
      </c>
      <c r="H20" s="114">
        <v>17321</v>
      </c>
      <c r="I20" s="115">
        <v>-714</v>
      </c>
      <c r="J20" s="116">
        <v>-4.1221638473529243</v>
      </c>
    </row>
    <row r="21" spans="1:10" s="110" customFormat="1" ht="13.5" customHeight="1" x14ac:dyDescent="0.2">
      <c r="A21" s="120"/>
      <c r="B21" s="122" t="s">
        <v>115</v>
      </c>
      <c r="C21" s="113">
        <v>20.31190019193858</v>
      </c>
      <c r="D21" s="114">
        <v>4233</v>
      </c>
      <c r="E21" s="114">
        <v>4360</v>
      </c>
      <c r="F21" s="114">
        <v>4375</v>
      </c>
      <c r="G21" s="114">
        <v>4444</v>
      </c>
      <c r="H21" s="114">
        <v>4412</v>
      </c>
      <c r="I21" s="115">
        <v>-179</v>
      </c>
      <c r="J21" s="116">
        <v>-4.0571169537624661</v>
      </c>
    </row>
    <row r="22" spans="1:10" s="110" customFormat="1" ht="13.5" customHeight="1" x14ac:dyDescent="0.2">
      <c r="A22" s="118" t="s">
        <v>113</v>
      </c>
      <c r="B22" s="122" t="s">
        <v>116</v>
      </c>
      <c r="C22" s="113">
        <v>91.765834932821491</v>
      </c>
      <c r="D22" s="114">
        <v>19124</v>
      </c>
      <c r="E22" s="114">
        <v>19663</v>
      </c>
      <c r="F22" s="114">
        <v>19944</v>
      </c>
      <c r="G22" s="114">
        <v>20038</v>
      </c>
      <c r="H22" s="114">
        <v>20069</v>
      </c>
      <c r="I22" s="115">
        <v>-945</v>
      </c>
      <c r="J22" s="116">
        <v>-4.7087547959539586</v>
      </c>
    </row>
    <row r="23" spans="1:10" s="110" customFormat="1" ht="13.5" customHeight="1" x14ac:dyDescent="0.2">
      <c r="A23" s="123"/>
      <c r="B23" s="124" t="s">
        <v>117</v>
      </c>
      <c r="C23" s="125">
        <v>8.2197696737044144</v>
      </c>
      <c r="D23" s="114">
        <v>1713</v>
      </c>
      <c r="E23" s="114">
        <v>1675</v>
      </c>
      <c r="F23" s="114">
        <v>1711</v>
      </c>
      <c r="G23" s="114">
        <v>1678</v>
      </c>
      <c r="H23" s="114">
        <v>1661</v>
      </c>
      <c r="I23" s="115">
        <v>52</v>
      </c>
      <c r="J23" s="116">
        <v>3.1306441902468394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3160</v>
      </c>
      <c r="E26" s="114">
        <v>3292</v>
      </c>
      <c r="F26" s="114">
        <v>3213</v>
      </c>
      <c r="G26" s="114">
        <v>3211</v>
      </c>
      <c r="H26" s="140">
        <v>3171</v>
      </c>
      <c r="I26" s="115">
        <v>-11</v>
      </c>
      <c r="J26" s="116">
        <v>-0.34689372437716809</v>
      </c>
    </row>
    <row r="27" spans="1:10" s="110" customFormat="1" ht="13.5" customHeight="1" x14ac:dyDescent="0.2">
      <c r="A27" s="118" t="s">
        <v>105</v>
      </c>
      <c r="B27" s="119" t="s">
        <v>106</v>
      </c>
      <c r="C27" s="113">
        <v>46.677215189873415</v>
      </c>
      <c r="D27" s="115">
        <v>1475</v>
      </c>
      <c r="E27" s="114">
        <v>1533</v>
      </c>
      <c r="F27" s="114">
        <v>1501</v>
      </c>
      <c r="G27" s="114">
        <v>1478</v>
      </c>
      <c r="H27" s="140">
        <v>1454</v>
      </c>
      <c r="I27" s="115">
        <v>21</v>
      </c>
      <c r="J27" s="116">
        <v>1.4442916093535076</v>
      </c>
    </row>
    <row r="28" spans="1:10" s="110" customFormat="1" ht="13.5" customHeight="1" x14ac:dyDescent="0.2">
      <c r="A28" s="120"/>
      <c r="B28" s="119" t="s">
        <v>107</v>
      </c>
      <c r="C28" s="113">
        <v>53.322784810126585</v>
      </c>
      <c r="D28" s="115">
        <v>1685</v>
      </c>
      <c r="E28" s="114">
        <v>1759</v>
      </c>
      <c r="F28" s="114">
        <v>1712</v>
      </c>
      <c r="G28" s="114">
        <v>1733</v>
      </c>
      <c r="H28" s="140">
        <v>1717</v>
      </c>
      <c r="I28" s="115">
        <v>-32</v>
      </c>
      <c r="J28" s="116">
        <v>-1.8637157833430402</v>
      </c>
    </row>
    <row r="29" spans="1:10" s="110" customFormat="1" ht="13.5" customHeight="1" x14ac:dyDescent="0.2">
      <c r="A29" s="118" t="s">
        <v>105</v>
      </c>
      <c r="B29" s="121" t="s">
        <v>108</v>
      </c>
      <c r="C29" s="113">
        <v>10.189873417721518</v>
      </c>
      <c r="D29" s="115">
        <v>322</v>
      </c>
      <c r="E29" s="114">
        <v>332</v>
      </c>
      <c r="F29" s="114">
        <v>313</v>
      </c>
      <c r="G29" s="114">
        <v>325</v>
      </c>
      <c r="H29" s="140">
        <v>306</v>
      </c>
      <c r="I29" s="115">
        <v>16</v>
      </c>
      <c r="J29" s="116">
        <v>5.2287581699346406</v>
      </c>
    </row>
    <row r="30" spans="1:10" s="110" customFormat="1" ht="13.5" customHeight="1" x14ac:dyDescent="0.2">
      <c r="A30" s="118"/>
      <c r="B30" s="121" t="s">
        <v>109</v>
      </c>
      <c r="C30" s="113">
        <v>41.708860759493668</v>
      </c>
      <c r="D30" s="115">
        <v>1318</v>
      </c>
      <c r="E30" s="114">
        <v>1379</v>
      </c>
      <c r="F30" s="114">
        <v>1320</v>
      </c>
      <c r="G30" s="114">
        <v>1298</v>
      </c>
      <c r="H30" s="140">
        <v>1305</v>
      </c>
      <c r="I30" s="115">
        <v>13</v>
      </c>
      <c r="J30" s="116">
        <v>0.99616858237547889</v>
      </c>
    </row>
    <row r="31" spans="1:10" s="110" customFormat="1" ht="13.5" customHeight="1" x14ac:dyDescent="0.2">
      <c r="A31" s="118"/>
      <c r="B31" s="121" t="s">
        <v>110</v>
      </c>
      <c r="C31" s="113">
        <v>20.822784810126581</v>
      </c>
      <c r="D31" s="115">
        <v>658</v>
      </c>
      <c r="E31" s="114">
        <v>701</v>
      </c>
      <c r="F31" s="114">
        <v>697</v>
      </c>
      <c r="G31" s="114">
        <v>729</v>
      </c>
      <c r="H31" s="140">
        <v>712</v>
      </c>
      <c r="I31" s="115">
        <v>-54</v>
      </c>
      <c r="J31" s="116">
        <v>-7.584269662921348</v>
      </c>
    </row>
    <row r="32" spans="1:10" s="110" customFormat="1" ht="13.5" customHeight="1" x14ac:dyDescent="0.2">
      <c r="A32" s="120"/>
      <c r="B32" s="121" t="s">
        <v>111</v>
      </c>
      <c r="C32" s="113">
        <v>27.278481012658229</v>
      </c>
      <c r="D32" s="115">
        <v>862</v>
      </c>
      <c r="E32" s="114">
        <v>880</v>
      </c>
      <c r="F32" s="114">
        <v>883</v>
      </c>
      <c r="G32" s="114">
        <v>859</v>
      </c>
      <c r="H32" s="140">
        <v>848</v>
      </c>
      <c r="I32" s="115">
        <v>14</v>
      </c>
      <c r="J32" s="116">
        <v>1.6509433962264151</v>
      </c>
    </row>
    <row r="33" spans="1:10" s="110" customFormat="1" ht="13.5" customHeight="1" x14ac:dyDescent="0.2">
      <c r="A33" s="120"/>
      <c r="B33" s="121" t="s">
        <v>112</v>
      </c>
      <c r="C33" s="113">
        <v>3.259493670886076</v>
      </c>
      <c r="D33" s="115">
        <v>103</v>
      </c>
      <c r="E33" s="114">
        <v>97</v>
      </c>
      <c r="F33" s="114">
        <v>109</v>
      </c>
      <c r="G33" s="114">
        <v>91</v>
      </c>
      <c r="H33" s="140">
        <v>92</v>
      </c>
      <c r="I33" s="115">
        <v>11</v>
      </c>
      <c r="J33" s="116">
        <v>11.956521739130435</v>
      </c>
    </row>
    <row r="34" spans="1:10" s="110" customFormat="1" ht="13.5" customHeight="1" x14ac:dyDescent="0.2">
      <c r="A34" s="118" t="s">
        <v>113</v>
      </c>
      <c r="B34" s="122" t="s">
        <v>116</v>
      </c>
      <c r="C34" s="113">
        <v>94.810126582278485</v>
      </c>
      <c r="D34" s="115">
        <v>2996</v>
      </c>
      <c r="E34" s="114">
        <v>3120</v>
      </c>
      <c r="F34" s="114">
        <v>3058</v>
      </c>
      <c r="G34" s="114">
        <v>3077</v>
      </c>
      <c r="H34" s="140">
        <v>3034</v>
      </c>
      <c r="I34" s="115">
        <v>-38</v>
      </c>
      <c r="J34" s="116">
        <v>-1.2524719841793013</v>
      </c>
    </row>
    <row r="35" spans="1:10" s="110" customFormat="1" ht="13.5" customHeight="1" x14ac:dyDescent="0.2">
      <c r="A35" s="118"/>
      <c r="B35" s="119" t="s">
        <v>117</v>
      </c>
      <c r="C35" s="113">
        <v>5.1582278481012658</v>
      </c>
      <c r="D35" s="115">
        <v>163</v>
      </c>
      <c r="E35" s="114">
        <v>170</v>
      </c>
      <c r="F35" s="114">
        <v>154</v>
      </c>
      <c r="G35" s="114">
        <v>132</v>
      </c>
      <c r="H35" s="140">
        <v>135</v>
      </c>
      <c r="I35" s="115">
        <v>28</v>
      </c>
      <c r="J35" s="116">
        <v>20.74074074074074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1901</v>
      </c>
      <c r="E37" s="114">
        <v>1996</v>
      </c>
      <c r="F37" s="114">
        <v>1949</v>
      </c>
      <c r="G37" s="114">
        <v>1984</v>
      </c>
      <c r="H37" s="140">
        <v>1982</v>
      </c>
      <c r="I37" s="115">
        <v>-81</v>
      </c>
      <c r="J37" s="116">
        <v>-4.0867810292633706</v>
      </c>
    </row>
    <row r="38" spans="1:10" s="110" customFormat="1" ht="13.5" customHeight="1" x14ac:dyDescent="0.2">
      <c r="A38" s="118" t="s">
        <v>105</v>
      </c>
      <c r="B38" s="119" t="s">
        <v>106</v>
      </c>
      <c r="C38" s="113">
        <v>47.97475013150973</v>
      </c>
      <c r="D38" s="115">
        <v>912</v>
      </c>
      <c r="E38" s="114">
        <v>967</v>
      </c>
      <c r="F38" s="114">
        <v>949</v>
      </c>
      <c r="G38" s="114">
        <v>961</v>
      </c>
      <c r="H38" s="140">
        <v>959</v>
      </c>
      <c r="I38" s="115">
        <v>-47</v>
      </c>
      <c r="J38" s="116">
        <v>-4.9009384775808131</v>
      </c>
    </row>
    <row r="39" spans="1:10" s="110" customFormat="1" ht="13.5" customHeight="1" x14ac:dyDescent="0.2">
      <c r="A39" s="120"/>
      <c r="B39" s="119" t="s">
        <v>107</v>
      </c>
      <c r="C39" s="113">
        <v>52.02524986849027</v>
      </c>
      <c r="D39" s="115">
        <v>989</v>
      </c>
      <c r="E39" s="114">
        <v>1029</v>
      </c>
      <c r="F39" s="114">
        <v>1000</v>
      </c>
      <c r="G39" s="114">
        <v>1023</v>
      </c>
      <c r="H39" s="140">
        <v>1023</v>
      </c>
      <c r="I39" s="115">
        <v>-34</v>
      </c>
      <c r="J39" s="116">
        <v>-3.3235581622678398</v>
      </c>
    </row>
    <row r="40" spans="1:10" s="110" customFormat="1" ht="13.5" customHeight="1" x14ac:dyDescent="0.2">
      <c r="A40" s="118" t="s">
        <v>105</v>
      </c>
      <c r="B40" s="121" t="s">
        <v>108</v>
      </c>
      <c r="C40" s="113">
        <v>10.783798001052078</v>
      </c>
      <c r="D40" s="115">
        <v>205</v>
      </c>
      <c r="E40" s="114">
        <v>207</v>
      </c>
      <c r="F40" s="114">
        <v>203</v>
      </c>
      <c r="G40" s="114">
        <v>226</v>
      </c>
      <c r="H40" s="140">
        <v>199</v>
      </c>
      <c r="I40" s="115">
        <v>6</v>
      </c>
      <c r="J40" s="116">
        <v>3.0150753768844223</v>
      </c>
    </row>
    <row r="41" spans="1:10" s="110" customFormat="1" ht="13.5" customHeight="1" x14ac:dyDescent="0.2">
      <c r="A41" s="118"/>
      <c r="B41" s="121" t="s">
        <v>109</v>
      </c>
      <c r="C41" s="113">
        <v>21.041557075223565</v>
      </c>
      <c r="D41" s="115">
        <v>400</v>
      </c>
      <c r="E41" s="114">
        <v>445</v>
      </c>
      <c r="F41" s="114">
        <v>404</v>
      </c>
      <c r="G41" s="114">
        <v>402</v>
      </c>
      <c r="H41" s="140">
        <v>440</v>
      </c>
      <c r="I41" s="115">
        <v>-40</v>
      </c>
      <c r="J41" s="116">
        <v>-9.0909090909090917</v>
      </c>
    </row>
    <row r="42" spans="1:10" s="110" customFormat="1" ht="13.5" customHeight="1" x14ac:dyDescent="0.2">
      <c r="A42" s="118"/>
      <c r="B42" s="121" t="s">
        <v>110</v>
      </c>
      <c r="C42" s="113">
        <v>23.461336138874277</v>
      </c>
      <c r="D42" s="115">
        <v>446</v>
      </c>
      <c r="E42" s="114">
        <v>475</v>
      </c>
      <c r="F42" s="114">
        <v>472</v>
      </c>
      <c r="G42" s="114">
        <v>505</v>
      </c>
      <c r="H42" s="140">
        <v>503</v>
      </c>
      <c r="I42" s="115">
        <v>-57</v>
      </c>
      <c r="J42" s="116">
        <v>-11.332007952286283</v>
      </c>
    </row>
    <row r="43" spans="1:10" s="110" customFormat="1" ht="13.5" customHeight="1" x14ac:dyDescent="0.2">
      <c r="A43" s="120"/>
      <c r="B43" s="121" t="s">
        <v>111</v>
      </c>
      <c r="C43" s="113">
        <v>44.713308784850078</v>
      </c>
      <c r="D43" s="115">
        <v>850</v>
      </c>
      <c r="E43" s="114">
        <v>869</v>
      </c>
      <c r="F43" s="114">
        <v>870</v>
      </c>
      <c r="G43" s="114">
        <v>851</v>
      </c>
      <c r="H43" s="140">
        <v>840</v>
      </c>
      <c r="I43" s="115">
        <v>10</v>
      </c>
      <c r="J43" s="116">
        <v>1.1904761904761905</v>
      </c>
    </row>
    <row r="44" spans="1:10" s="110" customFormat="1" ht="13.5" customHeight="1" x14ac:dyDescent="0.2">
      <c r="A44" s="120"/>
      <c r="B44" s="121" t="s">
        <v>112</v>
      </c>
      <c r="C44" s="113" t="s">
        <v>513</v>
      </c>
      <c r="D44" s="115" t="s">
        <v>513</v>
      </c>
      <c r="E44" s="114">
        <v>93</v>
      </c>
      <c r="F44" s="114">
        <v>105</v>
      </c>
      <c r="G44" s="114" t="s">
        <v>513</v>
      </c>
      <c r="H44" s="140" t="s">
        <v>513</v>
      </c>
      <c r="I44" s="115" t="s">
        <v>513</v>
      </c>
      <c r="J44" s="116" t="s">
        <v>513</v>
      </c>
    </row>
    <row r="45" spans="1:10" s="110" customFormat="1" ht="13.5" customHeight="1" x14ac:dyDescent="0.2">
      <c r="A45" s="118" t="s">
        <v>113</v>
      </c>
      <c r="B45" s="122" t="s">
        <v>116</v>
      </c>
      <c r="C45" s="113">
        <v>96.107311941083637</v>
      </c>
      <c r="D45" s="115">
        <v>1827</v>
      </c>
      <c r="E45" s="114">
        <v>1910</v>
      </c>
      <c r="F45" s="114">
        <v>1873</v>
      </c>
      <c r="G45" s="114">
        <v>1914</v>
      </c>
      <c r="H45" s="140">
        <v>1906</v>
      </c>
      <c r="I45" s="115">
        <v>-79</v>
      </c>
      <c r="J45" s="116">
        <v>-4.1448058761804827</v>
      </c>
    </row>
    <row r="46" spans="1:10" s="110" customFormat="1" ht="13.5" customHeight="1" x14ac:dyDescent="0.2">
      <c r="A46" s="118"/>
      <c r="B46" s="119" t="s">
        <v>117</v>
      </c>
      <c r="C46" s="113">
        <v>3.840084166228301</v>
      </c>
      <c r="D46" s="115">
        <v>73</v>
      </c>
      <c r="E46" s="114">
        <v>84</v>
      </c>
      <c r="F46" s="114">
        <v>75</v>
      </c>
      <c r="G46" s="114">
        <v>68</v>
      </c>
      <c r="H46" s="140">
        <v>74</v>
      </c>
      <c r="I46" s="115">
        <v>-1</v>
      </c>
      <c r="J46" s="116">
        <v>-1.3513513513513513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1259</v>
      </c>
      <c r="E48" s="114">
        <v>1296</v>
      </c>
      <c r="F48" s="114">
        <v>1264</v>
      </c>
      <c r="G48" s="114">
        <v>1227</v>
      </c>
      <c r="H48" s="140">
        <v>1189</v>
      </c>
      <c r="I48" s="115">
        <v>70</v>
      </c>
      <c r="J48" s="116">
        <v>5.8873002523128681</v>
      </c>
    </row>
    <row r="49" spans="1:12" s="110" customFormat="1" ht="13.5" customHeight="1" x14ac:dyDescent="0.2">
      <c r="A49" s="118" t="s">
        <v>105</v>
      </c>
      <c r="B49" s="119" t="s">
        <v>106</v>
      </c>
      <c r="C49" s="113">
        <v>44.718030182684672</v>
      </c>
      <c r="D49" s="115">
        <v>563</v>
      </c>
      <c r="E49" s="114">
        <v>566</v>
      </c>
      <c r="F49" s="114">
        <v>552</v>
      </c>
      <c r="G49" s="114">
        <v>517</v>
      </c>
      <c r="H49" s="140">
        <v>495</v>
      </c>
      <c r="I49" s="115">
        <v>68</v>
      </c>
      <c r="J49" s="116">
        <v>13.737373737373737</v>
      </c>
    </row>
    <row r="50" spans="1:12" s="110" customFormat="1" ht="13.5" customHeight="1" x14ac:dyDescent="0.2">
      <c r="A50" s="120"/>
      <c r="B50" s="119" t="s">
        <v>107</v>
      </c>
      <c r="C50" s="113">
        <v>55.281969817315328</v>
      </c>
      <c r="D50" s="115">
        <v>696</v>
      </c>
      <c r="E50" s="114">
        <v>730</v>
      </c>
      <c r="F50" s="114">
        <v>712</v>
      </c>
      <c r="G50" s="114">
        <v>710</v>
      </c>
      <c r="H50" s="140">
        <v>694</v>
      </c>
      <c r="I50" s="115">
        <v>2</v>
      </c>
      <c r="J50" s="116">
        <v>0.28818443804034583</v>
      </c>
    </row>
    <row r="51" spans="1:12" s="110" customFormat="1" ht="13.5" customHeight="1" x14ac:dyDescent="0.2">
      <c r="A51" s="118" t="s">
        <v>105</v>
      </c>
      <c r="B51" s="121" t="s">
        <v>108</v>
      </c>
      <c r="C51" s="113">
        <v>9.2930897537728363</v>
      </c>
      <c r="D51" s="115">
        <v>117</v>
      </c>
      <c r="E51" s="114">
        <v>125</v>
      </c>
      <c r="F51" s="114">
        <v>110</v>
      </c>
      <c r="G51" s="114">
        <v>99</v>
      </c>
      <c r="H51" s="140">
        <v>107</v>
      </c>
      <c r="I51" s="115">
        <v>10</v>
      </c>
      <c r="J51" s="116">
        <v>9.3457943925233646</v>
      </c>
    </row>
    <row r="52" spans="1:12" s="110" customFormat="1" ht="13.5" customHeight="1" x14ac:dyDescent="0.2">
      <c r="A52" s="118"/>
      <c r="B52" s="121" t="s">
        <v>109</v>
      </c>
      <c r="C52" s="113">
        <v>72.915011914217629</v>
      </c>
      <c r="D52" s="115">
        <v>918</v>
      </c>
      <c r="E52" s="114">
        <v>934</v>
      </c>
      <c r="F52" s="114">
        <v>916</v>
      </c>
      <c r="G52" s="114">
        <v>896</v>
      </c>
      <c r="H52" s="140">
        <v>865</v>
      </c>
      <c r="I52" s="115">
        <v>53</v>
      </c>
      <c r="J52" s="116">
        <v>6.1271676300578033</v>
      </c>
    </row>
    <row r="53" spans="1:12" s="110" customFormat="1" ht="13.5" customHeight="1" x14ac:dyDescent="0.2">
      <c r="A53" s="118"/>
      <c r="B53" s="121" t="s">
        <v>110</v>
      </c>
      <c r="C53" s="113">
        <v>16.838760921366163</v>
      </c>
      <c r="D53" s="115">
        <v>212</v>
      </c>
      <c r="E53" s="114">
        <v>226</v>
      </c>
      <c r="F53" s="114">
        <v>225</v>
      </c>
      <c r="G53" s="114">
        <v>224</v>
      </c>
      <c r="H53" s="140">
        <v>209</v>
      </c>
      <c r="I53" s="115">
        <v>3</v>
      </c>
      <c r="J53" s="116">
        <v>1.4354066985645932</v>
      </c>
    </row>
    <row r="54" spans="1:12" s="110" customFormat="1" ht="13.5" customHeight="1" x14ac:dyDescent="0.2">
      <c r="A54" s="120"/>
      <c r="B54" s="121" t="s">
        <v>111</v>
      </c>
      <c r="C54" s="113">
        <v>0.95313741064336777</v>
      </c>
      <c r="D54" s="115">
        <v>12</v>
      </c>
      <c r="E54" s="114">
        <v>11</v>
      </c>
      <c r="F54" s="114">
        <v>13</v>
      </c>
      <c r="G54" s="114">
        <v>8</v>
      </c>
      <c r="H54" s="140">
        <v>8</v>
      </c>
      <c r="I54" s="115">
        <v>4</v>
      </c>
      <c r="J54" s="116">
        <v>50</v>
      </c>
    </row>
    <row r="55" spans="1:12" s="110" customFormat="1" ht="13.5" customHeight="1" x14ac:dyDescent="0.2">
      <c r="A55" s="120"/>
      <c r="B55" s="121" t="s">
        <v>112</v>
      </c>
      <c r="C55" s="113" t="s">
        <v>513</v>
      </c>
      <c r="D55" s="115" t="s">
        <v>513</v>
      </c>
      <c r="E55" s="114">
        <v>4</v>
      </c>
      <c r="F55" s="114">
        <v>4</v>
      </c>
      <c r="G55" s="114" t="s">
        <v>513</v>
      </c>
      <c r="H55" s="140" t="s">
        <v>513</v>
      </c>
      <c r="I55" s="115" t="s">
        <v>513</v>
      </c>
      <c r="J55" s="116" t="s">
        <v>513</v>
      </c>
    </row>
    <row r="56" spans="1:12" s="110" customFormat="1" ht="13.5" customHeight="1" x14ac:dyDescent="0.2">
      <c r="A56" s="118" t="s">
        <v>113</v>
      </c>
      <c r="B56" s="122" t="s">
        <v>116</v>
      </c>
      <c r="C56" s="113">
        <v>92.851469420174737</v>
      </c>
      <c r="D56" s="115">
        <v>1169</v>
      </c>
      <c r="E56" s="114">
        <v>1210</v>
      </c>
      <c r="F56" s="114">
        <v>1185</v>
      </c>
      <c r="G56" s="114">
        <v>1163</v>
      </c>
      <c r="H56" s="140">
        <v>1128</v>
      </c>
      <c r="I56" s="115">
        <v>41</v>
      </c>
      <c r="J56" s="116">
        <v>3.6347517730496453</v>
      </c>
    </row>
    <row r="57" spans="1:12" s="110" customFormat="1" ht="13.5" customHeight="1" x14ac:dyDescent="0.2">
      <c r="A57" s="142"/>
      <c r="B57" s="124" t="s">
        <v>117</v>
      </c>
      <c r="C57" s="125">
        <v>7.1485305798252581</v>
      </c>
      <c r="D57" s="143">
        <v>90</v>
      </c>
      <c r="E57" s="144">
        <v>86</v>
      </c>
      <c r="F57" s="144">
        <v>79</v>
      </c>
      <c r="G57" s="144">
        <v>64</v>
      </c>
      <c r="H57" s="145">
        <v>61</v>
      </c>
      <c r="I57" s="143">
        <v>29</v>
      </c>
      <c r="J57" s="146">
        <v>47.540983606557376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20840</v>
      </c>
      <c r="E12" s="236">
        <v>21341</v>
      </c>
      <c r="F12" s="114">
        <v>21660</v>
      </c>
      <c r="G12" s="114">
        <v>21720</v>
      </c>
      <c r="H12" s="140">
        <v>21733</v>
      </c>
      <c r="I12" s="115">
        <v>-893</v>
      </c>
      <c r="J12" s="116">
        <v>-4.108958726360834</v>
      </c>
    </row>
    <row r="13" spans="1:15" s="110" customFormat="1" ht="12" customHeight="1" x14ac:dyDescent="0.2">
      <c r="A13" s="118" t="s">
        <v>105</v>
      </c>
      <c r="B13" s="119" t="s">
        <v>106</v>
      </c>
      <c r="C13" s="113">
        <v>53.594049904030712</v>
      </c>
      <c r="D13" s="115">
        <v>11169</v>
      </c>
      <c r="E13" s="114">
        <v>11357</v>
      </c>
      <c r="F13" s="114">
        <v>11577</v>
      </c>
      <c r="G13" s="114">
        <v>11569</v>
      </c>
      <c r="H13" s="140">
        <v>11502</v>
      </c>
      <c r="I13" s="115">
        <v>-333</v>
      </c>
      <c r="J13" s="116">
        <v>-2.8951486697965572</v>
      </c>
    </row>
    <row r="14" spans="1:15" s="110" customFormat="1" ht="12" customHeight="1" x14ac:dyDescent="0.2">
      <c r="A14" s="118"/>
      <c r="B14" s="119" t="s">
        <v>107</v>
      </c>
      <c r="C14" s="113">
        <v>46.405950095969288</v>
      </c>
      <c r="D14" s="115">
        <v>9671</v>
      </c>
      <c r="E14" s="114">
        <v>9984</v>
      </c>
      <c r="F14" s="114">
        <v>10083</v>
      </c>
      <c r="G14" s="114">
        <v>10151</v>
      </c>
      <c r="H14" s="140">
        <v>10231</v>
      </c>
      <c r="I14" s="115">
        <v>-560</v>
      </c>
      <c r="J14" s="116">
        <v>-5.4735607467500733</v>
      </c>
    </row>
    <row r="15" spans="1:15" s="110" customFormat="1" ht="12" customHeight="1" x14ac:dyDescent="0.2">
      <c r="A15" s="118" t="s">
        <v>105</v>
      </c>
      <c r="B15" s="121" t="s">
        <v>108</v>
      </c>
      <c r="C15" s="113">
        <v>9.112284069097889</v>
      </c>
      <c r="D15" s="115">
        <v>1899</v>
      </c>
      <c r="E15" s="114">
        <v>1979</v>
      </c>
      <c r="F15" s="114">
        <v>2075</v>
      </c>
      <c r="G15" s="114">
        <v>1923</v>
      </c>
      <c r="H15" s="140">
        <v>1952</v>
      </c>
      <c r="I15" s="115">
        <v>-53</v>
      </c>
      <c r="J15" s="116">
        <v>-2.7151639344262297</v>
      </c>
    </row>
    <row r="16" spans="1:15" s="110" customFormat="1" ht="12" customHeight="1" x14ac:dyDescent="0.2">
      <c r="A16" s="118"/>
      <c r="B16" s="121" t="s">
        <v>109</v>
      </c>
      <c r="C16" s="113">
        <v>66.084452975047981</v>
      </c>
      <c r="D16" s="115">
        <v>13772</v>
      </c>
      <c r="E16" s="114">
        <v>14034</v>
      </c>
      <c r="F16" s="114">
        <v>14262</v>
      </c>
      <c r="G16" s="114">
        <v>14498</v>
      </c>
      <c r="H16" s="140">
        <v>14552</v>
      </c>
      <c r="I16" s="115">
        <v>-780</v>
      </c>
      <c r="J16" s="116">
        <v>-5.360087960417812</v>
      </c>
    </row>
    <row r="17" spans="1:10" s="110" customFormat="1" ht="12" customHeight="1" x14ac:dyDescent="0.2">
      <c r="A17" s="118"/>
      <c r="B17" s="121" t="s">
        <v>110</v>
      </c>
      <c r="C17" s="113">
        <v>23.968330134357007</v>
      </c>
      <c r="D17" s="115">
        <v>4995</v>
      </c>
      <c r="E17" s="114">
        <v>5132</v>
      </c>
      <c r="F17" s="114">
        <v>5136</v>
      </c>
      <c r="G17" s="114">
        <v>5123</v>
      </c>
      <c r="H17" s="140">
        <v>5061</v>
      </c>
      <c r="I17" s="115">
        <v>-66</v>
      </c>
      <c r="J17" s="116">
        <v>-1.3040901007705987</v>
      </c>
    </row>
    <row r="18" spans="1:10" s="110" customFormat="1" ht="12" customHeight="1" x14ac:dyDescent="0.2">
      <c r="A18" s="120"/>
      <c r="B18" s="121" t="s">
        <v>111</v>
      </c>
      <c r="C18" s="113">
        <v>0.83493282149712089</v>
      </c>
      <c r="D18" s="115">
        <v>174</v>
      </c>
      <c r="E18" s="114">
        <v>196</v>
      </c>
      <c r="F18" s="114">
        <v>187</v>
      </c>
      <c r="G18" s="114">
        <v>176</v>
      </c>
      <c r="H18" s="140">
        <v>168</v>
      </c>
      <c r="I18" s="115">
        <v>6</v>
      </c>
      <c r="J18" s="116">
        <v>3.5714285714285716</v>
      </c>
    </row>
    <row r="19" spans="1:10" s="110" customFormat="1" ht="12" customHeight="1" x14ac:dyDescent="0.2">
      <c r="A19" s="120"/>
      <c r="B19" s="121" t="s">
        <v>112</v>
      </c>
      <c r="C19" s="113">
        <v>0.23992322456813819</v>
      </c>
      <c r="D19" s="115">
        <v>50</v>
      </c>
      <c r="E19" s="114">
        <v>65</v>
      </c>
      <c r="F19" s="114">
        <v>63</v>
      </c>
      <c r="G19" s="114">
        <v>55</v>
      </c>
      <c r="H19" s="140">
        <v>55</v>
      </c>
      <c r="I19" s="115">
        <v>-5</v>
      </c>
      <c r="J19" s="116">
        <v>-9.0909090909090917</v>
      </c>
    </row>
    <row r="20" spans="1:10" s="110" customFormat="1" ht="12" customHeight="1" x14ac:dyDescent="0.2">
      <c r="A20" s="118" t="s">
        <v>113</v>
      </c>
      <c r="B20" s="119" t="s">
        <v>181</v>
      </c>
      <c r="C20" s="113">
        <v>79.688099808061423</v>
      </c>
      <c r="D20" s="115">
        <v>16607</v>
      </c>
      <c r="E20" s="114">
        <v>16981</v>
      </c>
      <c r="F20" s="114">
        <v>17285</v>
      </c>
      <c r="G20" s="114">
        <v>17276</v>
      </c>
      <c r="H20" s="140">
        <v>17321</v>
      </c>
      <c r="I20" s="115">
        <v>-714</v>
      </c>
      <c r="J20" s="116">
        <v>-4.1221638473529243</v>
      </c>
    </row>
    <row r="21" spans="1:10" s="110" customFormat="1" ht="12" customHeight="1" x14ac:dyDescent="0.2">
      <c r="A21" s="118"/>
      <c r="B21" s="119" t="s">
        <v>182</v>
      </c>
      <c r="C21" s="113">
        <v>20.31190019193858</v>
      </c>
      <c r="D21" s="115">
        <v>4233</v>
      </c>
      <c r="E21" s="114">
        <v>4360</v>
      </c>
      <c r="F21" s="114">
        <v>4375</v>
      </c>
      <c r="G21" s="114">
        <v>4444</v>
      </c>
      <c r="H21" s="140">
        <v>4412</v>
      </c>
      <c r="I21" s="115">
        <v>-179</v>
      </c>
      <c r="J21" s="116">
        <v>-4.0571169537624661</v>
      </c>
    </row>
    <row r="22" spans="1:10" s="110" customFormat="1" ht="12" customHeight="1" x14ac:dyDescent="0.2">
      <c r="A22" s="118" t="s">
        <v>113</v>
      </c>
      <c r="B22" s="119" t="s">
        <v>116</v>
      </c>
      <c r="C22" s="113">
        <v>91.765834932821491</v>
      </c>
      <c r="D22" s="115">
        <v>19124</v>
      </c>
      <c r="E22" s="114">
        <v>19663</v>
      </c>
      <c r="F22" s="114">
        <v>19944</v>
      </c>
      <c r="G22" s="114">
        <v>20038</v>
      </c>
      <c r="H22" s="140">
        <v>20069</v>
      </c>
      <c r="I22" s="115">
        <v>-945</v>
      </c>
      <c r="J22" s="116">
        <v>-4.7087547959539586</v>
      </c>
    </row>
    <row r="23" spans="1:10" s="110" customFormat="1" ht="12" customHeight="1" x14ac:dyDescent="0.2">
      <c r="A23" s="118"/>
      <c r="B23" s="119" t="s">
        <v>117</v>
      </c>
      <c r="C23" s="113">
        <v>8.2197696737044144</v>
      </c>
      <c r="D23" s="115">
        <v>1713</v>
      </c>
      <c r="E23" s="114">
        <v>1675</v>
      </c>
      <c r="F23" s="114">
        <v>1711</v>
      </c>
      <c r="G23" s="114">
        <v>1678</v>
      </c>
      <c r="H23" s="140">
        <v>1661</v>
      </c>
      <c r="I23" s="115">
        <v>52</v>
      </c>
      <c r="J23" s="116">
        <v>3.1306441902468394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23747</v>
      </c>
      <c r="E64" s="236">
        <v>23907</v>
      </c>
      <c r="F64" s="236">
        <v>24320</v>
      </c>
      <c r="G64" s="236">
        <v>24170</v>
      </c>
      <c r="H64" s="140">
        <v>24137</v>
      </c>
      <c r="I64" s="115">
        <v>-390</v>
      </c>
      <c r="J64" s="116">
        <v>-1.615776608526329</v>
      </c>
    </row>
    <row r="65" spans="1:12" s="110" customFormat="1" ht="12" customHeight="1" x14ac:dyDescent="0.2">
      <c r="A65" s="118" t="s">
        <v>105</v>
      </c>
      <c r="B65" s="119" t="s">
        <v>106</v>
      </c>
      <c r="C65" s="113">
        <v>53.088811218259146</v>
      </c>
      <c r="D65" s="235">
        <v>12607</v>
      </c>
      <c r="E65" s="236">
        <v>12672</v>
      </c>
      <c r="F65" s="236">
        <v>12951</v>
      </c>
      <c r="G65" s="236">
        <v>12864</v>
      </c>
      <c r="H65" s="140">
        <v>12826</v>
      </c>
      <c r="I65" s="115">
        <v>-219</v>
      </c>
      <c r="J65" s="116">
        <v>-1.7074692031810386</v>
      </c>
    </row>
    <row r="66" spans="1:12" s="110" customFormat="1" ht="12" customHeight="1" x14ac:dyDescent="0.2">
      <c r="A66" s="118"/>
      <c r="B66" s="119" t="s">
        <v>107</v>
      </c>
      <c r="C66" s="113">
        <v>46.911188781740854</v>
      </c>
      <c r="D66" s="235">
        <v>11140</v>
      </c>
      <c r="E66" s="236">
        <v>11235</v>
      </c>
      <c r="F66" s="236">
        <v>11369</v>
      </c>
      <c r="G66" s="236">
        <v>11306</v>
      </c>
      <c r="H66" s="140">
        <v>11311</v>
      </c>
      <c r="I66" s="115">
        <v>-171</v>
      </c>
      <c r="J66" s="116">
        <v>-1.5118026699672884</v>
      </c>
    </row>
    <row r="67" spans="1:12" s="110" customFormat="1" ht="12" customHeight="1" x14ac:dyDescent="0.2">
      <c r="A67" s="118" t="s">
        <v>105</v>
      </c>
      <c r="B67" s="121" t="s">
        <v>108</v>
      </c>
      <c r="C67" s="113">
        <v>8.5147597591274682</v>
      </c>
      <c r="D67" s="235">
        <v>2022</v>
      </c>
      <c r="E67" s="236">
        <v>2103</v>
      </c>
      <c r="F67" s="236">
        <v>2163</v>
      </c>
      <c r="G67" s="236">
        <v>1935</v>
      </c>
      <c r="H67" s="140">
        <v>1932</v>
      </c>
      <c r="I67" s="115">
        <v>90</v>
      </c>
      <c r="J67" s="116">
        <v>4.658385093167702</v>
      </c>
    </row>
    <row r="68" spans="1:12" s="110" customFormat="1" ht="12" customHeight="1" x14ac:dyDescent="0.2">
      <c r="A68" s="118"/>
      <c r="B68" s="121" t="s">
        <v>109</v>
      </c>
      <c r="C68" s="113">
        <v>65.545121489030194</v>
      </c>
      <c r="D68" s="235">
        <v>15565</v>
      </c>
      <c r="E68" s="236">
        <v>15606</v>
      </c>
      <c r="F68" s="236">
        <v>15929</v>
      </c>
      <c r="G68" s="236">
        <v>16055</v>
      </c>
      <c r="H68" s="140">
        <v>16114</v>
      </c>
      <c r="I68" s="115">
        <v>-549</v>
      </c>
      <c r="J68" s="116">
        <v>-3.4069753009805139</v>
      </c>
    </row>
    <row r="69" spans="1:12" s="110" customFormat="1" ht="12" customHeight="1" x14ac:dyDescent="0.2">
      <c r="A69" s="118"/>
      <c r="B69" s="121" t="s">
        <v>110</v>
      </c>
      <c r="C69" s="113">
        <v>25.152650861161408</v>
      </c>
      <c r="D69" s="235">
        <v>5973</v>
      </c>
      <c r="E69" s="236">
        <v>6005</v>
      </c>
      <c r="F69" s="236">
        <v>6037</v>
      </c>
      <c r="G69" s="236">
        <v>5991</v>
      </c>
      <c r="H69" s="140">
        <v>5906</v>
      </c>
      <c r="I69" s="115">
        <v>67</v>
      </c>
      <c r="J69" s="116">
        <v>1.1344395529969522</v>
      </c>
    </row>
    <row r="70" spans="1:12" s="110" customFormat="1" ht="12" customHeight="1" x14ac:dyDescent="0.2">
      <c r="A70" s="120"/>
      <c r="B70" s="121" t="s">
        <v>111</v>
      </c>
      <c r="C70" s="113">
        <v>0.78746789068092815</v>
      </c>
      <c r="D70" s="235">
        <v>187</v>
      </c>
      <c r="E70" s="236">
        <v>193</v>
      </c>
      <c r="F70" s="236">
        <v>191</v>
      </c>
      <c r="G70" s="236">
        <v>189</v>
      </c>
      <c r="H70" s="140">
        <v>185</v>
      </c>
      <c r="I70" s="115">
        <v>2</v>
      </c>
      <c r="J70" s="116">
        <v>1.0810810810810811</v>
      </c>
    </row>
    <row r="71" spans="1:12" s="110" customFormat="1" ht="12" customHeight="1" x14ac:dyDescent="0.2">
      <c r="A71" s="120"/>
      <c r="B71" s="121" t="s">
        <v>112</v>
      </c>
      <c r="C71" s="113">
        <v>0.21897502842464311</v>
      </c>
      <c r="D71" s="235">
        <v>52</v>
      </c>
      <c r="E71" s="236">
        <v>55</v>
      </c>
      <c r="F71" s="236">
        <v>59</v>
      </c>
      <c r="G71" s="236">
        <v>57</v>
      </c>
      <c r="H71" s="140">
        <v>64</v>
      </c>
      <c r="I71" s="115">
        <v>-12</v>
      </c>
      <c r="J71" s="116">
        <v>-18.75</v>
      </c>
    </row>
    <row r="72" spans="1:12" s="110" customFormat="1" ht="12" customHeight="1" x14ac:dyDescent="0.2">
      <c r="A72" s="118" t="s">
        <v>113</v>
      </c>
      <c r="B72" s="119" t="s">
        <v>181</v>
      </c>
      <c r="C72" s="113">
        <v>78.064597633385276</v>
      </c>
      <c r="D72" s="235">
        <v>18538</v>
      </c>
      <c r="E72" s="236">
        <v>18670</v>
      </c>
      <c r="F72" s="236">
        <v>19071</v>
      </c>
      <c r="G72" s="236">
        <v>18975</v>
      </c>
      <c r="H72" s="140">
        <v>19007</v>
      </c>
      <c r="I72" s="115">
        <v>-469</v>
      </c>
      <c r="J72" s="116">
        <v>-2.467511969274478</v>
      </c>
    </row>
    <row r="73" spans="1:12" s="110" customFormat="1" ht="12" customHeight="1" x14ac:dyDescent="0.2">
      <c r="A73" s="118"/>
      <c r="B73" s="119" t="s">
        <v>182</v>
      </c>
      <c r="C73" s="113">
        <v>21.935402366614731</v>
      </c>
      <c r="D73" s="115">
        <v>5209</v>
      </c>
      <c r="E73" s="114">
        <v>5237</v>
      </c>
      <c r="F73" s="114">
        <v>5249</v>
      </c>
      <c r="G73" s="114">
        <v>5195</v>
      </c>
      <c r="H73" s="140">
        <v>5130</v>
      </c>
      <c r="I73" s="115">
        <v>79</v>
      </c>
      <c r="J73" s="116">
        <v>1.5399610136452242</v>
      </c>
    </row>
    <row r="74" spans="1:12" s="110" customFormat="1" ht="12" customHeight="1" x14ac:dyDescent="0.2">
      <c r="A74" s="118" t="s">
        <v>113</v>
      </c>
      <c r="B74" s="119" t="s">
        <v>116</v>
      </c>
      <c r="C74" s="113">
        <v>94.235061270897376</v>
      </c>
      <c r="D74" s="115">
        <v>22378</v>
      </c>
      <c r="E74" s="114">
        <v>22565</v>
      </c>
      <c r="F74" s="114">
        <v>22941</v>
      </c>
      <c r="G74" s="114">
        <v>22854</v>
      </c>
      <c r="H74" s="140">
        <v>22898</v>
      </c>
      <c r="I74" s="115">
        <v>-520</v>
      </c>
      <c r="J74" s="116">
        <v>-2.2709406935103504</v>
      </c>
    </row>
    <row r="75" spans="1:12" s="110" customFormat="1" ht="12" customHeight="1" x14ac:dyDescent="0.2">
      <c r="A75" s="142"/>
      <c r="B75" s="124" t="s">
        <v>117</v>
      </c>
      <c r="C75" s="125">
        <v>5.7565166126247522</v>
      </c>
      <c r="D75" s="143">
        <v>1367</v>
      </c>
      <c r="E75" s="144">
        <v>1340</v>
      </c>
      <c r="F75" s="144">
        <v>1375</v>
      </c>
      <c r="G75" s="144">
        <v>1314</v>
      </c>
      <c r="H75" s="145">
        <v>1237</v>
      </c>
      <c r="I75" s="143">
        <v>130</v>
      </c>
      <c r="J75" s="146">
        <v>10.509296685529506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20840</v>
      </c>
      <c r="G11" s="114">
        <v>21341</v>
      </c>
      <c r="H11" s="114">
        <v>21660</v>
      </c>
      <c r="I11" s="114">
        <v>21720</v>
      </c>
      <c r="J11" s="140">
        <v>21733</v>
      </c>
      <c r="K11" s="114">
        <v>-893</v>
      </c>
      <c r="L11" s="116">
        <v>-4.108958726360834</v>
      </c>
    </row>
    <row r="12" spans="1:17" s="110" customFormat="1" ht="24.95" customHeight="1" x14ac:dyDescent="0.2">
      <c r="A12" s="604" t="s">
        <v>185</v>
      </c>
      <c r="B12" s="605"/>
      <c r="C12" s="605"/>
      <c r="D12" s="606"/>
      <c r="E12" s="113">
        <v>53.594049904030712</v>
      </c>
      <c r="F12" s="115">
        <v>11169</v>
      </c>
      <c r="G12" s="114">
        <v>11357</v>
      </c>
      <c r="H12" s="114">
        <v>11577</v>
      </c>
      <c r="I12" s="114">
        <v>11569</v>
      </c>
      <c r="J12" s="140">
        <v>11502</v>
      </c>
      <c r="K12" s="114">
        <v>-333</v>
      </c>
      <c r="L12" s="116">
        <v>-2.8951486697965572</v>
      </c>
    </row>
    <row r="13" spans="1:17" s="110" customFormat="1" ht="15" customHeight="1" x14ac:dyDescent="0.2">
      <c r="A13" s="120"/>
      <c r="B13" s="612" t="s">
        <v>107</v>
      </c>
      <c r="C13" s="612"/>
      <c r="E13" s="113">
        <v>46.405950095969288</v>
      </c>
      <c r="F13" s="115">
        <v>9671</v>
      </c>
      <c r="G13" s="114">
        <v>9984</v>
      </c>
      <c r="H13" s="114">
        <v>10083</v>
      </c>
      <c r="I13" s="114">
        <v>10151</v>
      </c>
      <c r="J13" s="140">
        <v>10231</v>
      </c>
      <c r="K13" s="114">
        <v>-560</v>
      </c>
      <c r="L13" s="116">
        <v>-5.4735607467500733</v>
      </c>
    </row>
    <row r="14" spans="1:17" s="110" customFormat="1" ht="24.95" customHeight="1" x14ac:dyDescent="0.2">
      <c r="A14" s="604" t="s">
        <v>186</v>
      </c>
      <c r="B14" s="605"/>
      <c r="C14" s="605"/>
      <c r="D14" s="606"/>
      <c r="E14" s="113">
        <v>9.112284069097889</v>
      </c>
      <c r="F14" s="115">
        <v>1899</v>
      </c>
      <c r="G14" s="114">
        <v>1979</v>
      </c>
      <c r="H14" s="114">
        <v>2075</v>
      </c>
      <c r="I14" s="114">
        <v>1923</v>
      </c>
      <c r="J14" s="140">
        <v>1952</v>
      </c>
      <c r="K14" s="114">
        <v>-53</v>
      </c>
      <c r="L14" s="116">
        <v>-2.7151639344262297</v>
      </c>
    </row>
    <row r="15" spans="1:17" s="110" customFormat="1" ht="15" customHeight="1" x14ac:dyDescent="0.2">
      <c r="A15" s="120"/>
      <c r="B15" s="119"/>
      <c r="C15" s="258" t="s">
        <v>106</v>
      </c>
      <c r="E15" s="113">
        <v>60.505529225908376</v>
      </c>
      <c r="F15" s="115">
        <v>1149</v>
      </c>
      <c r="G15" s="114">
        <v>1196</v>
      </c>
      <c r="H15" s="114">
        <v>1258</v>
      </c>
      <c r="I15" s="114">
        <v>1181</v>
      </c>
      <c r="J15" s="140">
        <v>1185</v>
      </c>
      <c r="K15" s="114">
        <v>-36</v>
      </c>
      <c r="L15" s="116">
        <v>-3.037974683544304</v>
      </c>
    </row>
    <row r="16" spans="1:17" s="110" customFormat="1" ht="15" customHeight="1" x14ac:dyDescent="0.2">
      <c r="A16" s="120"/>
      <c r="B16" s="119"/>
      <c r="C16" s="258" t="s">
        <v>107</v>
      </c>
      <c r="E16" s="113">
        <v>39.494470774091624</v>
      </c>
      <c r="F16" s="115">
        <v>750</v>
      </c>
      <c r="G16" s="114">
        <v>783</v>
      </c>
      <c r="H16" s="114">
        <v>817</v>
      </c>
      <c r="I16" s="114">
        <v>742</v>
      </c>
      <c r="J16" s="140">
        <v>767</v>
      </c>
      <c r="K16" s="114">
        <v>-17</v>
      </c>
      <c r="L16" s="116">
        <v>-2.2164276401564535</v>
      </c>
    </row>
    <row r="17" spans="1:12" s="110" customFormat="1" ht="15" customHeight="1" x14ac:dyDescent="0.2">
      <c r="A17" s="120"/>
      <c r="B17" s="121" t="s">
        <v>109</v>
      </c>
      <c r="C17" s="258"/>
      <c r="E17" s="113">
        <v>66.084452975047981</v>
      </c>
      <c r="F17" s="115">
        <v>13772</v>
      </c>
      <c r="G17" s="114">
        <v>14034</v>
      </c>
      <c r="H17" s="114">
        <v>14262</v>
      </c>
      <c r="I17" s="114">
        <v>14498</v>
      </c>
      <c r="J17" s="140">
        <v>14552</v>
      </c>
      <c r="K17" s="114">
        <v>-780</v>
      </c>
      <c r="L17" s="116">
        <v>-5.360087960417812</v>
      </c>
    </row>
    <row r="18" spans="1:12" s="110" customFormat="1" ht="15" customHeight="1" x14ac:dyDescent="0.2">
      <c r="A18" s="120"/>
      <c r="B18" s="119"/>
      <c r="C18" s="258" t="s">
        <v>106</v>
      </c>
      <c r="E18" s="113">
        <v>54.480104559976766</v>
      </c>
      <c r="F18" s="115">
        <v>7503</v>
      </c>
      <c r="G18" s="114">
        <v>7574</v>
      </c>
      <c r="H18" s="114">
        <v>7722</v>
      </c>
      <c r="I18" s="114">
        <v>7824</v>
      </c>
      <c r="J18" s="140">
        <v>7795</v>
      </c>
      <c r="K18" s="114">
        <v>-292</v>
      </c>
      <c r="L18" s="116">
        <v>-3.7459910198845412</v>
      </c>
    </row>
    <row r="19" spans="1:12" s="110" customFormat="1" ht="15" customHeight="1" x14ac:dyDescent="0.2">
      <c r="A19" s="120"/>
      <c r="B19" s="119"/>
      <c r="C19" s="258" t="s">
        <v>107</v>
      </c>
      <c r="E19" s="113">
        <v>45.519895440023234</v>
      </c>
      <c r="F19" s="115">
        <v>6269</v>
      </c>
      <c r="G19" s="114">
        <v>6460</v>
      </c>
      <c r="H19" s="114">
        <v>6540</v>
      </c>
      <c r="I19" s="114">
        <v>6674</v>
      </c>
      <c r="J19" s="140">
        <v>6757</v>
      </c>
      <c r="K19" s="114">
        <v>-488</v>
      </c>
      <c r="L19" s="116">
        <v>-7.2221400029598932</v>
      </c>
    </row>
    <row r="20" spans="1:12" s="110" customFormat="1" ht="15" customHeight="1" x14ac:dyDescent="0.2">
      <c r="A20" s="120"/>
      <c r="B20" s="121" t="s">
        <v>110</v>
      </c>
      <c r="C20" s="258"/>
      <c r="E20" s="113">
        <v>23.968330134357007</v>
      </c>
      <c r="F20" s="115">
        <v>4995</v>
      </c>
      <c r="G20" s="114">
        <v>5132</v>
      </c>
      <c r="H20" s="114">
        <v>5136</v>
      </c>
      <c r="I20" s="114">
        <v>5123</v>
      </c>
      <c r="J20" s="140">
        <v>5061</v>
      </c>
      <c r="K20" s="114">
        <v>-66</v>
      </c>
      <c r="L20" s="116">
        <v>-1.3040901007705987</v>
      </c>
    </row>
    <row r="21" spans="1:12" s="110" customFormat="1" ht="15" customHeight="1" x14ac:dyDescent="0.2">
      <c r="A21" s="120"/>
      <c r="B21" s="119"/>
      <c r="C21" s="258" t="s">
        <v>106</v>
      </c>
      <c r="E21" s="113">
        <v>48.128128128128125</v>
      </c>
      <c r="F21" s="115">
        <v>2404</v>
      </c>
      <c r="G21" s="114">
        <v>2468</v>
      </c>
      <c r="H21" s="114">
        <v>2477</v>
      </c>
      <c r="I21" s="114">
        <v>2450</v>
      </c>
      <c r="J21" s="140">
        <v>2412</v>
      </c>
      <c r="K21" s="114">
        <v>-8</v>
      </c>
      <c r="L21" s="116">
        <v>-0.33167495854063017</v>
      </c>
    </row>
    <row r="22" spans="1:12" s="110" customFormat="1" ht="15" customHeight="1" x14ac:dyDescent="0.2">
      <c r="A22" s="120"/>
      <c r="B22" s="119"/>
      <c r="C22" s="258" t="s">
        <v>107</v>
      </c>
      <c r="E22" s="113">
        <v>51.871871871871875</v>
      </c>
      <c r="F22" s="115">
        <v>2591</v>
      </c>
      <c r="G22" s="114">
        <v>2664</v>
      </c>
      <c r="H22" s="114">
        <v>2659</v>
      </c>
      <c r="I22" s="114">
        <v>2673</v>
      </c>
      <c r="J22" s="140">
        <v>2649</v>
      </c>
      <c r="K22" s="114">
        <v>-58</v>
      </c>
      <c r="L22" s="116">
        <v>-2.1895054737636843</v>
      </c>
    </row>
    <row r="23" spans="1:12" s="110" customFormat="1" ht="15" customHeight="1" x14ac:dyDescent="0.2">
      <c r="A23" s="120"/>
      <c r="B23" s="121" t="s">
        <v>111</v>
      </c>
      <c r="C23" s="258"/>
      <c r="E23" s="113">
        <v>0.83493282149712089</v>
      </c>
      <c r="F23" s="115">
        <v>174</v>
      </c>
      <c r="G23" s="114">
        <v>196</v>
      </c>
      <c r="H23" s="114">
        <v>187</v>
      </c>
      <c r="I23" s="114">
        <v>176</v>
      </c>
      <c r="J23" s="140">
        <v>168</v>
      </c>
      <c r="K23" s="114">
        <v>6</v>
      </c>
      <c r="L23" s="116">
        <v>3.5714285714285716</v>
      </c>
    </row>
    <row r="24" spans="1:12" s="110" customFormat="1" ht="15" customHeight="1" x14ac:dyDescent="0.2">
      <c r="A24" s="120"/>
      <c r="B24" s="119"/>
      <c r="C24" s="258" t="s">
        <v>106</v>
      </c>
      <c r="E24" s="113">
        <v>64.94252873563218</v>
      </c>
      <c r="F24" s="115">
        <v>113</v>
      </c>
      <c r="G24" s="114">
        <v>119</v>
      </c>
      <c r="H24" s="114">
        <v>120</v>
      </c>
      <c r="I24" s="114">
        <v>114</v>
      </c>
      <c r="J24" s="140">
        <v>110</v>
      </c>
      <c r="K24" s="114">
        <v>3</v>
      </c>
      <c r="L24" s="116">
        <v>2.7272727272727271</v>
      </c>
    </row>
    <row r="25" spans="1:12" s="110" customFormat="1" ht="15" customHeight="1" x14ac:dyDescent="0.2">
      <c r="A25" s="120"/>
      <c r="B25" s="119"/>
      <c r="C25" s="258" t="s">
        <v>107</v>
      </c>
      <c r="E25" s="113">
        <v>35.057471264367813</v>
      </c>
      <c r="F25" s="115">
        <v>61</v>
      </c>
      <c r="G25" s="114">
        <v>77</v>
      </c>
      <c r="H25" s="114">
        <v>67</v>
      </c>
      <c r="I25" s="114">
        <v>62</v>
      </c>
      <c r="J25" s="140">
        <v>58</v>
      </c>
      <c r="K25" s="114">
        <v>3</v>
      </c>
      <c r="L25" s="116">
        <v>5.1724137931034484</v>
      </c>
    </row>
    <row r="26" spans="1:12" s="110" customFormat="1" ht="15" customHeight="1" x14ac:dyDescent="0.2">
      <c r="A26" s="120"/>
      <c r="C26" s="121" t="s">
        <v>187</v>
      </c>
      <c r="D26" s="110" t="s">
        <v>188</v>
      </c>
      <c r="E26" s="113">
        <v>0.23992322456813819</v>
      </c>
      <c r="F26" s="115">
        <v>50</v>
      </c>
      <c r="G26" s="114">
        <v>65</v>
      </c>
      <c r="H26" s="114">
        <v>63</v>
      </c>
      <c r="I26" s="114">
        <v>55</v>
      </c>
      <c r="J26" s="140">
        <v>55</v>
      </c>
      <c r="K26" s="114">
        <v>-5</v>
      </c>
      <c r="L26" s="116">
        <v>-9.0909090909090917</v>
      </c>
    </row>
    <row r="27" spans="1:12" s="110" customFormat="1" ht="15" customHeight="1" x14ac:dyDescent="0.2">
      <c r="A27" s="120"/>
      <c r="B27" s="119"/>
      <c r="D27" s="259" t="s">
        <v>106</v>
      </c>
      <c r="E27" s="113">
        <v>56</v>
      </c>
      <c r="F27" s="115">
        <v>28</v>
      </c>
      <c r="G27" s="114">
        <v>34</v>
      </c>
      <c r="H27" s="114">
        <v>33</v>
      </c>
      <c r="I27" s="114">
        <v>29</v>
      </c>
      <c r="J27" s="140">
        <v>30</v>
      </c>
      <c r="K27" s="114">
        <v>-2</v>
      </c>
      <c r="L27" s="116">
        <v>-6.666666666666667</v>
      </c>
    </row>
    <row r="28" spans="1:12" s="110" customFormat="1" ht="15" customHeight="1" x14ac:dyDescent="0.2">
      <c r="A28" s="120"/>
      <c r="B28" s="119"/>
      <c r="D28" s="259" t="s">
        <v>107</v>
      </c>
      <c r="E28" s="113">
        <v>44</v>
      </c>
      <c r="F28" s="115">
        <v>22</v>
      </c>
      <c r="G28" s="114">
        <v>31</v>
      </c>
      <c r="H28" s="114">
        <v>30</v>
      </c>
      <c r="I28" s="114">
        <v>26</v>
      </c>
      <c r="J28" s="140">
        <v>25</v>
      </c>
      <c r="K28" s="114">
        <v>-3</v>
      </c>
      <c r="L28" s="116">
        <v>-12</v>
      </c>
    </row>
    <row r="29" spans="1:12" s="110" customFormat="1" ht="24.95" customHeight="1" x14ac:dyDescent="0.2">
      <c r="A29" s="604" t="s">
        <v>189</v>
      </c>
      <c r="B29" s="605"/>
      <c r="C29" s="605"/>
      <c r="D29" s="606"/>
      <c r="E29" s="113">
        <v>91.765834932821491</v>
      </c>
      <c r="F29" s="115">
        <v>19124</v>
      </c>
      <c r="G29" s="114">
        <v>19663</v>
      </c>
      <c r="H29" s="114">
        <v>19944</v>
      </c>
      <c r="I29" s="114">
        <v>20038</v>
      </c>
      <c r="J29" s="140">
        <v>20069</v>
      </c>
      <c r="K29" s="114">
        <v>-945</v>
      </c>
      <c r="L29" s="116">
        <v>-4.7087547959539586</v>
      </c>
    </row>
    <row r="30" spans="1:12" s="110" customFormat="1" ht="15" customHeight="1" x14ac:dyDescent="0.2">
      <c r="A30" s="120"/>
      <c r="B30" s="119"/>
      <c r="C30" s="258" t="s">
        <v>106</v>
      </c>
      <c r="E30" s="113">
        <v>52.347835180924491</v>
      </c>
      <c r="F30" s="115">
        <v>10011</v>
      </c>
      <c r="G30" s="114">
        <v>10244</v>
      </c>
      <c r="H30" s="114">
        <v>10431</v>
      </c>
      <c r="I30" s="114">
        <v>10422</v>
      </c>
      <c r="J30" s="140">
        <v>10381</v>
      </c>
      <c r="K30" s="114">
        <v>-370</v>
      </c>
      <c r="L30" s="116">
        <v>-3.5642038339273672</v>
      </c>
    </row>
    <row r="31" spans="1:12" s="110" customFormat="1" ht="15" customHeight="1" x14ac:dyDescent="0.2">
      <c r="A31" s="120"/>
      <c r="B31" s="119"/>
      <c r="C31" s="258" t="s">
        <v>107</v>
      </c>
      <c r="E31" s="113">
        <v>47.652164819075509</v>
      </c>
      <c r="F31" s="115">
        <v>9113</v>
      </c>
      <c r="G31" s="114">
        <v>9419</v>
      </c>
      <c r="H31" s="114">
        <v>9513</v>
      </c>
      <c r="I31" s="114">
        <v>9616</v>
      </c>
      <c r="J31" s="140">
        <v>9688</v>
      </c>
      <c r="K31" s="114">
        <v>-575</v>
      </c>
      <c r="L31" s="116">
        <v>-5.9351775392237824</v>
      </c>
    </row>
    <row r="32" spans="1:12" s="110" customFormat="1" ht="15" customHeight="1" x14ac:dyDescent="0.2">
      <c r="A32" s="120"/>
      <c r="B32" s="119" t="s">
        <v>117</v>
      </c>
      <c r="C32" s="258"/>
      <c r="E32" s="113">
        <v>8.2197696737044144</v>
      </c>
      <c r="F32" s="115">
        <v>1713</v>
      </c>
      <c r="G32" s="114">
        <v>1675</v>
      </c>
      <c r="H32" s="114">
        <v>1711</v>
      </c>
      <c r="I32" s="114">
        <v>1678</v>
      </c>
      <c r="J32" s="140">
        <v>1661</v>
      </c>
      <c r="K32" s="114">
        <v>52</v>
      </c>
      <c r="L32" s="116">
        <v>3.1306441902468394</v>
      </c>
    </row>
    <row r="33" spans="1:12" s="110" customFormat="1" ht="15" customHeight="1" x14ac:dyDescent="0.2">
      <c r="A33" s="120"/>
      <c r="B33" s="119"/>
      <c r="C33" s="258" t="s">
        <v>106</v>
      </c>
      <c r="E33" s="113">
        <v>67.542323409223584</v>
      </c>
      <c r="F33" s="115">
        <v>1157</v>
      </c>
      <c r="G33" s="114">
        <v>1112</v>
      </c>
      <c r="H33" s="114">
        <v>1143</v>
      </c>
      <c r="I33" s="114">
        <v>1144</v>
      </c>
      <c r="J33" s="140">
        <v>1119</v>
      </c>
      <c r="K33" s="114">
        <v>38</v>
      </c>
      <c r="L33" s="116">
        <v>3.3958891867739052</v>
      </c>
    </row>
    <row r="34" spans="1:12" s="110" customFormat="1" ht="15" customHeight="1" x14ac:dyDescent="0.2">
      <c r="A34" s="120"/>
      <c r="B34" s="119"/>
      <c r="C34" s="258" t="s">
        <v>107</v>
      </c>
      <c r="E34" s="113">
        <v>32.457676590776416</v>
      </c>
      <c r="F34" s="115">
        <v>556</v>
      </c>
      <c r="G34" s="114">
        <v>563</v>
      </c>
      <c r="H34" s="114">
        <v>568</v>
      </c>
      <c r="I34" s="114">
        <v>534</v>
      </c>
      <c r="J34" s="140">
        <v>542</v>
      </c>
      <c r="K34" s="114">
        <v>14</v>
      </c>
      <c r="L34" s="116">
        <v>2.5830258302583027</v>
      </c>
    </row>
    <row r="35" spans="1:12" s="110" customFormat="1" ht="24.95" customHeight="1" x14ac:dyDescent="0.2">
      <c r="A35" s="604" t="s">
        <v>190</v>
      </c>
      <c r="B35" s="605"/>
      <c r="C35" s="605"/>
      <c r="D35" s="606"/>
      <c r="E35" s="113">
        <v>79.688099808061423</v>
      </c>
      <c r="F35" s="115">
        <v>16607</v>
      </c>
      <c r="G35" s="114">
        <v>16981</v>
      </c>
      <c r="H35" s="114">
        <v>17285</v>
      </c>
      <c r="I35" s="114">
        <v>17276</v>
      </c>
      <c r="J35" s="140">
        <v>17321</v>
      </c>
      <c r="K35" s="114">
        <v>-714</v>
      </c>
      <c r="L35" s="116">
        <v>-4.1221638473529243</v>
      </c>
    </row>
    <row r="36" spans="1:12" s="110" customFormat="1" ht="15" customHeight="1" x14ac:dyDescent="0.2">
      <c r="A36" s="120"/>
      <c r="B36" s="119"/>
      <c r="C36" s="258" t="s">
        <v>106</v>
      </c>
      <c r="E36" s="113">
        <v>63.250436562895167</v>
      </c>
      <c r="F36" s="115">
        <v>10504</v>
      </c>
      <c r="G36" s="114">
        <v>10706</v>
      </c>
      <c r="H36" s="114">
        <v>10902</v>
      </c>
      <c r="I36" s="114">
        <v>10885</v>
      </c>
      <c r="J36" s="140">
        <v>10851</v>
      </c>
      <c r="K36" s="114">
        <v>-347</v>
      </c>
      <c r="L36" s="116">
        <v>-3.1978619482075383</v>
      </c>
    </row>
    <row r="37" spans="1:12" s="110" customFormat="1" ht="15" customHeight="1" x14ac:dyDescent="0.2">
      <c r="A37" s="120"/>
      <c r="B37" s="119"/>
      <c r="C37" s="258" t="s">
        <v>107</v>
      </c>
      <c r="E37" s="113">
        <v>36.749563437104833</v>
      </c>
      <c r="F37" s="115">
        <v>6103</v>
      </c>
      <c r="G37" s="114">
        <v>6275</v>
      </c>
      <c r="H37" s="114">
        <v>6383</v>
      </c>
      <c r="I37" s="114">
        <v>6391</v>
      </c>
      <c r="J37" s="140">
        <v>6470</v>
      </c>
      <c r="K37" s="114">
        <v>-367</v>
      </c>
      <c r="L37" s="116">
        <v>-5.672333848531685</v>
      </c>
    </row>
    <row r="38" spans="1:12" s="110" customFormat="1" ht="15" customHeight="1" x14ac:dyDescent="0.2">
      <c r="A38" s="120"/>
      <c r="B38" s="119" t="s">
        <v>182</v>
      </c>
      <c r="C38" s="258"/>
      <c r="E38" s="113">
        <v>20.31190019193858</v>
      </c>
      <c r="F38" s="115">
        <v>4233</v>
      </c>
      <c r="G38" s="114">
        <v>4360</v>
      </c>
      <c r="H38" s="114">
        <v>4375</v>
      </c>
      <c r="I38" s="114">
        <v>4444</v>
      </c>
      <c r="J38" s="140">
        <v>4412</v>
      </c>
      <c r="K38" s="114">
        <v>-179</v>
      </c>
      <c r="L38" s="116">
        <v>-4.0571169537624661</v>
      </c>
    </row>
    <row r="39" spans="1:12" s="110" customFormat="1" ht="15" customHeight="1" x14ac:dyDescent="0.2">
      <c r="A39" s="120"/>
      <c r="B39" s="119"/>
      <c r="C39" s="258" t="s">
        <v>106</v>
      </c>
      <c r="E39" s="113">
        <v>15.709898417198204</v>
      </c>
      <c r="F39" s="115">
        <v>665</v>
      </c>
      <c r="G39" s="114">
        <v>651</v>
      </c>
      <c r="H39" s="114">
        <v>675</v>
      </c>
      <c r="I39" s="114">
        <v>684</v>
      </c>
      <c r="J39" s="140">
        <v>651</v>
      </c>
      <c r="K39" s="114">
        <v>14</v>
      </c>
      <c r="L39" s="116">
        <v>2.150537634408602</v>
      </c>
    </row>
    <row r="40" spans="1:12" s="110" customFormat="1" ht="15" customHeight="1" x14ac:dyDescent="0.2">
      <c r="A40" s="120"/>
      <c r="B40" s="119"/>
      <c r="C40" s="258" t="s">
        <v>107</v>
      </c>
      <c r="E40" s="113">
        <v>84.290101582801796</v>
      </c>
      <c r="F40" s="115">
        <v>3568</v>
      </c>
      <c r="G40" s="114">
        <v>3709</v>
      </c>
      <c r="H40" s="114">
        <v>3700</v>
      </c>
      <c r="I40" s="114">
        <v>3760</v>
      </c>
      <c r="J40" s="140">
        <v>3761</v>
      </c>
      <c r="K40" s="114">
        <v>-193</v>
      </c>
      <c r="L40" s="116">
        <v>-5.13161393246477</v>
      </c>
    </row>
    <row r="41" spans="1:12" s="110" customFormat="1" ht="24.75" customHeight="1" x14ac:dyDescent="0.2">
      <c r="A41" s="604" t="s">
        <v>518</v>
      </c>
      <c r="B41" s="605"/>
      <c r="C41" s="605"/>
      <c r="D41" s="606"/>
      <c r="E41" s="113">
        <v>3.2485604606525911</v>
      </c>
      <c r="F41" s="115">
        <v>677</v>
      </c>
      <c r="G41" s="114">
        <v>756</v>
      </c>
      <c r="H41" s="114">
        <v>768</v>
      </c>
      <c r="I41" s="114">
        <v>615</v>
      </c>
      <c r="J41" s="140">
        <v>664</v>
      </c>
      <c r="K41" s="114">
        <v>13</v>
      </c>
      <c r="L41" s="116">
        <v>1.9578313253012047</v>
      </c>
    </row>
    <row r="42" spans="1:12" s="110" customFormat="1" ht="15" customHeight="1" x14ac:dyDescent="0.2">
      <c r="A42" s="120"/>
      <c r="B42" s="119"/>
      <c r="C42" s="258" t="s">
        <v>106</v>
      </c>
      <c r="E42" s="113">
        <v>61.890694239290987</v>
      </c>
      <c r="F42" s="115">
        <v>419</v>
      </c>
      <c r="G42" s="114">
        <v>472</v>
      </c>
      <c r="H42" s="114">
        <v>480</v>
      </c>
      <c r="I42" s="114">
        <v>370</v>
      </c>
      <c r="J42" s="140">
        <v>391</v>
      </c>
      <c r="K42" s="114">
        <v>28</v>
      </c>
      <c r="L42" s="116">
        <v>7.1611253196930944</v>
      </c>
    </row>
    <row r="43" spans="1:12" s="110" customFormat="1" ht="15" customHeight="1" x14ac:dyDescent="0.2">
      <c r="A43" s="123"/>
      <c r="B43" s="124"/>
      <c r="C43" s="260" t="s">
        <v>107</v>
      </c>
      <c r="D43" s="261"/>
      <c r="E43" s="125">
        <v>38.109305760709013</v>
      </c>
      <c r="F43" s="143">
        <v>258</v>
      </c>
      <c r="G43" s="144">
        <v>284</v>
      </c>
      <c r="H43" s="144">
        <v>288</v>
      </c>
      <c r="I43" s="144">
        <v>245</v>
      </c>
      <c r="J43" s="145">
        <v>273</v>
      </c>
      <c r="K43" s="144">
        <v>-15</v>
      </c>
      <c r="L43" s="146">
        <v>-5.4945054945054945</v>
      </c>
    </row>
    <row r="44" spans="1:12" s="110" customFormat="1" ht="45.75" customHeight="1" x14ac:dyDescent="0.2">
      <c r="A44" s="604" t="s">
        <v>191</v>
      </c>
      <c r="B44" s="605"/>
      <c r="C44" s="605"/>
      <c r="D44" s="606"/>
      <c r="E44" s="113">
        <v>1.6794625719769674</v>
      </c>
      <c r="F44" s="115">
        <v>350</v>
      </c>
      <c r="G44" s="114">
        <v>582</v>
      </c>
      <c r="H44" s="114">
        <v>584</v>
      </c>
      <c r="I44" s="114">
        <v>584</v>
      </c>
      <c r="J44" s="140">
        <v>590</v>
      </c>
      <c r="K44" s="114">
        <v>-240</v>
      </c>
      <c r="L44" s="116">
        <v>-40.677966101694913</v>
      </c>
    </row>
    <row r="45" spans="1:12" s="110" customFormat="1" ht="15" customHeight="1" x14ac:dyDescent="0.2">
      <c r="A45" s="120"/>
      <c r="B45" s="119"/>
      <c r="C45" s="258" t="s">
        <v>106</v>
      </c>
      <c r="E45" s="113">
        <v>61.714285714285715</v>
      </c>
      <c r="F45" s="115">
        <v>216</v>
      </c>
      <c r="G45" s="114">
        <v>359</v>
      </c>
      <c r="H45" s="114">
        <v>360</v>
      </c>
      <c r="I45" s="114">
        <v>357</v>
      </c>
      <c r="J45" s="140">
        <v>361</v>
      </c>
      <c r="K45" s="114">
        <v>-145</v>
      </c>
      <c r="L45" s="116">
        <v>-40.166204986149587</v>
      </c>
    </row>
    <row r="46" spans="1:12" s="110" customFormat="1" ht="15" customHeight="1" x14ac:dyDescent="0.2">
      <c r="A46" s="123"/>
      <c r="B46" s="124"/>
      <c r="C46" s="260" t="s">
        <v>107</v>
      </c>
      <c r="D46" s="261"/>
      <c r="E46" s="125">
        <v>38.285714285714285</v>
      </c>
      <c r="F46" s="143">
        <v>134</v>
      </c>
      <c r="G46" s="144">
        <v>223</v>
      </c>
      <c r="H46" s="144">
        <v>224</v>
      </c>
      <c r="I46" s="144">
        <v>227</v>
      </c>
      <c r="J46" s="145">
        <v>229</v>
      </c>
      <c r="K46" s="144">
        <v>-95</v>
      </c>
      <c r="L46" s="146">
        <v>-41.484716157205241</v>
      </c>
    </row>
    <row r="47" spans="1:12" s="110" customFormat="1" ht="39" customHeight="1" x14ac:dyDescent="0.2">
      <c r="A47" s="604" t="s">
        <v>519</v>
      </c>
      <c r="B47" s="607"/>
      <c r="C47" s="607"/>
      <c r="D47" s="608"/>
      <c r="E47" s="113">
        <v>6.71785028790787E-2</v>
      </c>
      <c r="F47" s="115">
        <v>14</v>
      </c>
      <c r="G47" s="114">
        <v>17</v>
      </c>
      <c r="H47" s="114">
        <v>9</v>
      </c>
      <c r="I47" s="114">
        <v>16</v>
      </c>
      <c r="J47" s="140">
        <v>19</v>
      </c>
      <c r="K47" s="114">
        <v>-5</v>
      </c>
      <c r="L47" s="116">
        <v>-26.315789473684209</v>
      </c>
    </row>
    <row r="48" spans="1:12" s="110" customFormat="1" ht="15" customHeight="1" x14ac:dyDescent="0.2">
      <c r="A48" s="120"/>
      <c r="B48" s="119"/>
      <c r="C48" s="258" t="s">
        <v>106</v>
      </c>
      <c r="E48" s="113">
        <v>35.714285714285715</v>
      </c>
      <c r="F48" s="115">
        <v>5</v>
      </c>
      <c r="G48" s="114">
        <v>7</v>
      </c>
      <c r="H48" s="114">
        <v>3</v>
      </c>
      <c r="I48" s="114">
        <v>9</v>
      </c>
      <c r="J48" s="140">
        <v>11</v>
      </c>
      <c r="K48" s="114">
        <v>-6</v>
      </c>
      <c r="L48" s="116">
        <v>-54.545454545454547</v>
      </c>
    </row>
    <row r="49" spans="1:12" s="110" customFormat="1" ht="15" customHeight="1" x14ac:dyDescent="0.2">
      <c r="A49" s="123"/>
      <c r="B49" s="124"/>
      <c r="C49" s="260" t="s">
        <v>107</v>
      </c>
      <c r="D49" s="261"/>
      <c r="E49" s="125">
        <v>64.285714285714292</v>
      </c>
      <c r="F49" s="143">
        <v>9</v>
      </c>
      <c r="G49" s="144">
        <v>10</v>
      </c>
      <c r="H49" s="144">
        <v>6</v>
      </c>
      <c r="I49" s="144">
        <v>7</v>
      </c>
      <c r="J49" s="145">
        <v>8</v>
      </c>
      <c r="K49" s="144">
        <v>1</v>
      </c>
      <c r="L49" s="146">
        <v>12.5</v>
      </c>
    </row>
    <row r="50" spans="1:12" s="110" customFormat="1" ht="24.95" customHeight="1" x14ac:dyDescent="0.2">
      <c r="A50" s="609" t="s">
        <v>192</v>
      </c>
      <c r="B50" s="610"/>
      <c r="C50" s="610"/>
      <c r="D50" s="611"/>
      <c r="E50" s="262">
        <v>9.8032629558541267</v>
      </c>
      <c r="F50" s="263">
        <v>2043</v>
      </c>
      <c r="G50" s="264">
        <v>2259</v>
      </c>
      <c r="H50" s="264">
        <v>2349</v>
      </c>
      <c r="I50" s="264">
        <v>2210</v>
      </c>
      <c r="J50" s="265">
        <v>2222</v>
      </c>
      <c r="K50" s="263">
        <v>-179</v>
      </c>
      <c r="L50" s="266">
        <v>-8.0558055805580562</v>
      </c>
    </row>
    <row r="51" spans="1:12" s="110" customFormat="1" ht="15" customHeight="1" x14ac:dyDescent="0.2">
      <c r="A51" s="120"/>
      <c r="B51" s="119"/>
      <c r="C51" s="258" t="s">
        <v>106</v>
      </c>
      <c r="E51" s="113">
        <v>62.50611845325502</v>
      </c>
      <c r="F51" s="115">
        <v>1277</v>
      </c>
      <c r="G51" s="114">
        <v>1399</v>
      </c>
      <c r="H51" s="114">
        <v>1466</v>
      </c>
      <c r="I51" s="114">
        <v>1395</v>
      </c>
      <c r="J51" s="140">
        <v>1382</v>
      </c>
      <c r="K51" s="114">
        <v>-105</v>
      </c>
      <c r="L51" s="116">
        <v>-7.5976845151953691</v>
      </c>
    </row>
    <row r="52" spans="1:12" s="110" customFormat="1" ht="15" customHeight="1" x14ac:dyDescent="0.2">
      <c r="A52" s="120"/>
      <c r="B52" s="119"/>
      <c r="C52" s="258" t="s">
        <v>107</v>
      </c>
      <c r="E52" s="113">
        <v>37.49388154674498</v>
      </c>
      <c r="F52" s="115">
        <v>766</v>
      </c>
      <c r="G52" s="114">
        <v>860</v>
      </c>
      <c r="H52" s="114">
        <v>883</v>
      </c>
      <c r="I52" s="114">
        <v>815</v>
      </c>
      <c r="J52" s="140">
        <v>840</v>
      </c>
      <c r="K52" s="114">
        <v>-74</v>
      </c>
      <c r="L52" s="116">
        <v>-8.8095238095238102</v>
      </c>
    </row>
    <row r="53" spans="1:12" s="110" customFormat="1" ht="15" customHeight="1" x14ac:dyDescent="0.2">
      <c r="A53" s="120"/>
      <c r="B53" s="119"/>
      <c r="C53" s="258" t="s">
        <v>187</v>
      </c>
      <c r="D53" s="110" t="s">
        <v>193</v>
      </c>
      <c r="E53" s="113">
        <v>26.08908467939305</v>
      </c>
      <c r="F53" s="115">
        <v>533</v>
      </c>
      <c r="G53" s="114">
        <v>602</v>
      </c>
      <c r="H53" s="114">
        <v>631</v>
      </c>
      <c r="I53" s="114">
        <v>448</v>
      </c>
      <c r="J53" s="140">
        <v>482</v>
      </c>
      <c r="K53" s="114">
        <v>51</v>
      </c>
      <c r="L53" s="116">
        <v>10.580912863070539</v>
      </c>
    </row>
    <row r="54" spans="1:12" s="110" customFormat="1" ht="15" customHeight="1" x14ac:dyDescent="0.2">
      <c r="A54" s="120"/>
      <c r="B54" s="119"/>
      <c r="D54" s="267" t="s">
        <v>194</v>
      </c>
      <c r="E54" s="113">
        <v>63.03939962476548</v>
      </c>
      <c r="F54" s="115">
        <v>336</v>
      </c>
      <c r="G54" s="114">
        <v>374</v>
      </c>
      <c r="H54" s="114">
        <v>397</v>
      </c>
      <c r="I54" s="114">
        <v>287</v>
      </c>
      <c r="J54" s="140">
        <v>301</v>
      </c>
      <c r="K54" s="114">
        <v>35</v>
      </c>
      <c r="L54" s="116">
        <v>11.627906976744185</v>
      </c>
    </row>
    <row r="55" spans="1:12" s="110" customFormat="1" ht="15" customHeight="1" x14ac:dyDescent="0.2">
      <c r="A55" s="120"/>
      <c r="B55" s="119"/>
      <c r="D55" s="267" t="s">
        <v>195</v>
      </c>
      <c r="E55" s="113">
        <v>36.96060037523452</v>
      </c>
      <c r="F55" s="115">
        <v>197</v>
      </c>
      <c r="G55" s="114">
        <v>228</v>
      </c>
      <c r="H55" s="114">
        <v>234</v>
      </c>
      <c r="I55" s="114">
        <v>161</v>
      </c>
      <c r="J55" s="140">
        <v>181</v>
      </c>
      <c r="K55" s="114">
        <v>16</v>
      </c>
      <c r="L55" s="116">
        <v>8.8397790055248624</v>
      </c>
    </row>
    <row r="56" spans="1:12" s="110" customFormat="1" ht="15" customHeight="1" x14ac:dyDescent="0.2">
      <c r="A56" s="120"/>
      <c r="B56" s="119" t="s">
        <v>196</v>
      </c>
      <c r="C56" s="258"/>
      <c r="E56" s="113">
        <v>75.950095969289833</v>
      </c>
      <c r="F56" s="115">
        <v>15828</v>
      </c>
      <c r="G56" s="114">
        <v>16069</v>
      </c>
      <c r="H56" s="114">
        <v>16246</v>
      </c>
      <c r="I56" s="114">
        <v>16456</v>
      </c>
      <c r="J56" s="140">
        <v>16452</v>
      </c>
      <c r="K56" s="114">
        <v>-624</v>
      </c>
      <c r="L56" s="116">
        <v>-3.7928519328956964</v>
      </c>
    </row>
    <row r="57" spans="1:12" s="110" customFormat="1" ht="15" customHeight="1" x14ac:dyDescent="0.2">
      <c r="A57" s="120"/>
      <c r="B57" s="119"/>
      <c r="C57" s="258" t="s">
        <v>106</v>
      </c>
      <c r="E57" s="113">
        <v>52.697750821329286</v>
      </c>
      <c r="F57" s="115">
        <v>8341</v>
      </c>
      <c r="G57" s="114">
        <v>8397</v>
      </c>
      <c r="H57" s="114">
        <v>8512</v>
      </c>
      <c r="I57" s="114">
        <v>8568</v>
      </c>
      <c r="J57" s="140">
        <v>8531</v>
      </c>
      <c r="K57" s="114">
        <v>-190</v>
      </c>
      <c r="L57" s="116">
        <v>-2.2271714922048997</v>
      </c>
    </row>
    <row r="58" spans="1:12" s="110" customFormat="1" ht="15" customHeight="1" x14ac:dyDescent="0.2">
      <c r="A58" s="120"/>
      <c r="B58" s="119"/>
      <c r="C58" s="258" t="s">
        <v>107</v>
      </c>
      <c r="E58" s="113">
        <v>47.302249178670714</v>
      </c>
      <c r="F58" s="115">
        <v>7487</v>
      </c>
      <c r="G58" s="114">
        <v>7672</v>
      </c>
      <c r="H58" s="114">
        <v>7734</v>
      </c>
      <c r="I58" s="114">
        <v>7888</v>
      </c>
      <c r="J58" s="140">
        <v>7921</v>
      </c>
      <c r="K58" s="114">
        <v>-434</v>
      </c>
      <c r="L58" s="116">
        <v>-5.4791061734629469</v>
      </c>
    </row>
    <row r="59" spans="1:12" s="110" customFormat="1" ht="15" customHeight="1" x14ac:dyDescent="0.2">
      <c r="A59" s="120"/>
      <c r="B59" s="119"/>
      <c r="C59" s="258" t="s">
        <v>105</v>
      </c>
      <c r="D59" s="110" t="s">
        <v>197</v>
      </c>
      <c r="E59" s="113">
        <v>91.982562547384376</v>
      </c>
      <c r="F59" s="115">
        <v>14559</v>
      </c>
      <c r="G59" s="114">
        <v>14785</v>
      </c>
      <c r="H59" s="114">
        <v>14972</v>
      </c>
      <c r="I59" s="114">
        <v>15190</v>
      </c>
      <c r="J59" s="140">
        <v>15200</v>
      </c>
      <c r="K59" s="114">
        <v>-641</v>
      </c>
      <c r="L59" s="116">
        <v>-4.2171052631578947</v>
      </c>
    </row>
    <row r="60" spans="1:12" s="110" customFormat="1" ht="15" customHeight="1" x14ac:dyDescent="0.2">
      <c r="A60" s="120"/>
      <c r="B60" s="119"/>
      <c r="C60" s="258"/>
      <c r="D60" s="267" t="s">
        <v>198</v>
      </c>
      <c r="E60" s="113">
        <v>51.624424754447418</v>
      </c>
      <c r="F60" s="115">
        <v>7516</v>
      </c>
      <c r="G60" s="114">
        <v>7579</v>
      </c>
      <c r="H60" s="114">
        <v>7702</v>
      </c>
      <c r="I60" s="114">
        <v>7756</v>
      </c>
      <c r="J60" s="140">
        <v>7735</v>
      </c>
      <c r="K60" s="114">
        <v>-219</v>
      </c>
      <c r="L60" s="116">
        <v>-2.8312863606981256</v>
      </c>
    </row>
    <row r="61" spans="1:12" s="110" customFormat="1" ht="15" customHeight="1" x14ac:dyDescent="0.2">
      <c r="A61" s="120"/>
      <c r="B61" s="119"/>
      <c r="C61" s="258"/>
      <c r="D61" s="267" t="s">
        <v>199</v>
      </c>
      <c r="E61" s="113">
        <v>48.375575245552582</v>
      </c>
      <c r="F61" s="115">
        <v>7043</v>
      </c>
      <c r="G61" s="114">
        <v>7206</v>
      </c>
      <c r="H61" s="114">
        <v>7270</v>
      </c>
      <c r="I61" s="114">
        <v>7434</v>
      </c>
      <c r="J61" s="140">
        <v>7465</v>
      </c>
      <c r="K61" s="114">
        <v>-422</v>
      </c>
      <c r="L61" s="116">
        <v>-5.6530475552578698</v>
      </c>
    </row>
    <row r="62" spans="1:12" s="110" customFormat="1" ht="15" customHeight="1" x14ac:dyDescent="0.2">
      <c r="A62" s="120"/>
      <c r="B62" s="119"/>
      <c r="C62" s="258"/>
      <c r="D62" s="258" t="s">
        <v>200</v>
      </c>
      <c r="E62" s="113">
        <v>8.0174374526156171</v>
      </c>
      <c r="F62" s="115">
        <v>1269</v>
      </c>
      <c r="G62" s="114">
        <v>1284</v>
      </c>
      <c r="H62" s="114">
        <v>1274</v>
      </c>
      <c r="I62" s="114">
        <v>1266</v>
      </c>
      <c r="J62" s="140">
        <v>1252</v>
      </c>
      <c r="K62" s="114">
        <v>17</v>
      </c>
      <c r="L62" s="116">
        <v>1.3578274760383386</v>
      </c>
    </row>
    <row r="63" spans="1:12" s="110" customFormat="1" ht="15" customHeight="1" x14ac:dyDescent="0.2">
      <c r="A63" s="120"/>
      <c r="B63" s="119"/>
      <c r="C63" s="258"/>
      <c r="D63" s="267" t="s">
        <v>198</v>
      </c>
      <c r="E63" s="113">
        <v>65.011820330969272</v>
      </c>
      <c r="F63" s="115">
        <v>825</v>
      </c>
      <c r="G63" s="114">
        <v>818</v>
      </c>
      <c r="H63" s="114">
        <v>810</v>
      </c>
      <c r="I63" s="114">
        <v>812</v>
      </c>
      <c r="J63" s="140">
        <v>796</v>
      </c>
      <c r="K63" s="114">
        <v>29</v>
      </c>
      <c r="L63" s="116">
        <v>3.6432160804020102</v>
      </c>
    </row>
    <row r="64" spans="1:12" s="110" customFormat="1" ht="15" customHeight="1" x14ac:dyDescent="0.2">
      <c r="A64" s="120"/>
      <c r="B64" s="119"/>
      <c r="C64" s="258"/>
      <c r="D64" s="267" t="s">
        <v>199</v>
      </c>
      <c r="E64" s="113">
        <v>34.988179669030735</v>
      </c>
      <c r="F64" s="115">
        <v>444</v>
      </c>
      <c r="G64" s="114">
        <v>466</v>
      </c>
      <c r="H64" s="114">
        <v>464</v>
      </c>
      <c r="I64" s="114">
        <v>454</v>
      </c>
      <c r="J64" s="140">
        <v>456</v>
      </c>
      <c r="K64" s="114">
        <v>-12</v>
      </c>
      <c r="L64" s="116">
        <v>-2.6315789473684212</v>
      </c>
    </row>
    <row r="65" spans="1:12" s="110" customFormat="1" ht="15" customHeight="1" x14ac:dyDescent="0.2">
      <c r="A65" s="120"/>
      <c r="B65" s="119" t="s">
        <v>201</v>
      </c>
      <c r="C65" s="258"/>
      <c r="E65" s="113">
        <v>7.8358925143953932</v>
      </c>
      <c r="F65" s="115">
        <v>1633</v>
      </c>
      <c r="G65" s="114">
        <v>1659</v>
      </c>
      <c r="H65" s="114">
        <v>1674</v>
      </c>
      <c r="I65" s="114">
        <v>1679</v>
      </c>
      <c r="J65" s="140">
        <v>1674</v>
      </c>
      <c r="K65" s="114">
        <v>-41</v>
      </c>
      <c r="L65" s="116">
        <v>-2.4492234169653524</v>
      </c>
    </row>
    <row r="66" spans="1:12" s="110" customFormat="1" ht="15" customHeight="1" x14ac:dyDescent="0.2">
      <c r="A66" s="120"/>
      <c r="B66" s="119"/>
      <c r="C66" s="258" t="s">
        <v>106</v>
      </c>
      <c r="E66" s="113">
        <v>47.948560930802202</v>
      </c>
      <c r="F66" s="115">
        <v>783</v>
      </c>
      <c r="G66" s="114">
        <v>791</v>
      </c>
      <c r="H66" s="114">
        <v>806</v>
      </c>
      <c r="I66" s="114">
        <v>815</v>
      </c>
      <c r="J66" s="140">
        <v>805</v>
      </c>
      <c r="K66" s="114">
        <v>-22</v>
      </c>
      <c r="L66" s="116">
        <v>-2.7329192546583849</v>
      </c>
    </row>
    <row r="67" spans="1:12" s="110" customFormat="1" ht="15" customHeight="1" x14ac:dyDescent="0.2">
      <c r="A67" s="120"/>
      <c r="B67" s="119"/>
      <c r="C67" s="258" t="s">
        <v>107</v>
      </c>
      <c r="E67" s="113">
        <v>52.051439069197798</v>
      </c>
      <c r="F67" s="115">
        <v>850</v>
      </c>
      <c r="G67" s="114">
        <v>868</v>
      </c>
      <c r="H67" s="114">
        <v>868</v>
      </c>
      <c r="I67" s="114">
        <v>864</v>
      </c>
      <c r="J67" s="140">
        <v>869</v>
      </c>
      <c r="K67" s="114">
        <v>-19</v>
      </c>
      <c r="L67" s="116">
        <v>-2.186421173762946</v>
      </c>
    </row>
    <row r="68" spans="1:12" s="110" customFormat="1" ht="15" customHeight="1" x14ac:dyDescent="0.2">
      <c r="A68" s="120"/>
      <c r="B68" s="119"/>
      <c r="C68" s="258" t="s">
        <v>105</v>
      </c>
      <c r="D68" s="110" t="s">
        <v>202</v>
      </c>
      <c r="E68" s="113">
        <v>18.922229026331905</v>
      </c>
      <c r="F68" s="115">
        <v>309</v>
      </c>
      <c r="G68" s="114">
        <v>310</v>
      </c>
      <c r="H68" s="114">
        <v>316</v>
      </c>
      <c r="I68" s="114">
        <v>306</v>
      </c>
      <c r="J68" s="140">
        <v>304</v>
      </c>
      <c r="K68" s="114">
        <v>5</v>
      </c>
      <c r="L68" s="116">
        <v>1.6447368421052631</v>
      </c>
    </row>
    <row r="69" spans="1:12" s="110" customFormat="1" ht="15" customHeight="1" x14ac:dyDescent="0.2">
      <c r="A69" s="120"/>
      <c r="B69" s="119"/>
      <c r="C69" s="258"/>
      <c r="D69" s="267" t="s">
        <v>198</v>
      </c>
      <c r="E69" s="113">
        <v>46.925566343042071</v>
      </c>
      <c r="F69" s="115">
        <v>145</v>
      </c>
      <c r="G69" s="114">
        <v>143</v>
      </c>
      <c r="H69" s="114">
        <v>146</v>
      </c>
      <c r="I69" s="114">
        <v>144</v>
      </c>
      <c r="J69" s="140">
        <v>139</v>
      </c>
      <c r="K69" s="114">
        <v>6</v>
      </c>
      <c r="L69" s="116">
        <v>4.3165467625899279</v>
      </c>
    </row>
    <row r="70" spans="1:12" s="110" customFormat="1" ht="15" customHeight="1" x14ac:dyDescent="0.2">
      <c r="A70" s="120"/>
      <c r="B70" s="119"/>
      <c r="C70" s="258"/>
      <c r="D70" s="267" t="s">
        <v>199</v>
      </c>
      <c r="E70" s="113">
        <v>53.074433656957929</v>
      </c>
      <c r="F70" s="115">
        <v>164</v>
      </c>
      <c r="G70" s="114">
        <v>167</v>
      </c>
      <c r="H70" s="114">
        <v>170</v>
      </c>
      <c r="I70" s="114">
        <v>162</v>
      </c>
      <c r="J70" s="140">
        <v>165</v>
      </c>
      <c r="K70" s="114">
        <v>-1</v>
      </c>
      <c r="L70" s="116">
        <v>-0.60606060606060608</v>
      </c>
    </row>
    <row r="71" spans="1:12" s="110" customFormat="1" ht="15" customHeight="1" x14ac:dyDescent="0.2">
      <c r="A71" s="120"/>
      <c r="B71" s="119"/>
      <c r="C71" s="258"/>
      <c r="D71" s="110" t="s">
        <v>203</v>
      </c>
      <c r="E71" s="113">
        <v>75.995101041028775</v>
      </c>
      <c r="F71" s="115">
        <v>1241</v>
      </c>
      <c r="G71" s="114">
        <v>1270</v>
      </c>
      <c r="H71" s="114">
        <v>1275</v>
      </c>
      <c r="I71" s="114">
        <v>1291</v>
      </c>
      <c r="J71" s="140">
        <v>1292</v>
      </c>
      <c r="K71" s="114">
        <v>-51</v>
      </c>
      <c r="L71" s="116">
        <v>-3.9473684210526314</v>
      </c>
    </row>
    <row r="72" spans="1:12" s="110" customFormat="1" ht="15" customHeight="1" x14ac:dyDescent="0.2">
      <c r="A72" s="120"/>
      <c r="B72" s="119"/>
      <c r="C72" s="258"/>
      <c r="D72" s="267" t="s">
        <v>198</v>
      </c>
      <c r="E72" s="113">
        <v>47.058823529411768</v>
      </c>
      <c r="F72" s="115">
        <v>584</v>
      </c>
      <c r="G72" s="114">
        <v>599</v>
      </c>
      <c r="H72" s="114">
        <v>607</v>
      </c>
      <c r="I72" s="114">
        <v>619</v>
      </c>
      <c r="J72" s="140">
        <v>618</v>
      </c>
      <c r="K72" s="114">
        <v>-34</v>
      </c>
      <c r="L72" s="116">
        <v>-5.5016181229773462</v>
      </c>
    </row>
    <row r="73" spans="1:12" s="110" customFormat="1" ht="15" customHeight="1" x14ac:dyDescent="0.2">
      <c r="A73" s="120"/>
      <c r="B73" s="119"/>
      <c r="C73" s="258"/>
      <c r="D73" s="267" t="s">
        <v>199</v>
      </c>
      <c r="E73" s="113">
        <v>52.941176470588232</v>
      </c>
      <c r="F73" s="115">
        <v>657</v>
      </c>
      <c r="G73" s="114">
        <v>671</v>
      </c>
      <c r="H73" s="114">
        <v>668</v>
      </c>
      <c r="I73" s="114">
        <v>672</v>
      </c>
      <c r="J73" s="140">
        <v>674</v>
      </c>
      <c r="K73" s="114">
        <v>-17</v>
      </c>
      <c r="L73" s="116">
        <v>-2.5222551928783381</v>
      </c>
    </row>
    <row r="74" spans="1:12" s="110" customFormat="1" ht="15" customHeight="1" x14ac:dyDescent="0.2">
      <c r="A74" s="120"/>
      <c r="B74" s="119"/>
      <c r="C74" s="258"/>
      <c r="D74" s="110" t="s">
        <v>204</v>
      </c>
      <c r="E74" s="113">
        <v>5.0826699326393143</v>
      </c>
      <c r="F74" s="115">
        <v>83</v>
      </c>
      <c r="G74" s="114">
        <v>79</v>
      </c>
      <c r="H74" s="114">
        <v>83</v>
      </c>
      <c r="I74" s="114">
        <v>82</v>
      </c>
      <c r="J74" s="140">
        <v>78</v>
      </c>
      <c r="K74" s="114">
        <v>5</v>
      </c>
      <c r="L74" s="116">
        <v>6.4102564102564106</v>
      </c>
    </row>
    <row r="75" spans="1:12" s="110" customFormat="1" ht="15" customHeight="1" x14ac:dyDescent="0.2">
      <c r="A75" s="120"/>
      <c r="B75" s="119"/>
      <c r="C75" s="258"/>
      <c r="D75" s="267" t="s">
        <v>198</v>
      </c>
      <c r="E75" s="113">
        <v>65.060240963855421</v>
      </c>
      <c r="F75" s="115">
        <v>54</v>
      </c>
      <c r="G75" s="114">
        <v>49</v>
      </c>
      <c r="H75" s="114">
        <v>53</v>
      </c>
      <c r="I75" s="114">
        <v>52</v>
      </c>
      <c r="J75" s="140">
        <v>48</v>
      </c>
      <c r="K75" s="114">
        <v>6</v>
      </c>
      <c r="L75" s="116">
        <v>12.5</v>
      </c>
    </row>
    <row r="76" spans="1:12" s="110" customFormat="1" ht="15" customHeight="1" x14ac:dyDescent="0.2">
      <c r="A76" s="120"/>
      <c r="B76" s="119"/>
      <c r="C76" s="258"/>
      <c r="D76" s="267" t="s">
        <v>199</v>
      </c>
      <c r="E76" s="113">
        <v>34.939759036144579</v>
      </c>
      <c r="F76" s="115">
        <v>29</v>
      </c>
      <c r="G76" s="114">
        <v>30</v>
      </c>
      <c r="H76" s="114">
        <v>30</v>
      </c>
      <c r="I76" s="114">
        <v>30</v>
      </c>
      <c r="J76" s="140">
        <v>30</v>
      </c>
      <c r="K76" s="114">
        <v>-1</v>
      </c>
      <c r="L76" s="116">
        <v>-3.3333333333333335</v>
      </c>
    </row>
    <row r="77" spans="1:12" s="110" customFormat="1" ht="15" customHeight="1" x14ac:dyDescent="0.2">
      <c r="A77" s="534"/>
      <c r="B77" s="119" t="s">
        <v>205</v>
      </c>
      <c r="C77" s="268"/>
      <c r="D77" s="182"/>
      <c r="E77" s="113">
        <v>6.4107485604606529</v>
      </c>
      <c r="F77" s="115">
        <v>1336</v>
      </c>
      <c r="G77" s="114">
        <v>1354</v>
      </c>
      <c r="H77" s="114">
        <v>1391</v>
      </c>
      <c r="I77" s="114">
        <v>1375</v>
      </c>
      <c r="J77" s="140">
        <v>1385</v>
      </c>
      <c r="K77" s="114">
        <v>-49</v>
      </c>
      <c r="L77" s="116">
        <v>-3.5379061371841156</v>
      </c>
    </row>
    <row r="78" spans="1:12" s="110" customFormat="1" ht="15" customHeight="1" x14ac:dyDescent="0.2">
      <c r="A78" s="120"/>
      <c r="B78" s="119"/>
      <c r="C78" s="268" t="s">
        <v>106</v>
      </c>
      <c r="D78" s="182"/>
      <c r="E78" s="113">
        <v>57.485029940119759</v>
      </c>
      <c r="F78" s="115">
        <v>768</v>
      </c>
      <c r="G78" s="114">
        <v>770</v>
      </c>
      <c r="H78" s="114">
        <v>793</v>
      </c>
      <c r="I78" s="114">
        <v>791</v>
      </c>
      <c r="J78" s="140">
        <v>784</v>
      </c>
      <c r="K78" s="114">
        <v>-16</v>
      </c>
      <c r="L78" s="116">
        <v>-2.0408163265306123</v>
      </c>
    </row>
    <row r="79" spans="1:12" s="110" customFormat="1" ht="15" customHeight="1" x14ac:dyDescent="0.2">
      <c r="A79" s="123"/>
      <c r="B79" s="124"/>
      <c r="C79" s="260" t="s">
        <v>107</v>
      </c>
      <c r="D79" s="261"/>
      <c r="E79" s="125">
        <v>42.514970059880241</v>
      </c>
      <c r="F79" s="143">
        <v>568</v>
      </c>
      <c r="G79" s="144">
        <v>584</v>
      </c>
      <c r="H79" s="144">
        <v>598</v>
      </c>
      <c r="I79" s="144">
        <v>584</v>
      </c>
      <c r="J79" s="145">
        <v>601</v>
      </c>
      <c r="K79" s="144">
        <v>-33</v>
      </c>
      <c r="L79" s="146">
        <v>-5.4908485856905154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20840</v>
      </c>
      <c r="E11" s="114">
        <v>21341</v>
      </c>
      <c r="F11" s="114">
        <v>21660</v>
      </c>
      <c r="G11" s="114">
        <v>21720</v>
      </c>
      <c r="H11" s="140">
        <v>21733</v>
      </c>
      <c r="I11" s="115">
        <v>-893</v>
      </c>
      <c r="J11" s="116">
        <v>-4.108958726360834</v>
      </c>
    </row>
    <row r="12" spans="1:15" s="110" customFormat="1" ht="24.95" customHeight="1" x14ac:dyDescent="0.2">
      <c r="A12" s="193" t="s">
        <v>132</v>
      </c>
      <c r="B12" s="194" t="s">
        <v>133</v>
      </c>
      <c r="C12" s="113">
        <v>1.3051823416506718</v>
      </c>
      <c r="D12" s="115">
        <v>272</v>
      </c>
      <c r="E12" s="114">
        <v>279</v>
      </c>
      <c r="F12" s="114">
        <v>279</v>
      </c>
      <c r="G12" s="114">
        <v>284</v>
      </c>
      <c r="H12" s="140">
        <v>292</v>
      </c>
      <c r="I12" s="115">
        <v>-20</v>
      </c>
      <c r="J12" s="116">
        <v>-6.8493150684931505</v>
      </c>
    </row>
    <row r="13" spans="1:15" s="110" customFormat="1" ht="24.95" customHeight="1" x14ac:dyDescent="0.2">
      <c r="A13" s="193" t="s">
        <v>134</v>
      </c>
      <c r="B13" s="199" t="s">
        <v>214</v>
      </c>
      <c r="C13" s="113">
        <v>1.8378119001919386</v>
      </c>
      <c r="D13" s="115">
        <v>383</v>
      </c>
      <c r="E13" s="114">
        <v>381</v>
      </c>
      <c r="F13" s="114">
        <v>387</v>
      </c>
      <c r="G13" s="114">
        <v>383</v>
      </c>
      <c r="H13" s="140">
        <v>382</v>
      </c>
      <c r="I13" s="115">
        <v>1</v>
      </c>
      <c r="J13" s="116">
        <v>0.26178010471204188</v>
      </c>
    </row>
    <row r="14" spans="1:15" s="287" customFormat="1" ht="24" customHeight="1" x14ac:dyDescent="0.2">
      <c r="A14" s="193" t="s">
        <v>215</v>
      </c>
      <c r="B14" s="199" t="s">
        <v>137</v>
      </c>
      <c r="C14" s="113">
        <v>43.498080614203452</v>
      </c>
      <c r="D14" s="115">
        <v>9065</v>
      </c>
      <c r="E14" s="114">
        <v>9083</v>
      </c>
      <c r="F14" s="114">
        <v>9182</v>
      </c>
      <c r="G14" s="114">
        <v>9121</v>
      </c>
      <c r="H14" s="140">
        <v>9124</v>
      </c>
      <c r="I14" s="115">
        <v>-59</v>
      </c>
      <c r="J14" s="116">
        <v>-0.64664620780359494</v>
      </c>
      <c r="K14" s="110"/>
      <c r="L14" s="110"/>
      <c r="M14" s="110"/>
      <c r="N14" s="110"/>
      <c r="O14" s="110"/>
    </row>
    <row r="15" spans="1:15" s="110" customFormat="1" ht="24.75" customHeight="1" x14ac:dyDescent="0.2">
      <c r="A15" s="193" t="s">
        <v>216</v>
      </c>
      <c r="B15" s="199" t="s">
        <v>217</v>
      </c>
      <c r="C15" s="113">
        <v>4.294625719769674</v>
      </c>
      <c r="D15" s="115">
        <v>895</v>
      </c>
      <c r="E15" s="114">
        <v>881</v>
      </c>
      <c r="F15" s="114">
        <v>891</v>
      </c>
      <c r="G15" s="114">
        <v>881</v>
      </c>
      <c r="H15" s="140">
        <v>875</v>
      </c>
      <c r="I15" s="115">
        <v>20</v>
      </c>
      <c r="J15" s="116">
        <v>2.2857142857142856</v>
      </c>
    </row>
    <row r="16" spans="1:15" s="287" customFormat="1" ht="24.95" customHeight="1" x14ac:dyDescent="0.2">
      <c r="A16" s="193" t="s">
        <v>218</v>
      </c>
      <c r="B16" s="199" t="s">
        <v>141</v>
      </c>
      <c r="C16" s="113">
        <v>19.683301343570058</v>
      </c>
      <c r="D16" s="115">
        <v>4102</v>
      </c>
      <c r="E16" s="114">
        <v>4119</v>
      </c>
      <c r="F16" s="114">
        <v>4163</v>
      </c>
      <c r="G16" s="114">
        <v>4148</v>
      </c>
      <c r="H16" s="140">
        <v>4143</v>
      </c>
      <c r="I16" s="115">
        <v>-41</v>
      </c>
      <c r="J16" s="116">
        <v>-0.98962104755008451</v>
      </c>
      <c r="K16" s="110"/>
      <c r="L16" s="110"/>
      <c r="M16" s="110"/>
      <c r="N16" s="110"/>
      <c r="O16" s="110"/>
    </row>
    <row r="17" spans="1:15" s="110" customFormat="1" ht="24.95" customHeight="1" x14ac:dyDescent="0.2">
      <c r="A17" s="193" t="s">
        <v>219</v>
      </c>
      <c r="B17" s="199" t="s">
        <v>220</v>
      </c>
      <c r="C17" s="113">
        <v>19.520153550863725</v>
      </c>
      <c r="D17" s="115">
        <v>4068</v>
      </c>
      <c r="E17" s="114">
        <v>4083</v>
      </c>
      <c r="F17" s="114">
        <v>4128</v>
      </c>
      <c r="G17" s="114">
        <v>4092</v>
      </c>
      <c r="H17" s="140">
        <v>4106</v>
      </c>
      <c r="I17" s="115">
        <v>-38</v>
      </c>
      <c r="J17" s="116">
        <v>-0.92547491475888943</v>
      </c>
    </row>
    <row r="18" spans="1:15" s="287" customFormat="1" ht="24.95" customHeight="1" x14ac:dyDescent="0.2">
      <c r="A18" s="201" t="s">
        <v>144</v>
      </c>
      <c r="B18" s="202" t="s">
        <v>145</v>
      </c>
      <c r="C18" s="113">
        <v>5.4990403071017271</v>
      </c>
      <c r="D18" s="115">
        <v>1146</v>
      </c>
      <c r="E18" s="114">
        <v>1142</v>
      </c>
      <c r="F18" s="114">
        <v>1180</v>
      </c>
      <c r="G18" s="114">
        <v>1169</v>
      </c>
      <c r="H18" s="140">
        <v>1145</v>
      </c>
      <c r="I18" s="115">
        <v>1</v>
      </c>
      <c r="J18" s="116">
        <v>8.7336244541484712E-2</v>
      </c>
      <c r="K18" s="110"/>
      <c r="L18" s="110"/>
      <c r="M18" s="110"/>
      <c r="N18" s="110"/>
      <c r="O18" s="110"/>
    </row>
    <row r="19" spans="1:15" s="110" customFormat="1" ht="24.95" customHeight="1" x14ac:dyDescent="0.2">
      <c r="A19" s="193" t="s">
        <v>146</v>
      </c>
      <c r="B19" s="199" t="s">
        <v>147</v>
      </c>
      <c r="C19" s="113">
        <v>9.544145873320538</v>
      </c>
      <c r="D19" s="115">
        <v>1989</v>
      </c>
      <c r="E19" s="114">
        <v>1919</v>
      </c>
      <c r="F19" s="114">
        <v>1930</v>
      </c>
      <c r="G19" s="114">
        <v>1897</v>
      </c>
      <c r="H19" s="140">
        <v>1905</v>
      </c>
      <c r="I19" s="115">
        <v>84</v>
      </c>
      <c r="J19" s="116">
        <v>4.409448818897638</v>
      </c>
    </row>
    <row r="20" spans="1:15" s="287" customFormat="1" ht="24.95" customHeight="1" x14ac:dyDescent="0.2">
      <c r="A20" s="193" t="s">
        <v>148</v>
      </c>
      <c r="B20" s="199" t="s">
        <v>149</v>
      </c>
      <c r="C20" s="113">
        <v>2.7687140115163147</v>
      </c>
      <c r="D20" s="115">
        <v>577</v>
      </c>
      <c r="E20" s="114">
        <v>583</v>
      </c>
      <c r="F20" s="114">
        <v>581</v>
      </c>
      <c r="G20" s="114">
        <v>585</v>
      </c>
      <c r="H20" s="140">
        <v>572</v>
      </c>
      <c r="I20" s="115">
        <v>5</v>
      </c>
      <c r="J20" s="116">
        <v>0.87412587412587417</v>
      </c>
      <c r="K20" s="110"/>
      <c r="L20" s="110"/>
      <c r="M20" s="110"/>
      <c r="N20" s="110"/>
      <c r="O20" s="110"/>
    </row>
    <row r="21" spans="1:15" s="110" customFormat="1" ht="24.95" customHeight="1" x14ac:dyDescent="0.2">
      <c r="A21" s="201" t="s">
        <v>150</v>
      </c>
      <c r="B21" s="202" t="s">
        <v>151</v>
      </c>
      <c r="C21" s="113">
        <v>1.948176583493282</v>
      </c>
      <c r="D21" s="115">
        <v>406</v>
      </c>
      <c r="E21" s="114">
        <v>423</v>
      </c>
      <c r="F21" s="114">
        <v>420</v>
      </c>
      <c r="G21" s="114">
        <v>407</v>
      </c>
      <c r="H21" s="140">
        <v>404</v>
      </c>
      <c r="I21" s="115">
        <v>2</v>
      </c>
      <c r="J21" s="116">
        <v>0.49504950495049505</v>
      </c>
    </row>
    <row r="22" spans="1:15" s="110" customFormat="1" ht="24.95" customHeight="1" x14ac:dyDescent="0.2">
      <c r="A22" s="201" t="s">
        <v>152</v>
      </c>
      <c r="B22" s="199" t="s">
        <v>153</v>
      </c>
      <c r="C22" s="113">
        <v>0.37907869481765832</v>
      </c>
      <c r="D22" s="115">
        <v>79</v>
      </c>
      <c r="E22" s="114">
        <v>81</v>
      </c>
      <c r="F22" s="114">
        <v>81</v>
      </c>
      <c r="G22" s="114">
        <v>83</v>
      </c>
      <c r="H22" s="140">
        <v>84</v>
      </c>
      <c r="I22" s="115">
        <v>-5</v>
      </c>
      <c r="J22" s="116">
        <v>-5.9523809523809526</v>
      </c>
    </row>
    <row r="23" spans="1:15" s="110" customFormat="1" ht="24.95" customHeight="1" x14ac:dyDescent="0.2">
      <c r="A23" s="193" t="s">
        <v>154</v>
      </c>
      <c r="B23" s="199" t="s">
        <v>155</v>
      </c>
      <c r="C23" s="113">
        <v>1.1468330134357005</v>
      </c>
      <c r="D23" s="115">
        <v>239</v>
      </c>
      <c r="E23" s="114">
        <v>248</v>
      </c>
      <c r="F23" s="114">
        <v>254</v>
      </c>
      <c r="G23" s="114">
        <v>249</v>
      </c>
      <c r="H23" s="140">
        <v>248</v>
      </c>
      <c r="I23" s="115">
        <v>-9</v>
      </c>
      <c r="J23" s="116">
        <v>-3.629032258064516</v>
      </c>
    </row>
    <row r="24" spans="1:15" s="110" customFormat="1" ht="24.95" customHeight="1" x14ac:dyDescent="0.2">
      <c r="A24" s="193" t="s">
        <v>156</v>
      </c>
      <c r="B24" s="199" t="s">
        <v>221</v>
      </c>
      <c r="C24" s="113">
        <v>2.3992322456813819</v>
      </c>
      <c r="D24" s="115">
        <v>500</v>
      </c>
      <c r="E24" s="114">
        <v>909</v>
      </c>
      <c r="F24" s="114">
        <v>918</v>
      </c>
      <c r="G24" s="114">
        <v>925</v>
      </c>
      <c r="H24" s="140">
        <v>434</v>
      </c>
      <c r="I24" s="115">
        <v>66</v>
      </c>
      <c r="J24" s="116">
        <v>15.2073732718894</v>
      </c>
    </row>
    <row r="25" spans="1:15" s="110" customFormat="1" ht="24.95" customHeight="1" x14ac:dyDescent="0.2">
      <c r="A25" s="193" t="s">
        <v>222</v>
      </c>
      <c r="B25" s="204" t="s">
        <v>159</v>
      </c>
      <c r="C25" s="113">
        <v>1.8666026871401151</v>
      </c>
      <c r="D25" s="115">
        <v>389</v>
      </c>
      <c r="E25" s="114">
        <v>395</v>
      </c>
      <c r="F25" s="114">
        <v>421</v>
      </c>
      <c r="G25" s="114">
        <v>429</v>
      </c>
      <c r="H25" s="140">
        <v>415</v>
      </c>
      <c r="I25" s="115">
        <v>-26</v>
      </c>
      <c r="J25" s="116">
        <v>-6.2650602409638552</v>
      </c>
    </row>
    <row r="26" spans="1:15" s="110" customFormat="1" ht="24.95" customHeight="1" x14ac:dyDescent="0.2">
      <c r="A26" s="201">
        <v>782.78300000000002</v>
      </c>
      <c r="B26" s="203" t="s">
        <v>160</v>
      </c>
      <c r="C26" s="113">
        <v>6.1612284069097889</v>
      </c>
      <c r="D26" s="115">
        <v>1284</v>
      </c>
      <c r="E26" s="114">
        <v>1334</v>
      </c>
      <c r="F26" s="114">
        <v>1433</v>
      </c>
      <c r="G26" s="114">
        <v>1465</v>
      </c>
      <c r="H26" s="140">
        <v>1461</v>
      </c>
      <c r="I26" s="115">
        <v>-177</v>
      </c>
      <c r="J26" s="116">
        <v>-12.114989733059549</v>
      </c>
    </row>
    <row r="27" spans="1:15" s="110" customFormat="1" ht="24.95" customHeight="1" x14ac:dyDescent="0.2">
      <c r="A27" s="193" t="s">
        <v>161</v>
      </c>
      <c r="B27" s="199" t="s">
        <v>223</v>
      </c>
      <c r="C27" s="113">
        <v>3.8339731285988483</v>
      </c>
      <c r="D27" s="115">
        <v>799</v>
      </c>
      <c r="E27" s="114">
        <v>809</v>
      </c>
      <c r="F27" s="114">
        <v>811</v>
      </c>
      <c r="G27" s="114">
        <v>798</v>
      </c>
      <c r="H27" s="140">
        <v>806</v>
      </c>
      <c r="I27" s="115">
        <v>-7</v>
      </c>
      <c r="J27" s="116">
        <v>-0.86848635235732008</v>
      </c>
    </row>
    <row r="28" spans="1:15" s="110" customFormat="1" ht="24.95" customHeight="1" x14ac:dyDescent="0.2">
      <c r="A28" s="193" t="s">
        <v>163</v>
      </c>
      <c r="B28" s="199" t="s">
        <v>164</v>
      </c>
      <c r="C28" s="113">
        <v>2.4328214971209214</v>
      </c>
      <c r="D28" s="115">
        <v>507</v>
      </c>
      <c r="E28" s="114">
        <v>392</v>
      </c>
      <c r="F28" s="114">
        <v>374</v>
      </c>
      <c r="G28" s="114">
        <v>394</v>
      </c>
      <c r="H28" s="140">
        <v>401</v>
      </c>
      <c r="I28" s="115">
        <v>106</v>
      </c>
      <c r="J28" s="116">
        <v>26.433915211970074</v>
      </c>
    </row>
    <row r="29" spans="1:15" s="110" customFormat="1" ht="24.95" customHeight="1" x14ac:dyDescent="0.2">
      <c r="A29" s="193">
        <v>86</v>
      </c>
      <c r="B29" s="199" t="s">
        <v>165</v>
      </c>
      <c r="C29" s="113">
        <v>5.5998080614203456</v>
      </c>
      <c r="D29" s="115">
        <v>1167</v>
      </c>
      <c r="E29" s="114">
        <v>1185</v>
      </c>
      <c r="F29" s="114">
        <v>1214</v>
      </c>
      <c r="G29" s="114">
        <v>1199</v>
      </c>
      <c r="H29" s="140">
        <v>1214</v>
      </c>
      <c r="I29" s="115">
        <v>-47</v>
      </c>
      <c r="J29" s="116">
        <v>-3.871499176276771</v>
      </c>
    </row>
    <row r="30" spans="1:15" s="110" customFormat="1" ht="24.95" customHeight="1" x14ac:dyDescent="0.2">
      <c r="A30" s="193">
        <v>87.88</v>
      </c>
      <c r="B30" s="204" t="s">
        <v>166</v>
      </c>
      <c r="C30" s="113">
        <v>8.2197696737044144</v>
      </c>
      <c r="D30" s="115">
        <v>1713</v>
      </c>
      <c r="E30" s="114">
        <v>1834</v>
      </c>
      <c r="F30" s="114">
        <v>1858</v>
      </c>
      <c r="G30" s="114">
        <v>1992</v>
      </c>
      <c r="H30" s="140">
        <v>2498</v>
      </c>
      <c r="I30" s="115">
        <v>-785</v>
      </c>
      <c r="J30" s="116">
        <v>-31.425140112089672</v>
      </c>
    </row>
    <row r="31" spans="1:15" s="110" customFormat="1" ht="24.95" customHeight="1" x14ac:dyDescent="0.2">
      <c r="A31" s="193" t="s">
        <v>167</v>
      </c>
      <c r="B31" s="199" t="s">
        <v>168</v>
      </c>
      <c r="C31" s="113">
        <v>1.5595009596928984</v>
      </c>
      <c r="D31" s="115">
        <v>325</v>
      </c>
      <c r="E31" s="114">
        <v>344</v>
      </c>
      <c r="F31" s="114">
        <v>337</v>
      </c>
      <c r="G31" s="114">
        <v>340</v>
      </c>
      <c r="H31" s="140">
        <v>348</v>
      </c>
      <c r="I31" s="115">
        <v>-23</v>
      </c>
      <c r="J31" s="116">
        <v>-6.6091954022988508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1.3051823416506718</v>
      </c>
      <c r="D34" s="115">
        <v>272</v>
      </c>
      <c r="E34" s="114">
        <v>279</v>
      </c>
      <c r="F34" s="114">
        <v>279</v>
      </c>
      <c r="G34" s="114">
        <v>284</v>
      </c>
      <c r="H34" s="140">
        <v>292</v>
      </c>
      <c r="I34" s="115">
        <v>-20</v>
      </c>
      <c r="J34" s="116">
        <v>-6.8493150684931505</v>
      </c>
    </row>
    <row r="35" spans="1:10" s="110" customFormat="1" ht="24.95" customHeight="1" x14ac:dyDescent="0.2">
      <c r="A35" s="292" t="s">
        <v>171</v>
      </c>
      <c r="B35" s="293" t="s">
        <v>172</v>
      </c>
      <c r="C35" s="113">
        <v>50.834932821497119</v>
      </c>
      <c r="D35" s="115">
        <v>10594</v>
      </c>
      <c r="E35" s="114">
        <v>10606</v>
      </c>
      <c r="F35" s="114">
        <v>10749</v>
      </c>
      <c r="G35" s="114">
        <v>10673</v>
      </c>
      <c r="H35" s="140">
        <v>10651</v>
      </c>
      <c r="I35" s="115">
        <v>-57</v>
      </c>
      <c r="J35" s="116">
        <v>-0.53516101774481273</v>
      </c>
    </row>
    <row r="36" spans="1:10" s="110" customFormat="1" ht="24.95" customHeight="1" x14ac:dyDescent="0.2">
      <c r="A36" s="294" t="s">
        <v>173</v>
      </c>
      <c r="B36" s="295" t="s">
        <v>174</v>
      </c>
      <c r="C36" s="125">
        <v>47.85988483685221</v>
      </c>
      <c r="D36" s="143">
        <v>9974</v>
      </c>
      <c r="E36" s="144">
        <v>10456</v>
      </c>
      <c r="F36" s="144">
        <v>10632</v>
      </c>
      <c r="G36" s="144">
        <v>10763</v>
      </c>
      <c r="H36" s="145">
        <v>10790</v>
      </c>
      <c r="I36" s="143">
        <v>-816</v>
      </c>
      <c r="J36" s="146">
        <v>-7.5625579240037073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2020-09-25T13:47:35Z</dcterms:created>
  <dcterms:modified xsi:type="dcterms:W3CDTF">2020-09-28T08:14:09Z</dcterms:modified>
</cp:coreProperties>
</file>